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fileSharing readOnlyRecommended="1"/>
  <workbookPr filterPrivacy="1" codeName="ThisWorkbook"/>
  <xr:revisionPtr revIDLastSave="0" documentId="8_{B2FDF9B9-F4D9-46CD-B640-8E5C6B851E61}" xr6:coauthVersionLast="47" xr6:coauthVersionMax="47" xr10:uidLastSave="{00000000-0000-0000-0000-000000000000}"/>
  <workbookProtection lockStructure="1"/>
  <bookViews>
    <workbookView xWindow="-120" yWindow="-120" windowWidth="29040" windowHeight="15720" tabRatio="1000" xr2:uid="{9E694B0A-04CA-4AD4-9C4A-0D263E143B17}"/>
  </bookViews>
  <sheets>
    <sheet name="Cover" sheetId="22" r:id="rId1"/>
    <sheet name="Overview" sheetId="4" r:id="rId2"/>
    <sheet name="Conceptual_Model" sheetId="33" r:id="rId3"/>
    <sheet name="F_Inputs" sheetId="53" r:id="rId4"/>
    <sheet name="F_Inputs_Formatted" sheetId="27" r:id="rId5"/>
    <sheet name="Overrides" sheetId="29" r:id="rId6"/>
    <sheet name="FD_Input_Final_Data" sheetId="30" r:id="rId7"/>
    <sheet name="PR19_PCLs" sheetId="6" r:id="rId8"/>
    <sheet name="PR24_DD_PCLs" sheetId="36" r:id="rId9"/>
    <sheet name="Additional_Analysis" sheetId="31" r:id="rId10"/>
    <sheet name="Output_Final_PCLs" sheetId="32" r:id="rId11"/>
    <sheet name="F_Outputs&gt;&gt;&gt;" sheetId="37" r:id="rId12"/>
    <sheet name="F_Outputs_Mapping" sheetId="39" r:id="rId13"/>
    <sheet name="F_Outputs_Prep" sheetId="40" r:id="rId14"/>
    <sheet name="F_Outputs" sheetId="16" r:id="rId15"/>
    <sheet name="FD_Lists" sheetId="48" r:id="rId16"/>
  </sheets>
  <definedNames>
    <definedName name="\0">#REF!</definedName>
    <definedName name="\A">#REF!</definedName>
    <definedName name="\C">#REF!</definedName>
    <definedName name="\P">#REF!</definedName>
    <definedName name="\Q">#REF!</definedName>
    <definedName name="\V">#REF!</definedName>
    <definedName name="\X">#REF!</definedName>
    <definedName name="\Z">#REF!</definedName>
    <definedName name="____net1" localSheetId="4" hidden="1">{"NET",#N/A,FALSE,"401C11"}</definedName>
    <definedName name="____net1" localSheetId="14" hidden="1">{"NET",#N/A,FALSE,"401C11"}</definedName>
    <definedName name="____net1" localSheetId="13" hidden="1">{"NET",#N/A,FALSE,"401C11"}</definedName>
    <definedName name="____net1" localSheetId="6" hidden="1">{"NET",#N/A,FALSE,"401C11"}</definedName>
    <definedName name="____net1" localSheetId="15" hidden="1">{"NET",#N/A,FALSE,"401C11"}</definedName>
    <definedName name="____net1" localSheetId="5" hidden="1">{"NET",#N/A,FALSE,"401C11"}</definedName>
    <definedName name="____net1" localSheetId="7" hidden="1">{"NET",#N/A,FALSE,"401C11"}</definedName>
    <definedName name="____net1" hidden="1">{"NET",#N/A,FALSE,"401C11"}</definedName>
    <definedName name="___INDEX_SHEET___ASAP_Utilities">#REF!</definedName>
    <definedName name="__123Graph_A" localSheetId="15" hidden="1">#REF!</definedName>
    <definedName name="__123Graph_A" hidden="1">#REF!</definedName>
    <definedName name="__123Graph_AHSIZE" hidden="1">#REF!</definedName>
    <definedName name="__123Graph_B" localSheetId="15" hidden="1">#REF!</definedName>
    <definedName name="__123Graph_B" hidden="1">#REF!</definedName>
    <definedName name="__123Graph_BHSIZE" hidden="1">#REF!</definedName>
    <definedName name="__123Graph_C" localSheetId="15" hidden="1">#REF!</definedName>
    <definedName name="__123Graph_C" hidden="1">#REF!</definedName>
    <definedName name="__123Graph_CHSIZE" hidden="1">#REF!</definedName>
    <definedName name="__123Graph_X" hidden="1">#REF!</definedName>
    <definedName name="__123Graph_XHSIZE" hidden="1">#REF!</definedName>
    <definedName name="__net1" localSheetId="4" hidden="1">{"NET",#N/A,FALSE,"401C11"}</definedName>
    <definedName name="__net1" localSheetId="14" hidden="1">{"NET",#N/A,FALSE,"401C11"}</definedName>
    <definedName name="__net1" localSheetId="13" hidden="1">{"NET",#N/A,FALSE,"401C11"}</definedName>
    <definedName name="__net1" localSheetId="6" hidden="1">{"NET",#N/A,FALSE,"401C11"}</definedName>
    <definedName name="__net1" localSheetId="15" hidden="1">{"NET",#N/A,FALSE,"401C11"}</definedName>
    <definedName name="__net1" localSheetId="5" hidden="1">{"NET",#N/A,FALSE,"401C11"}</definedName>
    <definedName name="__net1" localSheetId="7" hidden="1">{"NET",#N/A,FALSE,"401C11"}</definedName>
    <definedName name="__net1" hidden="1">{"NET",#N/A,FALSE,"401C11"}</definedName>
    <definedName name="_1___Data_table_for_graph___Leakage___AR4__AR3__AR2__AR1_and_Ofwat_leakage_targets">#REF!</definedName>
    <definedName name="_1__Data_table_for_graph___meter_penetration___AR4__AR3__AR2__and_AR1">#REF!</definedName>
    <definedName name="_1__Graph___meter_penetration___AR4__AR3__AR2__and_AR1">#REF!</definedName>
    <definedName name="_1_0__123Grap" localSheetId="15" hidden="1">#REF!</definedName>
    <definedName name="_1_0__123Grap" hidden="1">#REF!</definedName>
    <definedName name="_1_123Grap" localSheetId="15" hidden="1">#REF!</definedName>
    <definedName name="_1_123Grap" hidden="1">#REF!</definedName>
    <definedName name="_1_8_4_Step2">#REF!</definedName>
    <definedName name="_123Graph_F" localSheetId="15" hidden="1">#REF!</definedName>
    <definedName name="_123Graph_F" hidden="1">#REF!</definedName>
    <definedName name="_1st_model_column_flag">#REF!</definedName>
    <definedName name="_2__Graph___Leakage_AR4__AR3__AR2__AR1_and_Ofwat_leakage_targets">#REF!</definedName>
    <definedName name="_2__Graph___meter_penetration___AR4__AR3__AR2__and_AR1">#REF!</definedName>
    <definedName name="_2_0__123Grap" hidden="1">#REF!</definedName>
    <definedName name="_2_123Grap" hidden="1">#REF!</definedName>
    <definedName name="_2020_25_RCV___nominal.ADDN1">#REF!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3__Table_of_Leakage__Ml_d__percent_change_since_AR3__AR2__AR1">#REF!</definedName>
    <definedName name="_3__Table_of_meter_penetration_percent_change_since_AR3__AR2_and_AR1">#REF!</definedName>
    <definedName name="_3_0_S" hidden="1">#REF!</definedName>
    <definedName name="_3_123Grap" hidden="1">#REF!</definedName>
    <definedName name="_3_8_4_Step2">#REF!</definedName>
    <definedName name="_34_123Grap" hidden="1">#REF!</definedName>
    <definedName name="_42S" hidden="1">#REF!</definedName>
    <definedName name="_4S" hidden="1">#REF!</definedName>
    <definedName name="_5_0__123Grap" hidden="1">#REF!</definedName>
    <definedName name="_6_0_S" hidden="1">#REF!</definedName>
    <definedName name="_6_123Grap" hidden="1">#REF!</definedName>
    <definedName name="_8_123Grap" hidden="1">#REF!</definedName>
    <definedName name="_8S" hidden="1">#REF!</definedName>
    <definedName name="_Amp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BYr3">#REF!</definedName>
    <definedName name="_Dec02">#REF!</definedName>
    <definedName name="_Dist_Values" localSheetId="4" hidden="1">#REF!</definedName>
    <definedName name="_Dist_Values" localSheetId="13" hidden="1">#REF!</definedName>
    <definedName name="_Dist_Values" localSheetId="6" hidden="1">#REF!</definedName>
    <definedName name="_Dist_Values" localSheetId="15" hidden="1">#REF!</definedName>
    <definedName name="_Dist_Values" localSheetId="5" hidden="1">#REF!</definedName>
    <definedName name="_Dist_Values" hidden="1">#REF!</definedName>
    <definedName name="_Feb03">#REF!</definedName>
    <definedName name="_Fill" localSheetId="4" hidden="1">#REF!</definedName>
    <definedName name="_Fill" localSheetId="13" hidden="1">#REF!</definedName>
    <definedName name="_Fill" localSheetId="6" hidden="1">#REF!</definedName>
    <definedName name="_Fill" localSheetId="15" hidden="1">#REF!</definedName>
    <definedName name="_Fill" localSheetId="5" hidden="1">#REF!</definedName>
    <definedName name="_Fill" hidden="1">#REF!</definedName>
    <definedName name="_xlnm._FilterDatabase" localSheetId="4" hidden="1">F_Inputs_Formatted!$A$4:$AO$157</definedName>
    <definedName name="_xlnm._FilterDatabase" localSheetId="14" hidden="1">F_Outputs!$A$3:$X$25</definedName>
    <definedName name="_xlnm._FilterDatabase" localSheetId="13" hidden="1">F_Outputs_Prep!$B$4:$AH$55</definedName>
    <definedName name="_xlnm._FilterDatabase" localSheetId="6" hidden="1">FD_Input_Final_Data!$B$4:$AI$159</definedName>
    <definedName name="_xlnm._FilterDatabase" localSheetId="10" hidden="1">Output_Final_PCLs!$B$6:$U$159</definedName>
    <definedName name="_xlnm._FilterDatabase" localSheetId="5" hidden="1">Overrides!$A$4:$AI$157</definedName>
    <definedName name="_xlnm._FilterDatabase" localSheetId="8" hidden="1">PR24_DD_PCLs!$B$6:$U$23</definedName>
    <definedName name="_Jan03">#REF!</definedName>
    <definedName name="_Key1" localSheetId="4" hidden="1">#REF!</definedName>
    <definedName name="_Key1" localSheetId="13" hidden="1">#REF!</definedName>
    <definedName name="_Key1" localSheetId="6" hidden="1">#REF!</definedName>
    <definedName name="_Key1" localSheetId="15" hidden="1">#REF!</definedName>
    <definedName name="_Key1" localSheetId="5" hidden="1">#REF!</definedName>
    <definedName name="_Key1" hidden="1">#REF!</definedName>
    <definedName name="_Key2" localSheetId="4" hidden="1">#REF!</definedName>
    <definedName name="_Key2" localSheetId="13" hidden="1">#REF!</definedName>
    <definedName name="_Key2" localSheetId="6" hidden="1">#REF!</definedName>
    <definedName name="_Key2" localSheetId="15" hidden="1">#REF!</definedName>
    <definedName name="_Key2" localSheetId="5" hidden="1">#REF!</definedName>
    <definedName name="_Key2" hidden="1">#REF!</definedName>
    <definedName name="_mQg3710">OFFSET(#REF!,0,#REF!,1,#REF!)</definedName>
    <definedName name="_mQg3810">OFFSET(#REF!,0,#REF!,1,#REF!)</definedName>
    <definedName name="_mQg57">OFFSET(#REF!,0,#REF!,1,#REF!)</definedName>
    <definedName name="_net1" localSheetId="4" hidden="1">{"NET",#N/A,FALSE,"401C11"}</definedName>
    <definedName name="_net1" localSheetId="14" hidden="1">{"NET",#N/A,FALSE,"401C11"}</definedName>
    <definedName name="_net1" localSheetId="13" hidden="1">{"NET",#N/A,FALSE,"401C11"}</definedName>
    <definedName name="_net1" localSheetId="6" hidden="1">{"NET",#N/A,FALSE,"401C11"}</definedName>
    <definedName name="_net1" localSheetId="15" hidden="1">{"NET",#N/A,FALSE,"401C11"}</definedName>
    <definedName name="_net1" localSheetId="5" hidden="1">{"NET",#N/A,FALSE,"401C11"}</definedName>
    <definedName name="_net1" localSheetId="7" hidden="1">{"NET",#N/A,FALSE,"401C11"}</definedName>
    <definedName name="_net1" hidden="1">{"NET",#N/A,FALSE,"401C11"}</definedName>
    <definedName name="_Order1">255</definedName>
    <definedName name="_Order2">255</definedName>
    <definedName name="_Sort" localSheetId="4" hidden="1">#REF!</definedName>
    <definedName name="_Sort" localSheetId="13" hidden="1">#REF!</definedName>
    <definedName name="_Sort" localSheetId="6" hidden="1">#REF!</definedName>
    <definedName name="_Sort" localSheetId="15" hidden="1">#REF!</definedName>
    <definedName name="_Sort" localSheetId="5" hidden="1">#REF!</definedName>
    <definedName name="_Sort" hidden="1">#REF!</definedName>
    <definedName name="_SYr3">#REF!</definedName>
    <definedName name="_UYr3">#REF!</definedName>
    <definedName name="a" localSheetId="4" hidden="1">{"CHARGE",#N/A,FALSE,"401C11"}</definedName>
    <definedName name="a" localSheetId="14" hidden="1">{"CHARGE",#N/A,FALSE,"401C11"}</definedName>
    <definedName name="a" localSheetId="13" hidden="1">{"CHARGE",#N/A,FALSE,"401C11"}</definedName>
    <definedName name="a" localSheetId="6" hidden="1">{"CHARGE",#N/A,FALSE,"401C11"}</definedName>
    <definedName name="a" localSheetId="15" hidden="1">{"CHARGE",#N/A,FALSE,"401C11"}</definedName>
    <definedName name="a" localSheetId="5" hidden="1">{"CHARGE",#N/A,FALSE,"401C11"}</definedName>
    <definedName name="a" localSheetId="7" hidden="1">{"CHARGE",#N/A,FALSE,"401C11"}</definedName>
    <definedName name="a" hidden="1">{"CHARGE",#N/A,FALSE,"401C11"}</definedName>
    <definedName name="A_A_H">#REF!</definedName>
    <definedName name="A_A_L">#REF!</definedName>
    <definedName name="A_A_M">#REF!</definedName>
    <definedName name="A_AL_W">#REF!</definedName>
    <definedName name="A_AW_H">#REF!</definedName>
    <definedName name="A_AW_L">#REF!</definedName>
    <definedName name="A_AW_M">#REF!</definedName>
    <definedName name="A_E">#REF!</definedName>
    <definedName name="A_G">#REF!</definedName>
    <definedName name="A_H">#REF!</definedName>
    <definedName name="A_H_No">#REF!</definedName>
    <definedName name="A_L">#REF!</definedName>
    <definedName name="A_L_No">#REF!</definedName>
    <definedName name="A_M">#REF!</definedName>
    <definedName name="A_M_No">#REF!</definedName>
    <definedName name="A_N_No">#REF!</definedName>
    <definedName name="A_W">#REF!</definedName>
    <definedName name="aa" localSheetId="4" hidden="1">{"CHARGE",#N/A,FALSE,"401C11"}</definedName>
    <definedName name="aa" localSheetId="14" hidden="1">{"CHARGE",#N/A,FALSE,"401C11"}</definedName>
    <definedName name="aa" localSheetId="13" hidden="1">{"CHARGE",#N/A,FALSE,"401C11"}</definedName>
    <definedName name="aa" localSheetId="6" hidden="1">{"CHARGE",#N/A,FALSE,"401C11"}</definedName>
    <definedName name="aa" localSheetId="15" hidden="1">{"CHARGE",#N/A,FALSE,"401C11"}</definedName>
    <definedName name="aa" localSheetId="5" hidden="1">{"CHARGE",#N/A,FALSE,"401C11"}</definedName>
    <definedName name="aa" localSheetId="7" hidden="1">{"CHARGE",#N/A,FALSE,"401C11"}</definedName>
    <definedName name="aa" hidden="1">{"CHARGE",#N/A,FALSE,"401C11"}</definedName>
    <definedName name="aaa" localSheetId="4" hidden="1">{"CHARGE",#N/A,FALSE,"401C11"}</definedName>
    <definedName name="aaa" localSheetId="14" hidden="1">{"CHARGE",#N/A,FALSE,"401C11"}</definedName>
    <definedName name="aaa" localSheetId="13" hidden="1">{"CHARGE",#N/A,FALSE,"401C11"}</definedName>
    <definedName name="aaa" localSheetId="6" hidden="1">{"CHARGE",#N/A,FALSE,"401C11"}</definedName>
    <definedName name="aaa" localSheetId="15" hidden="1">{"CHARGE",#N/A,FALSE,"401C11"}</definedName>
    <definedName name="aaa" localSheetId="5" hidden="1">{"CHARGE",#N/A,FALSE,"401C11"}</definedName>
    <definedName name="aaa" localSheetId="7" hidden="1">{"CHARGE",#N/A,FALSE,"401C11"}</definedName>
    <definedName name="aaa" hidden="1">{"CHARGE",#N/A,FALSE,"401C11"}</definedName>
    <definedName name="aaaa" localSheetId="4" hidden="1">{"CHARGE",#N/A,FALSE,"401C11"}</definedName>
    <definedName name="aaaa" localSheetId="14" hidden="1">{"CHARGE",#N/A,FALSE,"401C11"}</definedName>
    <definedName name="aaaa" localSheetId="13" hidden="1">{"CHARGE",#N/A,FALSE,"401C11"}</definedName>
    <definedName name="aaaa" localSheetId="6" hidden="1">{"CHARGE",#N/A,FALSE,"401C11"}</definedName>
    <definedName name="aaaa" localSheetId="15" hidden="1">{"CHARGE",#N/A,FALSE,"401C11"}</definedName>
    <definedName name="aaaa" localSheetId="5" hidden="1">{"CHARGE",#N/A,FALSE,"401C11"}</definedName>
    <definedName name="aaaa" localSheetId="7" hidden="1">{"CHARGE",#N/A,FALSE,"401C11"}</definedName>
    <definedName name="aaaa" hidden="1">{"CHARGE",#N/A,FALSE,"401C11"}</definedName>
    <definedName name="abc" localSheetId="4" hidden="1">{"NET",#N/A,FALSE,"401C11"}</definedName>
    <definedName name="abc" localSheetId="14" hidden="1">{"NET",#N/A,FALSE,"401C11"}</definedName>
    <definedName name="abc" localSheetId="13" hidden="1">{"NET",#N/A,FALSE,"401C11"}</definedName>
    <definedName name="abc" localSheetId="6" hidden="1">{"NET",#N/A,FALSE,"401C11"}</definedName>
    <definedName name="abc" localSheetId="15" hidden="1">{"NET",#N/A,FALSE,"401C11"}</definedName>
    <definedName name="abc" localSheetId="5" hidden="1">{"NET",#N/A,FALSE,"401C11"}</definedName>
    <definedName name="abc" localSheetId="7" hidden="1">{"NET",#N/A,FALSE,"401C11"}</definedName>
    <definedName name="abc" hidden="1">{"NET",#N/A,FALSE,"401C11"}</definedName>
    <definedName name="AccessDatabase" hidden="1">"C:\Budgets\2003\NM and VS BP forecast 2003 NM37 VS197 311002 v1.mdb"</definedName>
    <definedName name="Active_____of_dividends_issued_as_scrip_shares">#REF!</definedName>
    <definedName name="Active_____of_ILD">#REF!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s2005">#REF!</definedName>
    <definedName name="Actual_opening_Fixed_rate_debt___wholesale___nominal">#REF!</definedName>
    <definedName name="Actual_opening_index_linked_debt___wholesale___nominal">#REF!</definedName>
    <definedName name="Actuals">#REF!</definedName>
    <definedName name="Actuals_Old">#REF!</definedName>
    <definedName name="Actuals9293Prices">#REF!</definedName>
    <definedName name="Actuals9798">#REF!</definedName>
    <definedName name="adbr" localSheetId="4" hidden="1">{"CHARGE",#N/A,FALSE,"401C11"}</definedName>
    <definedName name="adbr" localSheetId="14" hidden="1">{"CHARGE",#N/A,FALSE,"401C11"}</definedName>
    <definedName name="adbr" localSheetId="13" hidden="1">{"CHARGE",#N/A,FALSE,"401C11"}</definedName>
    <definedName name="adbr" localSheetId="6" hidden="1">{"CHARGE",#N/A,FALSE,"401C11"}</definedName>
    <definedName name="adbr" localSheetId="15" hidden="1">{"CHARGE",#N/A,FALSE,"401C11"}</definedName>
    <definedName name="adbr" localSheetId="5" hidden="1">{"CHARGE",#N/A,FALSE,"401C11"}</definedName>
    <definedName name="adbr" localSheetId="7" hidden="1">{"CHARGE",#N/A,FALSE,"401C11"}</definedName>
    <definedName name="adbr" hidden="1">{"CHARGE",#N/A,FALSE,"401C11"}</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dRWD">#REF!</definedName>
    <definedName name="AddRWD2">#REF!</definedName>
    <definedName name="AddRWDI">#REF!</definedName>
    <definedName name="AddSC">#REF!</definedName>
    <definedName name="AddSC2">#REF!</definedName>
    <definedName name="AddSCI">#REF!</definedName>
    <definedName name="AddSLD">#REF!</definedName>
    <definedName name="AddSLD2">#REF!</definedName>
    <definedName name="AddSLDI">#REF!</definedName>
    <definedName name="AddSLT">#REF!</definedName>
    <definedName name="AddSLT2">#REF!</definedName>
    <definedName name="AddSLTI">#REF!</definedName>
    <definedName name="AddST">#REF!</definedName>
    <definedName name="AddST2">#REF!</definedName>
    <definedName name="AddSTI">#REF!</definedName>
    <definedName name="AddTWD">#REF!</definedName>
    <definedName name="AddTWI">#REF!</definedName>
    <definedName name="AddWR">#REF!</definedName>
    <definedName name="AddWR2">#REF!</definedName>
    <definedName name="AddWRI">#REF!</definedName>
    <definedName name="AddWT">#REF!</definedName>
    <definedName name="AddWT2">#REF!</definedName>
    <definedName name="AddWTD2">#REF!</definedName>
    <definedName name="AddWTI">#REF!</definedName>
    <definedName name="Adjusted_cash_interest_cover_ratio____control__Alternative_.ADDN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FWapr">#REF!</definedName>
    <definedName name="AFWBPtrans">#REF!</definedName>
    <definedName name="AFWtransition">#REF!</definedName>
    <definedName name="Alerts_breached_any_period">#REF!</definedName>
    <definedName name="All_Raw_Data">OFFSET(#REF!,0,0,COUNTA(#REF!),COUNTA(#REF!))</definedName>
    <definedName name="ALLCMS">#REF!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_duration">#REF!</definedName>
    <definedName name="AMP_period_flag">#REF!</definedName>
    <definedName name="ANHapr">#REF!</definedName>
    <definedName name="ANHBPtrans">#REF!</definedName>
    <definedName name="ANHtransition">#REF!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P2Manager">#REF!</definedName>
    <definedName name="APbyDEL">#REF!</definedName>
    <definedName name="App1bdata">#REF!</definedName>
    <definedName name="App1bIDnrs">#REF!</definedName>
    <definedName name="App1data">#REF!</definedName>
    <definedName name="App1IDnrs">#REF!</definedName>
    <definedName name="application">#REF!</definedName>
    <definedName name="Appointee_balance_sheet_balances">#REF!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PR19inrw">#REF!</definedName>
    <definedName name="APR19inrww">#REF!</definedName>
    <definedName name="APR19sgc">#REF!</definedName>
    <definedName name="APR19smi">#REF!</definedName>
    <definedName name="APR19smni">#REF!</definedName>
    <definedName name="APR19soi">#REF!</definedName>
    <definedName name="APR19soni">#REF!</definedName>
    <definedName name="APR19stps">#REF!</definedName>
    <definedName name="APR19wgc">#REF!</definedName>
    <definedName name="APR19wmi">#REF!</definedName>
    <definedName name="APR19wmni">#REF!</definedName>
    <definedName name="APR19woi">#REF!</definedName>
    <definedName name="APR19woni">#REF!</definedName>
    <definedName name="APR19wtps">#REF!</definedName>
    <definedName name="APRinrw">#REF!</definedName>
    <definedName name="APRinrww">#REF!</definedName>
    <definedName name="APRsgc">#REF!</definedName>
    <definedName name="APRsmi">#REF!</definedName>
    <definedName name="APRsmni">#REF!</definedName>
    <definedName name="APRsoi">#REF!</definedName>
    <definedName name="APRsoni">#REF!</definedName>
    <definedName name="APRstps">#REF!</definedName>
    <definedName name="APRwgc">#REF!</definedName>
    <definedName name="APRwmi">#REF!</definedName>
    <definedName name="APRwmni">#REF!</definedName>
    <definedName name="APRwoi">#REF!</definedName>
    <definedName name="APRwoni">#REF!</definedName>
    <definedName name="APRwtps">#REF!</definedName>
    <definedName name="APs">OFFSET(#REF!,0,#REF!,#REF!,1)</definedName>
    <definedName name="Artic_Diesel_0_Laden_km">#REF!</definedName>
    <definedName name="Artic_Diesel_100_Laden_km">#REF!</definedName>
    <definedName name="Artic_Diesel_25_Laden_km">#REF!</definedName>
    <definedName name="Artic_Diesel_50_Laden_km">#REF!</definedName>
    <definedName name="Artic_Diesel_75_Laden_km">#REF!</definedName>
    <definedName name="Artic_Diesel_Average_CO2">#REF!</definedName>
    <definedName name="Artic_Diesel_Average_km">#REF!</definedName>
    <definedName name="Artic_Diesel_Average_Tonne_km">#REF!</definedName>
    <definedName name="Artic_Diesel_Average_Tonne_km_CO2">#REF!</definedName>
    <definedName name="Artic_Diesel_Heavy_0_Laden_CO2">#REF!</definedName>
    <definedName name="Artic_Diesel_Heavy_0_Laden_km">#REF!</definedName>
    <definedName name="Artic_Diesel_Heavy_100_Laden_CO2">#REF!</definedName>
    <definedName name="Artic_Diesel_Heavy_100_Laden_km">#REF!</definedName>
    <definedName name="Artic_Diesel_Heavy_50_Laden_CO2">#REF!</definedName>
    <definedName name="Artic_Diesel_Heavy_50_Laden_km">#REF!</definedName>
    <definedName name="Artic_Diesel_Heavy_Ave_Laden_CO2">#REF!</definedName>
    <definedName name="Artic_Diesel_Heavy_Ave_Laden_km">#REF!</definedName>
    <definedName name="Artic_Diesel_Heavy_Tonne_km">#REF!</definedName>
    <definedName name="Artic_Diesel_Heavy_Tonne_km_CO2">#REF!</definedName>
    <definedName name="Artic_Diesel_Light_0_Laden_CO2">#REF!</definedName>
    <definedName name="Artic_Diesel_Light_0_Laden_km">#REF!</definedName>
    <definedName name="Artic_Diesel_Light_100_Laden_CO2">#REF!</definedName>
    <definedName name="Artic_Diesel_Light_100_Laden_km">#REF!</definedName>
    <definedName name="Artic_Diesel_Light_50_Laden_CO2">#REF!</definedName>
    <definedName name="Artic_Diesel_Light_50_Laden_km">#REF!</definedName>
    <definedName name="Artic_Diesel_Light_Ave_Laden_CO2">#REF!</definedName>
    <definedName name="Artic_Diesel_Light_Ave_Laden_km">#REF!</definedName>
    <definedName name="Artic_Diesel_Light_Tonne_km">#REF!</definedName>
    <definedName name="Artic_Diesel_Light_Tonne_km_CO2">#REF!</definedName>
    <definedName name="Artic_Diesel_Lorry_0_Laden_FE">#REF!</definedName>
    <definedName name="Artic_Diesel_Lorry_100_Laden_FE">#REF!</definedName>
    <definedName name="Artic_Diesel_Lorry_25_Laden_FE">#REF!</definedName>
    <definedName name="Artic_Diesel_Lorry_50_Laden_FE">#REF!</definedName>
    <definedName name="Artic_Diesel_Lorry_75_Laden_FE">#REF!</definedName>
    <definedName name="At_cost_wholesale_fixed_assets_depreciable_basis_balance___control___nominal.ADDN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_Diesel_CO2">#REF!</definedName>
    <definedName name="Ave_Diesel_Miles">#REF!</definedName>
    <definedName name="Ave_Mbike_CO2">#REF!</definedName>
    <definedName name="Ave_Mbike_Miles">#REF!</definedName>
    <definedName name="Ave_Petrol_CO2">#REF!</definedName>
    <definedName name="Ave_Petrol_Miles">#REF!</definedName>
    <definedName name="Average_Bus_CO2">#REF!</definedName>
    <definedName name="Average_Bus_Coach_CO2">#REF!</definedName>
    <definedName name="Average_Bus_Coach_Pass_km">#REF!</definedName>
    <definedName name="Average_Bus_Pass_km">#REF!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LPG_CNG_CO2">#REF!</definedName>
    <definedName name="Average_LPG_CNG_Miles">#REF!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Average_Van_CO2">#REF!</definedName>
    <definedName name="Average_Van_Miles">#REF!</definedName>
    <definedName name="AVON">#REF!</definedName>
    <definedName name="AW_H">#REF!</definedName>
    <definedName name="AW_H_No">#REF!</definedName>
    <definedName name="AW_L">#REF!</definedName>
    <definedName name="AW_L_No">#REF!</definedName>
    <definedName name="AW_M">#REF!</definedName>
    <definedName name="AW_M_No">#REF!</definedName>
    <definedName name="AW_N_No">#REF!</definedName>
    <definedName name="AYL">#REF!</definedName>
    <definedName name="b" localSheetId="4" hidden="1">{"CHARGE",#N/A,FALSE,"401C11"}</definedName>
    <definedName name="b" localSheetId="14" hidden="1">{"CHARGE",#N/A,FALSE,"401C11"}</definedName>
    <definedName name="b" localSheetId="13" hidden="1">{"CHARGE",#N/A,FALSE,"401C11"}</definedName>
    <definedName name="b" localSheetId="6" hidden="1">{"CHARGE",#N/A,FALSE,"401C11"}</definedName>
    <definedName name="b" localSheetId="15" hidden="1">{"CHARGE",#N/A,FALSE,"401C11"}</definedName>
    <definedName name="b" localSheetId="5" hidden="1">{"CHARGE",#N/A,FALSE,"401C11"}</definedName>
    <definedName name="b" localSheetId="7" hidden="1">{"CHARGE",#N/A,FALSE,"401C11"}</definedName>
    <definedName name="b" hidden="1">{"CHARGE",#N/A,FALSE,"401C11"}</definedName>
    <definedName name="B_NFIN_All">#REF!</definedName>
    <definedName name="BAN">#REF!</definedName>
    <definedName name="BAS">#REF!</definedName>
    <definedName name="Base_Regulated_Equity___control___nominal.ADDN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ASE_YEAR">#REF!</definedName>
    <definedName name="BEDS">#REF!</definedName>
    <definedName name="BenchmarkAll">#REF!</definedName>
    <definedName name="BenchmarkAPbyDel">#REF!</definedName>
    <definedName name="BenchmarkTitle">#REF!</definedName>
    <definedName name="BERKS">#REF!</definedName>
    <definedName name="BIC">#REF!</definedName>
    <definedName name="BIC_Staging_unloaded" xml:space="preserve"> OFFSET(#REF!, 0, 0, COUNTA(#REF!), COUNTA(#REF!))</definedName>
    <definedName name="BIC_Staging_unloaded_header">#REF!</definedName>
    <definedName name="Bill_s_Demand_Planner">#REF!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diesel_Admin">#REF!</definedName>
    <definedName name="Biodiesel_Drink">#REF!</definedName>
    <definedName name="Biodiesel_EF_CO2">#REF!</definedName>
    <definedName name="Biodiesel_Sewage">#REF!</definedName>
    <definedName name="Biodiesel_Sludge">#REF!</definedName>
    <definedName name="Biogas_EF_CH4_Vol">#REF!</definedName>
    <definedName name="Biogas_EF_N2O_Vol">#REF!</definedName>
    <definedName name="Biogas_Sludge_CHP">#REF!</definedName>
    <definedName name="Biogas_volume">#REF!</definedName>
    <definedName name="Biogas_Volume_Estimate">#REF!</definedName>
    <definedName name="Biogas2_EF_CH4_Vol">#REF!</definedName>
    <definedName name="Bioresources_allowed_revenue_build_up___check">#REF!</definedName>
    <definedName name="Bioresources_allowed_revenue_build_up___check_overall">#REF!</definedName>
    <definedName name="Black_Cab_CO2">#REF!</definedName>
    <definedName name="Black_Cab_Pass_km">#REF!</definedName>
    <definedName name="BMGHIndex" hidden="1">"O"</definedName>
    <definedName name="BON_InputData">#REF!</definedName>
    <definedName name="BOW">#REF!</definedName>
    <definedName name="BRA">#REF!</definedName>
    <definedName name="BRLapr">#REF!</definedName>
    <definedName name="BRLBPtrans">#REF!</definedName>
    <definedName name="BRLtransition">#REF!</definedName>
    <definedName name="BSD">#REF!</definedName>
    <definedName name="BUCKS">#REF!</definedName>
    <definedName name="Bus_CO2">#REF!</definedName>
    <definedName name="Bus_Pass_km">#REF!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BW_FIN_All">#REF!</definedName>
    <definedName name="BWW_FIN_All">#REF!</definedName>
    <definedName name="BZNHOME">#REF!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lled_up_share_capital__including_share_premium_balance___Appointee___nominal">#REF!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MBS">#REF!</definedName>
    <definedName name="CAPACT">#REF!</definedName>
    <definedName name="CAPCALC2">#REF!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PWD">#REF!</definedName>
    <definedName name="CASH">#REF!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at_m_1">#REF!</definedName>
    <definedName name="cat_m_2">#REF!</definedName>
    <definedName name="cat_m_3">#REF!</definedName>
    <definedName name="cat_y_1">#REF!</definedName>
    <definedName name="cat_y_2">#REF!</definedName>
    <definedName name="cat_y_3">#REF!</definedName>
    <definedName name="category_table">#REF!</definedName>
    <definedName name="CH4_CO2eq_GWP">#REF!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ange1" localSheetId="4" hidden="1">{"CHARGE",#N/A,FALSE,"401C11"}</definedName>
    <definedName name="change1" localSheetId="14" hidden="1">{"CHARGE",#N/A,FALSE,"401C11"}</definedName>
    <definedName name="change1" localSheetId="13" hidden="1">{"CHARGE",#N/A,FALSE,"401C11"}</definedName>
    <definedName name="change1" localSheetId="6" hidden="1">{"CHARGE",#N/A,FALSE,"401C11"}</definedName>
    <definedName name="change1" localSheetId="15" hidden="1">{"CHARGE",#N/A,FALSE,"401C11"}</definedName>
    <definedName name="change1" localSheetId="5" hidden="1">{"CHARGE",#N/A,FALSE,"401C11"}</definedName>
    <definedName name="change1" localSheetId="7" hidden="1">{"CHARGE",#N/A,FALSE,"401C11"}</definedName>
    <definedName name="change1" hidden="1">{"CHARGE",#N/A,FALSE,"401C11"}</definedName>
    <definedName name="charge" localSheetId="4" hidden="1">{"CHARGE",#N/A,FALSE,"401C11"}</definedName>
    <definedName name="charge" localSheetId="14" hidden="1">{"CHARGE",#N/A,FALSE,"401C11"}</definedName>
    <definedName name="charge" localSheetId="13" hidden="1">{"CHARGE",#N/A,FALSE,"401C11"}</definedName>
    <definedName name="charge" localSheetId="6" hidden="1">{"CHARGE",#N/A,FALSE,"401C11"}</definedName>
    <definedName name="charge" localSheetId="15" hidden="1">{"CHARGE",#N/A,FALSE,"401C11"}</definedName>
    <definedName name="charge" localSheetId="5" hidden="1">{"CHARGE",#N/A,FALSE,"401C11"}</definedName>
    <definedName name="charge" localSheetId="7" hidden="1">{"CHARGE",#N/A,FALSE,"401C11"}</definedName>
    <definedName name="charge" hidden="1">{"CHARGE",#N/A,FALSE,"401C11"}</definedName>
    <definedName name="CHE">#REF!</definedName>
    <definedName name="Checks_breached_any_period">#REF!</definedName>
    <definedName name="CHESHIRE">#REF!</definedName>
    <definedName name="CHK_TOL">#REF!</definedName>
    <definedName name="CHOICES">#REF!</definedName>
    <definedName name="CHOOSE">#REF!</definedName>
    <definedName name="CHP_Power_EF_CO2">#REF!</definedName>
    <definedName name="CIMMLookUpYr3">#REF!</definedName>
    <definedName name="CIMMOUTP">#REF!</definedName>
    <definedName name="CIQWBGuid" hidden="1">"0f0259b9-6046-41aa-ac9c-7befc2576c88"</definedName>
    <definedName name="CISsie">#REF!</definedName>
    <definedName name="CISsire">#REF!</definedName>
    <definedName name="CISslip">#REF!</definedName>
    <definedName name="CISslnip">#REF!</definedName>
    <definedName name="CISsmni">#REF!</definedName>
    <definedName name="CISsnie">#REF!</definedName>
    <definedName name="CISwie">#REF!</definedName>
    <definedName name="CISwire">#REF!</definedName>
    <definedName name="CISwlip">#REF!</definedName>
    <definedName name="CISwlnip">#REF!</definedName>
    <definedName name="CISwmni">#REF!</definedName>
    <definedName name="CISwnie">#REF!</definedName>
    <definedName name="Classification_of_treatment_works">#REF!</definedName>
    <definedName name="CLEVELAND">#REF!</definedName>
    <definedName name="CLWYD">#REF!</definedName>
    <definedName name="CM_SGCI">#REF!</definedName>
    <definedName name="CM_SGCNI">#REF!</definedName>
    <definedName name="CM_SI">#REF!</definedName>
    <definedName name="CM_SMG">#REF!</definedName>
    <definedName name="CM_SOther">#REF!</definedName>
    <definedName name="CM_SPS">#REF!</definedName>
    <definedName name="CM_STW">#REF!</definedName>
    <definedName name="CM_WGCI">#REF!</definedName>
    <definedName name="CM_WGCNI">#REF!</definedName>
    <definedName name="CM_WI">#REF!</definedName>
    <definedName name="CM_WNI">#REF!</definedName>
    <definedName name="CMIRE">#REF!</definedName>
    <definedName name="CMOPEX">#REF!</definedName>
    <definedName name="CNG_EF_CO2">#REF!</definedName>
    <definedName name="CNG_Transport_Freight">#REF!</definedName>
    <definedName name="CNG_Transport_Passenger">#REF!</definedName>
    <definedName name="Coach_CO2">#REF!</definedName>
    <definedName name="Coach_Pass_km">#REF!</definedName>
    <definedName name="CodeColumnRef">#REF!</definedName>
    <definedName name="COL">#REF!</definedName>
    <definedName name="Combined_interest_apportionment___control___nominal.ADDN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ACRONYM">#REF!</definedName>
    <definedName name="Company_exited_the_retail_market_switch">#REF!</definedName>
    <definedName name="Company_is_WoC">#REF!</definedName>
    <definedName name="CompanyCode">#REF!</definedName>
    <definedName name="CompanyDesc">#REF!</definedName>
    <definedName name="CompanyName">#REF!</definedName>
    <definedName name="CompanyNumber">#REF!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PI">#REF!</definedName>
    <definedName name="COPI_0203">#REF!</definedName>
    <definedName name="COPI_0708">#REF!</definedName>
    <definedName name="COPI2">#REF!</definedName>
    <definedName name="CORNW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Base94">#REF!</definedName>
    <definedName name="CostBase98">#REF!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RW">#REF!</definedName>
    <definedName name="CUMBRIA">#REF!</definedName>
    <definedName name="Currency">#REF!</definedName>
    <definedName name="Current_assets___Appointee___nominal">#REF!</definedName>
    <definedName name="Current_Capex_by_Subline">#REF!</definedName>
    <definedName name="current_period">#REF!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CURRENT_YEAR">#REF!</definedName>
    <definedName name="CWDSpreadsheet23APRILSTUDIES">#REF!</definedName>
    <definedName name="da" localSheetId="4" hidden="1">#REF!</definedName>
    <definedName name="da" localSheetId="13" hidden="1">#REF!</definedName>
    <definedName name="da" localSheetId="6" hidden="1">#REF!</definedName>
    <definedName name="da" localSheetId="15" hidden="1">#REF!</definedName>
    <definedName name="da" localSheetId="5" hidden="1">#REF!</definedName>
    <definedName name="da" hidden="1">#REF!</definedName>
    <definedName name="DATA">#REF!</definedName>
    <definedName name="_xlnm.Database">#REF!</definedName>
    <definedName name="DatasetCode">#REF!</definedName>
    <definedName name="DatasetName">#REF!</definedName>
    <definedName name="Days_in_a_year">#REF!</definedName>
    <definedName name="Days_in_year">#REF!</definedName>
    <definedName name="days_years_conversion">#REF!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nitrification_N_Fraction_Lost">#REF!</definedName>
    <definedName name="Depreciation___Appointee___nominal">#REF!</definedName>
    <definedName name="Depreciation___Appointee___nominal.NEG">#REF!</definedName>
    <definedName name="DERBYSHIRE">#REF!</definedName>
    <definedName name="desc2prog">#REF!</definedName>
    <definedName name="DescriptionColumnRef">#REF!</definedName>
    <definedName name="DETR">#REF!</definedName>
    <definedName name="DEVON">#REF!</definedName>
    <definedName name="DID">#REF!</definedName>
    <definedName name="Diesel_Admin">#REF!</definedName>
    <definedName name="Diesel_Admin_Exp">#REF!</definedName>
    <definedName name="Diesel_Drink">#REF!</definedName>
    <definedName name="Diesel_Drink_Exp">#REF!</definedName>
    <definedName name="Diesel_EF_CO2">#REF!</definedName>
    <definedName name="Diesel_Sewage">#REF!</definedName>
    <definedName name="Diesel_Sewage_Exp">#REF!</definedName>
    <definedName name="Diesel_Sludge">#REF!</definedName>
    <definedName name="Diesel_Sludge_Exp">#REF!</definedName>
    <definedName name="Diesel_Transport_Freight">#REF!</definedName>
    <definedName name="Diesel_Transport_Passenger">#REF!</definedName>
    <definedName name="Diesel_Van_CO2">#REF!</definedName>
    <definedName name="Diesel_Van_Miles">#REF!</definedName>
    <definedName name="Dig_Sec_Enclosed">#REF!</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stInput">#REF!</definedName>
    <definedName name="Dividend___Appointee___nominal">#REF!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dnonames">#REF!</definedName>
    <definedName name="dog" localSheetId="4" hidden="1">{"NET",#N/A,FALSE,"401C11"}</definedName>
    <definedName name="dog" localSheetId="14" hidden="1">{"NET",#N/A,FALSE,"401C11"}</definedName>
    <definedName name="dog" localSheetId="13" hidden="1">{"NET",#N/A,FALSE,"401C11"}</definedName>
    <definedName name="dog" localSheetId="6" hidden="1">{"NET",#N/A,FALSE,"401C11"}</definedName>
    <definedName name="dog" localSheetId="15" hidden="1">{"NET",#N/A,FALSE,"401C11"}</definedName>
    <definedName name="dog" localSheetId="5" hidden="1">{"NET",#N/A,FALSE,"401C11"}</definedName>
    <definedName name="dog" localSheetId="7" hidden="1">{"NET",#N/A,FALSE,"401C11"}</definedName>
    <definedName name="dog" hidden="1">{"NET",#N/A,FALSE,"401C11"}</definedName>
    <definedName name="Dom_Freight_Tonne_km">#REF!</definedName>
    <definedName name="Dom_Freight_Tonne_km_CO2">#REF!</definedName>
    <definedName name="Dom_Passenger_km">#REF!</definedName>
    <definedName name="DORSET">#REF!</definedName>
    <definedName name="DR">#REF!</definedName>
    <definedName name="DURHAM">#REF!</definedName>
    <definedName name="DVWBPinputs">#REF!</definedName>
    <definedName name="DVWBPtrans">#REF!</definedName>
    <definedName name="DVWtransition">#REF!</definedName>
    <definedName name="DYFED">#REF!</definedName>
    <definedName name="dynG2AltProg">OFFSET(#REF!,0,#REF!,1,#REF!)</definedName>
    <definedName name="dynG2BC">OFFSET(#REF!,0,#REF!,1,#REF!)</definedName>
    <definedName name="dynG2Briefed">OFFSET(#REF!,0,#REF!,1,#REF!)</definedName>
    <definedName name="dynG2FivePlusSeven">OFFSET(#REF!,0,#REF!,1,#REF!)</definedName>
    <definedName name="dynG2InDel">OFFSET(#REF!,0,#REF!,1,#REF!)</definedName>
    <definedName name="dynG2InStudy">OFFSET(#REF!,0,#REF!,1,#REF!)</definedName>
    <definedName name="dynG2Labels">OFFSET(#REF!,0,#REF!,1,#REF!)</definedName>
    <definedName name="dynG2Unbriefed">OFFSET(#REF!,0,#REF!,1,#REF!)</definedName>
    <definedName name="dynGBriefed">OFFSET(#REF!,0,0,1,#REF!)</definedName>
    <definedName name="dynGControl">OFFSET(#REF!,0,#REF!,1,#REF!)</definedName>
    <definedName name="dynGFivePlusSeven">OFFSET(#REF!,0,0,1,#REF!)</definedName>
    <definedName name="dynGInDel">OFFSET(#REF!,0,0,1,#REF!)</definedName>
    <definedName name="dynGInDelivery">OFFSET(#REF!,0,#REF!,1,#REF!)</definedName>
    <definedName name="dynGInStudy">OFFSET(#REF!,0,#REF!,1,#REF!)</definedName>
    <definedName name="dynGLabels">OFFSET(#REF!,0,0,2,#REF!)</definedName>
    <definedName name="dynGNames">OFFSET(#REF!,0,#REF!,2,#REF!)</definedName>
    <definedName name="dynGPostBDA">OFFSET(#REF!,0,#REF!,1,#REF!)</definedName>
    <definedName name="dynGUnbriefed">OFFSET(#REF!,0,#REF!,1,#REF!)</definedName>
    <definedName name="E">#REF!</definedName>
    <definedName name="E_No">#REF!</definedName>
    <definedName name="E_SUSSEX">#REF!</definedName>
    <definedName name="EAcat">#REF!</definedName>
    <definedName name="EAcat2004">#REF!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Asummary">#REF!</definedName>
    <definedName name="EAsummary2004">#REF!</definedName>
    <definedName name="EAto">#REF!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HY">#REF!</definedName>
    <definedName name="ELECTRICITY">#REF!</definedName>
    <definedName name="End_of_AMP_period_flag">#REF!</definedName>
    <definedName name="End_of_AMP_period_flag_date">#REF!</definedName>
    <definedName name="EndYearRef">#REF!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SSEX">#REF!</definedName>
    <definedName name="Estimate_Adjust_Factor">#REF!</definedName>
    <definedName name="EV__LASTREFTIME__" hidden="1">40339.4799074074</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Expired" hidden="1">FALSE</definedName>
    <definedName name="Export_NGasCHP_Admin">#REF!</definedName>
    <definedName name="Export_NGasCHP_Drink">#REF!</definedName>
    <definedName name="Export_NGasCHP_Sewage">#REF!</definedName>
    <definedName name="F">{"bal",#N/A,FALSE,"working papers";"income",#N/A,FALSE,"working papers"}</definedName>
    <definedName name="fdraf">{"bal",#N/A,FALSE,"working papers";"income",#N/A,FALSE,"working papers"}</definedName>
    <definedName name="Fdraft">{"bal",#N/A,FALSE,"working papers";"income",#N/A,FALSE,"working papers"}</definedName>
    <definedName name="fe">#REF!</definedName>
    <definedName name="Ferry_RoPax_Pass_CO2">#REF!</definedName>
    <definedName name="Ferry_RoPax_Pass_km">#REF!</definedName>
    <definedName name="fewrew">#REF!</definedName>
    <definedName name="FFO_less_dividends_declared___Appointee___nominal">#REF!</definedName>
    <definedName name="file_LTDS">#REF!</definedName>
    <definedName name="file_LTDS_2nd">#REF!</definedName>
    <definedName name="file_totex">#REF!</definedName>
    <definedName name="Final_2003_04_Income_Apportioned_Use_May_onwards">#REF!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ancialIndicators">#REF!</definedName>
    <definedName name="FinancialIndicators_Enable">#REF!</definedName>
    <definedName name="FinancialIndicators_Headings">#REF!</definedName>
    <definedName name="FinancialIndicators_Max">#REF!</definedName>
    <definedName name="FinancialIndicators_Min">#REF!</definedName>
    <definedName name="FinancialIndicators_Tolerance">#REF!</definedName>
    <definedName name="FinPayts">#REF!</definedName>
    <definedName name="FinRate">#REF!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nTerm">#REF!</definedName>
    <definedName name="First_post_forecast_period_flag">#REF!</definedName>
    <definedName name="FirstQuinquennium">#REF!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LE">#REF!</definedName>
    <definedName name="FOLLOWING_YEAR">#REF!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start_date__first_day_of_financial_year_">#REF!</definedName>
    <definedName name="Forecast_start_period_flag">#REF!</definedName>
    <definedName name="Foutput" localSheetId="4" hidden="1">#REF!</definedName>
    <definedName name="Foutput" localSheetId="13" hidden="1">#REF!</definedName>
    <definedName name="Foutput" localSheetId="6" hidden="1">#REF!</definedName>
    <definedName name="Foutput" localSheetId="15" hidden="1">#REF!</definedName>
    <definedName name="Foutput" localSheetId="5" hidden="1">#REF!</definedName>
    <definedName name="Foutput" hidden="1">#REF!</definedName>
    <definedName name="Fraction_ozone_pure_O2">#REF!</definedName>
    <definedName name="Freight_Average_Van_CO2">#REF!</definedName>
    <definedName name="Freight_Average_Van_km">#REF!</definedName>
    <definedName name="Freight_Average_Van_Tonne_CO2">#REF!</definedName>
    <definedName name="Freight_Average_Van_Tonne_km">#REF!</definedName>
    <definedName name="Freight_Diesel_Van_CO2">#REF!</definedName>
    <definedName name="Freight_Diesel_Van_km">#REF!</definedName>
    <definedName name="Freight_Diesel_Van_Tonne_CO2">#REF!</definedName>
    <definedName name="Freight_Diesel_Van_Tonne_km">#REF!</definedName>
    <definedName name="Freight_LH_CO2">#REF!</definedName>
    <definedName name="Freight_LPG_CNG_Van_CO2">#REF!</definedName>
    <definedName name="Freight_LPG_CNG_Van_km">#REF!</definedName>
    <definedName name="Freight_LPG_CNG_Van_Tonne_CO2">#REF!</definedName>
    <definedName name="Freight_LPG_CNG_Van_Tonne_km">#REF!</definedName>
    <definedName name="Freight_Petrol_Van_CO2">#REF!</definedName>
    <definedName name="Freight_Petrol_Van_km">#REF!</definedName>
    <definedName name="Freight_Petrol_Van_Tonne_CO2">#REF!</definedName>
    <definedName name="Freight_Petrol_Van_Tonne_km">#REF!</definedName>
    <definedName name="Freight_Rail_CO2">#REF!</definedName>
    <definedName name="Freight_SH_CO2">#REF!</definedName>
    <definedName name="freq_m_1">#REF!</definedName>
    <definedName name="freq_m_2">#REF!</definedName>
    <definedName name="freq_m_3">#REF!</definedName>
    <definedName name="freq_y_1">#REF!</definedName>
    <definedName name="freq_y_2">#REF!</definedName>
    <definedName name="freq_y_3">#REF!</definedName>
    <definedName name="frequency_table">#REF!</definedName>
    <definedName name="fsdfffd" localSheetId="4" hidden="1">#REF!</definedName>
    <definedName name="fsdfffd" localSheetId="13" hidden="1">#REF!</definedName>
    <definedName name="fsdfffd" localSheetId="6" hidden="1">#REF!</definedName>
    <definedName name="fsdfffd" localSheetId="15" hidden="1">#REF!</definedName>
    <definedName name="fsdfffd" localSheetId="5" hidden="1">#REF!</definedName>
    <definedName name="fsdfffd" hidden="1">#REF!</definedName>
    <definedName name="fsdfsd" localSheetId="4" hidden="1">#REF!</definedName>
    <definedName name="fsdfsd" localSheetId="13" hidden="1">#REF!</definedName>
    <definedName name="fsdfsd" localSheetId="6" hidden="1">#REF!</definedName>
    <definedName name="fsdfsd" localSheetId="15" hidden="1">#REF!</definedName>
    <definedName name="fsdfsd" localSheetId="5" hidden="1">#REF!</definedName>
    <definedName name="fsdfsd" hidden="1">#REF!</definedName>
    <definedName name="fsfds" localSheetId="4" hidden="1">#REF!</definedName>
    <definedName name="fsfds" localSheetId="13" hidden="1">#REF!</definedName>
    <definedName name="fsfds" localSheetId="6" hidden="1">#REF!</definedName>
    <definedName name="fsfds" localSheetId="15" hidden="1">#REF!</definedName>
    <definedName name="fsfds" localSheetId="5" hidden="1">#REF!</definedName>
    <definedName name="fsfds" hidden="1">#REF!</definedName>
    <definedName name="fsfsd" localSheetId="4" hidden="1">#REF!</definedName>
    <definedName name="fsfsd" localSheetId="13" hidden="1">#REF!</definedName>
    <definedName name="fsfsd" localSheetId="6" hidden="1">#REF!</definedName>
    <definedName name="fsfsd" localSheetId="15" hidden="1">#REF!</definedName>
    <definedName name="fsfsd" localSheetId="5" hidden="1">#REF!</definedName>
    <definedName name="fsfsd" hidden="1">#REF!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FY_1">#REF!</definedName>
    <definedName name="FY_10">#REF!</definedName>
    <definedName name="FY_11">#REF!</definedName>
    <definedName name="FY_12">#REF!</definedName>
    <definedName name="FY_13">#REF!</definedName>
    <definedName name="FY_14">#REF!</definedName>
    <definedName name="FY_15">#REF!</definedName>
    <definedName name="FY_2">#REF!</definedName>
    <definedName name="FY_3">#REF!</definedName>
    <definedName name="FY_4">#REF!</definedName>
    <definedName name="FY_5">#REF!</definedName>
    <definedName name="FY_6">#REF!</definedName>
    <definedName name="FY_7">#REF!</definedName>
    <definedName name="FY_8">#REF!</definedName>
    <definedName name="FY_9">#REF!</definedName>
    <definedName name="g_kg_conversion">#REF!</definedName>
    <definedName name="gAPProgList">OFFSET(#REF!,0,#REF!,#REF!,1)</definedName>
    <definedName name="Gas_Oil_Admin">#REF!</definedName>
    <definedName name="Gas_Oil_Drink">#REF!</definedName>
    <definedName name="Gas_Oil_EF_CO2">#REF!</definedName>
    <definedName name="Gas_Oil_Sewage">#REF!</definedName>
    <definedName name="Gas_Oil_Sludge">#REF!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eneral">#REF!</definedName>
    <definedName name="General1">#REF!</definedName>
    <definedName name="General2">#REF!</definedName>
    <definedName name="GEOG9703">#REF!</definedName>
    <definedName name="gfff" localSheetId="4" hidden="1">{"CHARGE",#N/A,FALSE,"401C11"}</definedName>
    <definedName name="gfff" localSheetId="14" hidden="1">{"CHARGE",#N/A,FALSE,"401C11"}</definedName>
    <definedName name="gfff" localSheetId="13" hidden="1">{"CHARGE",#N/A,FALSE,"401C11"}</definedName>
    <definedName name="gfff" localSheetId="6" hidden="1">{"CHARGE",#N/A,FALSE,"401C11"}</definedName>
    <definedName name="gfff" localSheetId="15" hidden="1">{"CHARGE",#N/A,FALSE,"401C11"}</definedName>
    <definedName name="gfff" localSheetId="5" hidden="1">{"CHARGE",#N/A,FALSE,"401C11"}</definedName>
    <definedName name="gfff" localSheetId="7" hidden="1">{"CHARGE",#N/A,FALSE,"401C11"}</definedName>
    <definedName name="gfff" hidden="1">{"CHARGE",#N/A,FALSE,"401C11"}</definedName>
    <definedName name="GLOS">#REF!</definedName>
    <definedName name="GOHOME">#REF!</definedName>
    <definedName name="Grants_and_contributions_price_control___real___ADDN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aph_IARC04">#REF!</definedName>
    <definedName name="Graph_IARC05">#REF!</definedName>
    <definedName name="Graph_Incidents04">#REF!</definedName>
    <definedName name="Graph_Incidents05">#REF!</definedName>
    <definedName name="Graph_meterAR1_4">#REF!</definedName>
    <definedName name="Graph_Tideway04">#REF!</definedName>
    <definedName name="Graph_Tideway05">#REF!</definedName>
    <definedName name="Green_EF_CO2">#REF!</definedName>
    <definedName name="Green_Tariff">#REF!</definedName>
    <definedName name="Grid_Admin">#REF!</definedName>
    <definedName name="Grid_AMR">#REF!</definedName>
    <definedName name="Grid_Drink_Pump">#REF!</definedName>
    <definedName name="Grid_Drink_Treat">#REF!</definedName>
    <definedName name="Grid_EF_CO2">#REF!</definedName>
    <definedName name="Grid_EST">#REF!</definedName>
    <definedName name="Grid_HH">#REF!</definedName>
    <definedName name="Grid_MHH">#REF!</definedName>
    <definedName name="Grid_NAP">#REF!</definedName>
    <definedName name="Grid_NHH">#REF!</definedName>
    <definedName name="Grid_NHH_EST">#REF!</definedName>
    <definedName name="Grid_Sewage_Pump">#REF!</definedName>
    <definedName name="Grid_Sewage_Treat">#REF!</definedName>
    <definedName name="Grid_Sludge">#REF!</definedName>
    <definedName name="Grid_UMS">#REF!</definedName>
    <definedName name="Grid_UMS_Pseudo">#REF!</definedName>
    <definedName name="gross" localSheetId="4" hidden="1">{"GROSS",#N/A,FALSE,"401C11"}</definedName>
    <definedName name="gross" localSheetId="14" hidden="1">{"GROSS",#N/A,FALSE,"401C11"}</definedName>
    <definedName name="gross" localSheetId="13" hidden="1">{"GROSS",#N/A,FALSE,"401C11"}</definedName>
    <definedName name="gross" localSheetId="6" hidden="1">{"GROSS",#N/A,FALSE,"401C11"}</definedName>
    <definedName name="gross" localSheetId="15" hidden="1">{"GROSS",#N/A,FALSE,"401C11"}</definedName>
    <definedName name="gross" localSheetId="5" hidden="1">{"GROSS",#N/A,FALSE,"401C11"}</definedName>
    <definedName name="gross" localSheetId="7" hidden="1">{"GROSS",#N/A,FALSE,"401C11"}</definedName>
    <definedName name="gross" hidden="1">{"GROSS",#N/A,FALSE,"401C11"}</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gross1" localSheetId="4" hidden="1">{"GROSS",#N/A,FALSE,"401C11"}</definedName>
    <definedName name="gross1" localSheetId="14" hidden="1">{"GROSS",#N/A,FALSE,"401C11"}</definedName>
    <definedName name="gross1" localSheetId="13" hidden="1">{"GROSS",#N/A,FALSE,"401C11"}</definedName>
    <definedName name="gross1" localSheetId="6" hidden="1">{"GROSS",#N/A,FALSE,"401C11"}</definedName>
    <definedName name="gross1" localSheetId="15" hidden="1">{"GROSS",#N/A,FALSE,"401C11"}</definedName>
    <definedName name="gross1" localSheetId="5" hidden="1">{"GROSS",#N/A,FALSE,"401C11"}</definedName>
    <definedName name="gross1" localSheetId="7" hidden="1">{"GROSS",#N/A,FALSE,"401C11"}</definedName>
    <definedName name="gross1" hidden="1">{"GROSS",#N/A,FALSE,"401C11"}</definedName>
    <definedName name="GTR_MAN">#REF!</definedName>
    <definedName name="GWENT">#REF!</definedName>
    <definedName name="GWYNEDD">#REF!</definedName>
    <definedName name="HANTS">#REF!</definedName>
    <definedName name="hasdfjklhklj" localSheetId="4" hidden="1">{"NET",#N/A,FALSE,"401C11"}</definedName>
    <definedName name="hasdfjklhklj" localSheetId="14" hidden="1">{"NET",#N/A,FALSE,"401C11"}</definedName>
    <definedName name="hasdfjklhklj" localSheetId="13" hidden="1">{"NET",#N/A,FALSE,"401C11"}</definedName>
    <definedName name="hasdfjklhklj" localSheetId="6" hidden="1">{"NET",#N/A,FALSE,"401C11"}</definedName>
    <definedName name="hasdfjklhklj" localSheetId="15" hidden="1">{"NET",#N/A,FALSE,"401C11"}</definedName>
    <definedName name="hasdfjklhklj" localSheetId="5" hidden="1">{"NET",#N/A,FALSE,"401C11"}</definedName>
    <definedName name="hasdfjklhklj" localSheetId="7" hidden="1">{"NET",#N/A,FALSE,"401C11"}</definedName>
    <definedName name="hasdfjklhklj" hidden="1">{"NET",#N/A,FALSE,"401C11"}</definedName>
    <definedName name="HDDapr">#REF!</definedName>
    <definedName name="HdRm_Cats">OFFSET(#REF!,#REF!,0,#REF!,1)</definedName>
    <definedName name="HdRm_Elements">#REF!</definedName>
    <definedName name="heading_table">#REF!</definedName>
    <definedName name="Headings">#REF!</definedName>
    <definedName name="Headroom___Business___nominal">#REF!</definedName>
    <definedName name="Headroom___Residential___nominal">#REF!</definedName>
    <definedName name="Heat_CHP">#REF!</definedName>
    <definedName name="Heat_EF_CO2">#REF!</definedName>
    <definedName name="Heat_NGasCHP_Admin">#REF!</definedName>
    <definedName name="Heat_NGasCHP_Drink">#REF!</definedName>
    <definedName name="Heat_NGasCHP_Import">#REF!</definedName>
    <definedName name="Heat_NGasCHP_Sewage">#REF!</definedName>
    <definedName name="help" localSheetId="4" hidden="1">{"CHARGE",#N/A,FALSE,"401C11"}</definedName>
    <definedName name="help" localSheetId="14" hidden="1">{"CHARGE",#N/A,FALSE,"401C11"}</definedName>
    <definedName name="help" localSheetId="13" hidden="1">{"CHARGE",#N/A,FALSE,"401C11"}</definedName>
    <definedName name="help" localSheetId="6" hidden="1">{"CHARGE",#N/A,FALSE,"401C11"}</definedName>
    <definedName name="help" localSheetId="15" hidden="1">{"CHARGE",#N/A,FALSE,"401C11"}</definedName>
    <definedName name="help" localSheetId="5" hidden="1">{"CHARGE",#N/A,FALSE,"401C11"}</definedName>
    <definedName name="help" localSheetId="7" hidden="1">{"CHARGE",#N/A,FALSE,"401C11"}</definedName>
    <definedName name="help" hidden="1">{"CHARGE",#N/A,FALSE,"401C11"}</definedName>
    <definedName name="HEREFORD_W">#REF!</definedName>
    <definedName name="HERTS">#REF!</definedName>
    <definedName name="HFC___125_CO2eq_GWP">#REF!</definedName>
    <definedName name="HFC___125_Weight">#REF!</definedName>
    <definedName name="HFC___134_CO2eq_GWP">#REF!</definedName>
    <definedName name="HFC___134_Weight">#REF!</definedName>
    <definedName name="HFC___134a_CO2eq_GWP">#REF!</definedName>
    <definedName name="HFC___134a_Weight">#REF!</definedName>
    <definedName name="HFC___143_CO2eq_GWP">#REF!</definedName>
    <definedName name="HFC___143_Weight">#REF!</definedName>
    <definedName name="HFC___143a_CO2eq_GWP">#REF!</definedName>
    <definedName name="HFC___143a_Weight">#REF!</definedName>
    <definedName name="HFC___152a_CO2eq_GWP">#REF!</definedName>
    <definedName name="HFC___152a_Weight">#REF!</definedName>
    <definedName name="HFC___227ea_CO2eq_GWP">#REF!</definedName>
    <definedName name="HFC___227ea_Weight">#REF!</definedName>
    <definedName name="HFC___23_CO2eq_GWP">#REF!</definedName>
    <definedName name="HFC___23_Weight">#REF!</definedName>
    <definedName name="HFC___236fa_CO2eq_GWP">#REF!</definedName>
    <definedName name="HFC___236fa_Weight">#REF!</definedName>
    <definedName name="HFC___245ca_CO2eq_GWP">#REF!</definedName>
    <definedName name="HFC___245ca_Weight">#REF!</definedName>
    <definedName name="HFC___32_CO2eq_GWP">#REF!</definedName>
    <definedName name="HFC___32_Weight">#REF!</definedName>
    <definedName name="HFC___41_CO2eq_GWP">#REF!</definedName>
    <definedName name="HFC___41_Weight">#REF!</definedName>
    <definedName name="HFC___43_CO2eq_GWP">#REF!</definedName>
    <definedName name="HFC___43_Weight">#REF!</definedName>
    <definedName name="hghghhj" localSheetId="4" hidden="1">{"CHARGE",#N/A,FALSE,"401C11"}</definedName>
    <definedName name="hghghhj" localSheetId="14" hidden="1">{"CHARGE",#N/A,FALSE,"401C11"}</definedName>
    <definedName name="hghghhj" localSheetId="13" hidden="1">{"CHARGE",#N/A,FALSE,"401C11"}</definedName>
    <definedName name="hghghhj" localSheetId="6" hidden="1">{"CHARGE",#N/A,FALSE,"401C11"}</definedName>
    <definedName name="hghghhj" localSheetId="15" hidden="1">{"CHARGE",#N/A,FALSE,"401C11"}</definedName>
    <definedName name="hghghhj" localSheetId="5" hidden="1">{"CHARGE",#N/A,FALSE,"401C11"}</definedName>
    <definedName name="hghghhj" localSheetId="7" hidden="1">{"CHARGE",#N/A,FALSE,"401C11"}</definedName>
    <definedName name="hghghhj" hidden="1">{"CHARGE",#N/A,FALSE,"401C11"}</definedName>
    <definedName name="HOMER">#REF!</definedName>
    <definedName name="Households_connected___bill_module">#REF!</definedName>
    <definedName name="Households_connected_for_single_service___Bill_module">#REF!</definedName>
    <definedName name="Households_connected_for_water_and_sewerage____bill_module">#REF!</definedName>
    <definedName name="HTML_CodePage" hidden="1">1252</definedName>
    <definedName name="HTML_Control" localSheetId="4" hidden="1">{"'Trust by name'!$A$6:$E$350","'Trust by name'!$A$1:$D$348"}</definedName>
    <definedName name="HTML_Control" localSheetId="14" hidden="1">{"'Trust by name'!$A$6:$E$350","'Trust by name'!$A$1:$D$348"}</definedName>
    <definedName name="HTML_Control" localSheetId="13" hidden="1">{"'Trust by name'!$A$6:$E$350","'Trust by name'!$A$1:$D$348"}</definedName>
    <definedName name="HTML_Control" localSheetId="6" hidden="1">{"'Trust by name'!$A$6:$E$350","'Trust by name'!$A$1:$D$348"}</definedName>
    <definedName name="HTML_Control" localSheetId="15" hidden="1">{"'Trust by name'!$A$6:$E$350","'Trust by name'!$A$1:$D$348"}</definedName>
    <definedName name="HTML_Control" localSheetId="5" hidden="1">{"'Trust by name'!$A$6:$E$350","'Trust by name'!$A$1:$D$348"}</definedName>
    <definedName name="HTML_Control" localSheetId="7"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#REF!</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lude_accumulated_depreciation_in_financial_model">#REF!</definedName>
    <definedName name="Income">#REF!</definedName>
    <definedName name="IncomeAll">#REF!</definedName>
    <definedName name="Incometemp">#REF!</definedName>
    <definedName name="Increase____decrease__in_cash___Appointee___nominal">#REF!</definedName>
    <definedName name="Index">#REF!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DICES">#REF!</definedName>
    <definedName name="IndustryAssumptionName">#REF!</definedName>
    <definedName name="Industrytransition">#REF!</definedName>
    <definedName name="INFRA">#REF!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put0">#REF!,#REF!,#REF!,#REF!,#REF!,#REF!,#REF!,#REF!,#REF!,#REF!,#REF!,#REF!,#REF!,#REF!,#REF!,#REF!</definedName>
    <definedName name="InputArea">#REF!</definedName>
    <definedName name="InputYears">#REF!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ternat_Rail_Pass_CO2">#REF!</definedName>
    <definedName name="Internat_Rail_Pass_km">#REF!</definedName>
    <definedName name="interpretation">#REF!</definedName>
    <definedName name="Intersited_JanFeb_2006">#REF!</definedName>
    <definedName name="Intersited_JanMar_2006">#REF!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RCSC">#REF!</definedName>
    <definedName name="IRCSDD">#REF!</definedName>
    <definedName name="IRCSDT">#REF!</definedName>
    <definedName name="IRCST">#REF!</definedName>
    <definedName name="IRCTWD">#REF!</definedName>
    <definedName name="IRCWD">#REF!</definedName>
    <definedName name="IRCWR">#REF!</definedName>
    <definedName name="IRCWT">#REF!</definedName>
    <definedName name="IRE_Actuals">#REF!</definedName>
    <definedName name="IRE_totex_adjustment_for_ACICR__Ofwat____Appointee___real">#REF!</definedName>
    <definedName name="IRE_totex_adjustment_for_ACICR__Ofwat____nominal">#REF!</definedName>
    <definedName name="IREACT">#REF!</definedName>
    <definedName name="IREACT3">#REF!</definedName>
    <definedName name="IRECALC">#REF!</definedName>
    <definedName name="IRECALC2">#REF!</definedName>
    <definedName name="IRECALC3">#REF!</definedName>
    <definedName name="IREWD">#REF!</definedName>
    <definedName name="IREWD3">#REF!</definedName>
    <definedName name="ItemDataSectionEnd">#REF!</definedName>
    <definedName name="ItemDataSectionStart">#REF!</definedName>
    <definedName name="JFELL" localSheetId="4" hidden="1">#REF!</definedName>
    <definedName name="JFELL" localSheetId="13" hidden="1">#REF!</definedName>
    <definedName name="JFELL" localSheetId="6" hidden="1">#REF!</definedName>
    <definedName name="JFELL" localSheetId="15" hidden="1">#REF!</definedName>
    <definedName name="JFELL" localSheetId="5" hidden="1">#REF!</definedName>
    <definedName name="JFELL" hidden="1">#REF!</definedName>
    <definedName name="Joint_Retail_income___real">#REF!</definedName>
    <definedName name="JR_LAST_YEAR">#REF!</definedName>
    <definedName name="JR_REPORT_YEAR">#REF!</definedName>
    <definedName name="JR_YEAR_B4_LAST">#REF!</definedName>
    <definedName name="JR_YEAR_B5_LAST">#REF!</definedName>
    <definedName name="K_Decimal">#REF!</definedName>
    <definedName name="k_Month_In">#REF!</definedName>
    <definedName name="KENT">#REF!</definedName>
    <definedName name="Kerosene_Admin">#REF!</definedName>
    <definedName name="Kerosene_Drink">#REF!</definedName>
    <definedName name="Kerosene_EF_CO2">#REF!</definedName>
    <definedName name="Kerosene_Sewage">#REF!</definedName>
    <definedName name="Kerosene_Sludge">#REF!</definedName>
    <definedName name="KSIterationHeading">#REF!</definedName>
    <definedName name="KSolveIteration">#REF!</definedName>
    <definedName name="Label">#REF!</definedName>
    <definedName name="LANCS">#REF!</definedName>
    <definedName name="Landfill_Gas_Escape">#REF!</definedName>
    <definedName name="Large_Bulk_CO2">#REF!</definedName>
    <definedName name="Large_Bulk_Tonne_km">#REF!</definedName>
    <definedName name="Large_Bulk_Tonne_km_CO2">#REF!</definedName>
    <definedName name="Large_Bulk_TonneMiles">#REF!</definedName>
    <definedName name="Large_Cont_Vessel_Tonne_km">#REF!</definedName>
    <definedName name="Large_Cont_Vessel_Tonne_km_CO2">#REF!</definedName>
    <definedName name="Large_Diesel_CO2">#REF!</definedName>
    <definedName name="Large_Diesel_Miles">#REF!</definedName>
    <definedName name="Large_Hybrid_Miles">#REF!</definedName>
    <definedName name="Large_LPG_CNG_CO2">#REF!</definedName>
    <definedName name="Large_LPG_CNG_Miles">#REF!</definedName>
    <definedName name="Large_Mbike_CO2">#REF!</definedName>
    <definedName name="Large_Mbike_Miles">#REF!</definedName>
    <definedName name="Large_Petrol_CO2">#REF!</definedName>
    <definedName name="Large_Petrol_Hybrid_CO2">#REF!</definedName>
    <definedName name="Large_Petrol_Miles">#REF!</definedName>
    <definedName name="Large_RoPax_Ferry_Tonne_km">#REF!</definedName>
    <definedName name="Large_RoPax_Ferry_Tonne_km_CO2">#REF!</definedName>
    <definedName name="Large_Roro_CO2">#REF!</definedName>
    <definedName name="Large_Roro_TonneMiles">#REF!</definedName>
    <definedName name="Large_Tanker_CO2">#REF!</definedName>
    <definedName name="Large_Tanker_Tonne_km">#REF!</definedName>
    <definedName name="Large_Tanker_Tonne_km_CO2">#REF!</definedName>
    <definedName name="Large_Tanker_TonneMiles">#REF!</definedName>
    <definedName name="Last_pre_forecast_period_flag">#REF!</definedName>
    <definedName name="Last_pre_forecast_period_flag_date">#REF!</definedName>
    <definedName name="Last_year">#REF!</definedName>
    <definedName name="LastCodeRowRef">#REF!</definedName>
    <definedName name="LEAKAGE">#REF!</definedName>
    <definedName name="Leakage_WW">#REF!</definedName>
    <definedName name="LEICS">#REF!</definedName>
    <definedName name="Length_of_critical_sewer_by_LA">#REF!</definedName>
    <definedName name="LengthMains">#REF!</definedName>
    <definedName name="LH_Freight_Tonne_km">#REF!</definedName>
    <definedName name="LH_Freight_Tonne_km_CO2">#REF!</definedName>
    <definedName name="LH_Freight_TonneMiles">#REF!</definedName>
    <definedName name="LH_Passenger_km">#REF!</definedName>
    <definedName name="Liabilities___Appointee___nominal">#REF!</definedName>
    <definedName name="Light_Rail_Pass_CO2">#REF!</definedName>
    <definedName name="Light_Rail_Pass_km">#REF!</definedName>
    <definedName name="Light_Rail_Tram_Pass_CO2">#REF!</definedName>
    <definedName name="Light_Rail_Tram_Pass_km">#REF!</definedName>
    <definedName name="LINCS">#REF!</definedName>
    <definedName name="LMW">#REF!</definedName>
    <definedName name="Local_Bus_CO2">#REF!</definedName>
    <definedName name="Local_Bus_Pass_km">#REF!</definedName>
    <definedName name="LONDON">#REF!</definedName>
    <definedName name="London_Bus_CO2">#REF!</definedName>
    <definedName name="London_Bus_Pass_km">#REF!</definedName>
    <definedName name="LookActionPlanTargets">#REF!</definedName>
    <definedName name="LookSubline">#REF!</definedName>
    <definedName name="LPG_Admin">#REF!</definedName>
    <definedName name="LPG_CNG_Van_CO2">#REF!</definedName>
    <definedName name="LPG_CNG_Van_Miles">#REF!</definedName>
    <definedName name="LPG_Drink">#REF!</definedName>
    <definedName name="LPG_EF_CO2">#REF!</definedName>
    <definedName name="LPG_Sewage">#REF!</definedName>
    <definedName name="LPG_Sludge">#REF!</definedName>
    <definedName name="LPG_Transport_Freight">#REF!</definedName>
    <definedName name="LPG_Transport_Passenger">#REF!</definedName>
    <definedName name="lst_acronyms">#REF!</definedName>
    <definedName name="lst_all_companies">#REF!</definedName>
    <definedName name="lst_menus">#REF!</definedName>
    <definedName name="lst_reference">#REF!</definedName>
    <definedName name="lst_scenarios">#REF!</definedName>
    <definedName name="lu">#REF!</definedName>
    <definedName name="M_GLAM">#REF!</definedName>
    <definedName name="Managers">#REF!</definedName>
    <definedName name="MAP">#REF!</definedName>
    <definedName name="Margin_value__tariff_band___nominal.1">#REF!</definedName>
    <definedName name="Margin_value__tariff_band___nominal.2">#REF!</definedName>
    <definedName name="Margin_value__tariff_band___nominal.3">#REF!</definedName>
    <definedName name="maximo">#REF!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ed_Diesel_CO2">#REF!</definedName>
    <definedName name="Med_Diesel_Miles">#REF!</definedName>
    <definedName name="Med_Hybrid_Miles">#REF!</definedName>
    <definedName name="Med_Mbike_CO2">#REF!</definedName>
    <definedName name="Med_Mbike_Miles">#REF!</definedName>
    <definedName name="Med_Petrol_CO2">#REF!</definedName>
    <definedName name="Med_Petrol_Hybrid_CO2">#REF!</definedName>
    <definedName name="Med_Petrol_Miles">#REF!</definedName>
    <definedName name="Medium_LPG_CNG_CO2">#REF!</definedName>
    <definedName name="Medium_LPG_CNG_Miles">#REF!</definedName>
    <definedName name="MERSEYSIDE">#REF!</definedName>
    <definedName name="miles_km_conversion">#REF!</definedName>
    <definedName name="misc">#REF!</definedName>
    <definedName name="MJW_EFF">#REF!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nth">#REF!</definedName>
    <definedName name="Months_in_a_year">#REF!</definedName>
    <definedName name="Months_per_period">#REF!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mQgBC">OFFSET(#REF!,0,#REF!,1,#REF!)</definedName>
    <definedName name="mQgLabels">OFFSET(#REF!,0,#REF!,2,#REF!)</definedName>
    <definedName name="N_A_H">#REF!</definedName>
    <definedName name="N_A_M">#REF!</definedName>
    <definedName name="N_AW_H">#REF!</definedName>
    <definedName name="N_AW_L">#REF!</definedName>
    <definedName name="N_AW_M">#REF!</definedName>
    <definedName name="N_DS_AD">#REF!</definedName>
    <definedName name="N_DS_APD">#REF!</definedName>
    <definedName name="N_DS_Comp">#REF!</definedName>
    <definedName name="N_DS_Limed">#REF!</definedName>
    <definedName name="N_DS_Raw">#REF!</definedName>
    <definedName name="N_DS_Sludge">#REF!</definedName>
    <definedName name="N_DS_THP">#REF!</definedName>
    <definedName name="N_E">#REF!</definedName>
    <definedName name="N_G">#REF!</definedName>
    <definedName name="N_YORKS">#REF!</definedName>
    <definedName name="N2O_CO2eq_GWP">#REF!</definedName>
    <definedName name="N2O_N_N2O_conversion">#REF!</definedName>
    <definedName name="name">#REF!</definedName>
    <definedName name="name_table">#REF!</definedName>
    <definedName name="Nat_Rail_Pass_CO2">#REF!</definedName>
    <definedName name="Nat_Rail_Pass_km">#REF!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Sapr">#REF!</definedName>
    <definedName name="NESBPinputs">#REF!</definedName>
    <definedName name="NESBPtrans">#REF!</definedName>
    <definedName name="NEStransition">#REF!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localSheetId="4" hidden="1">{"bal",#N/A,FALSE,"working papers";"income",#N/A,FALSE,"working papers"}</definedName>
    <definedName name="new" localSheetId="14" hidden="1">{"bal",#N/A,FALSE,"working papers";"income",#N/A,FALSE,"working papers"}</definedName>
    <definedName name="new" localSheetId="13" hidden="1">{"bal",#N/A,FALSE,"working papers";"income",#N/A,FALSE,"working papers"}</definedName>
    <definedName name="new" localSheetId="6" hidden="1">{"bal",#N/A,FALSE,"working papers";"income",#N/A,FALSE,"working papers"}</definedName>
    <definedName name="new" localSheetId="15" hidden="1">{"bal",#N/A,FALSE,"working papers";"income",#N/A,FALSE,"working papers"}</definedName>
    <definedName name="new" localSheetId="5" hidden="1">{"bal",#N/A,FALSE,"working papers";"income",#N/A,FALSE,"working papers"}</definedName>
    <definedName name="new" localSheetId="7" hidden="1">{"bal",#N/A,FALSE,"working papers";"income",#N/A,FALSE,"working papers"}</definedName>
    <definedName name="new" hidden="1">{"bal",#N/A,FALSE,"working papers";"income",#N/A,FALSE,"working papers"}</definedName>
    <definedName name="NEWAREA">#REF!</definedName>
    <definedName name="NGas_Admin">#REF!</definedName>
    <definedName name="Ngas_Admin_Exp">#REF!</definedName>
    <definedName name="NGas_CHP_Admin">#REF!</definedName>
    <definedName name="NGas_CHP_Drink">#REF!</definedName>
    <definedName name="NGas_CHP_Sewage">#REF!</definedName>
    <definedName name="NGas_Drink">#REF!</definedName>
    <definedName name="Ngas_Drink_Exp">#REF!</definedName>
    <definedName name="NGas_EF_CO2">#REF!</definedName>
    <definedName name="NGas_NGQCHP1">#REF!</definedName>
    <definedName name="NGas_NGQCHP2">#REF!</definedName>
    <definedName name="NGas_Sewage">#REF!</definedName>
    <definedName name="Ngas_Sewage_Exp">#REF!</definedName>
    <definedName name="NGas_Sludge">#REF!</definedName>
    <definedName name="Ngas_Sludge_Exp">#REF!</definedName>
    <definedName name="Nload_Secondary">#REF!</definedName>
    <definedName name="No_Biogas_Data">#REF!</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RFOLK">#REF!</definedName>
    <definedName name="NORTHANTS">#REF!</definedName>
    <definedName name="NORTHUMBERLAND">#REF!</definedName>
    <definedName name="Notional">#REF!</definedName>
    <definedName name="Notional_target_gearing___wholesale">#REF!</definedName>
    <definedName name="NOTTS">#REF!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NvsASD">"V2006-03-22"</definedName>
    <definedName name="NvsAutoDrillOk">"VN"</definedName>
    <definedName name="NvsElapsedTime">0.0345248842568253</definedName>
    <definedName name="NvsEndTime">38812.6159520833</definedName>
    <definedName name="NvsInstSpec">"%,FTW_CC,TCOSTCENTRE_ROLLUP,NALL VALUES"</definedName>
    <definedName name="NvsLayoutType">"M3"</definedName>
    <definedName name="NvsPanelEffdt">"V2003-06-20"</definedName>
    <definedName name="NvsPanelSetid">"VTWA"</definedName>
    <definedName name="NvsParentRef">#REF!</definedName>
    <definedName name="NvsReqBU">"VGL002"</definedName>
    <definedName name="NvsReqBUOnly">"VY"</definedName>
    <definedName name="NvsTransLed">"VN"</definedName>
    <definedName name="NvsTreeASD">"V2006-03-22"</definedName>
    <definedName name="NvsValTbl.BUSINESS_UNIT">"BUS_UNIT_TBL_GL"</definedName>
    <definedName name="NW_A_H">#REF!</definedName>
    <definedName name="NW_A_L">#REF!</definedName>
    <definedName name="NW_A_M">#REF!</definedName>
    <definedName name="NW_A_N">#REF!</definedName>
    <definedName name="NW_AW_H">#REF!</definedName>
    <definedName name="NW_AW_L">#REF!</definedName>
    <definedName name="NW_AW_M">#REF!</definedName>
    <definedName name="NW_AW_N">#REF!</definedName>
    <definedName name="NW_E">#REF!</definedName>
    <definedName name="NW_G">#REF!</definedName>
    <definedName name="NW_halfpreston">#REF!</definedName>
    <definedName name="NW_W">#REF!</definedName>
    <definedName name="NWTBPinputs">#REF!</definedName>
    <definedName name="NWTBPtrans">#REF!</definedName>
    <definedName name="NWTtransition">#REF!</definedName>
    <definedName name="obxIssuesLog">#REF!</definedName>
    <definedName name="OCF_Sites_List">#REF!</definedName>
    <definedName name="ODLookUp">#REF!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fwat_grades">#REF!</definedName>
    <definedName name="OISIII" localSheetId="4" hidden="1">#REF!</definedName>
    <definedName name="OISIII" localSheetId="13" hidden="1">#REF!</definedName>
    <definedName name="OISIII" localSheetId="6" hidden="1">#REF!</definedName>
    <definedName name="OISIII" localSheetId="15" hidden="1">#REF!</definedName>
    <definedName name="OISIII" localSheetId="5" hidden="1">#REF!</definedName>
    <definedName name="OISIII" hidden="1">#REF!</definedName>
    <definedName name="old">#REF!</definedName>
    <definedName name="oldsub">#REF!</definedName>
    <definedName name="ooo">#REF!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PEXACT">#REF!</definedName>
    <definedName name="OPEXCALC">#REF!</definedName>
    <definedName name="OPEXCALC2">#REF!</definedName>
    <definedName name="OpexInputs">"Input!$T$2:$AF$2"</definedName>
    <definedName name="OPEXWD">#REF!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utput_Advanced_Digestion_DG">#REF!</definedName>
    <definedName name="Output_Compost_DG">#REF!</definedName>
    <definedName name="Output_Digestion_DG">#REF!</definedName>
    <definedName name="Output_Digestlandfill_DG">#REF!</definedName>
    <definedName name="Output_Incin_DG">#REF!</definedName>
    <definedName name="Output_limedlandfill_DG">#REF!</definedName>
    <definedName name="Output_Rawlandfill_DG">#REF!</definedName>
    <definedName name="Output_Rivers_CO2eq">#REF!</definedName>
    <definedName name="Output_Total_Land_Downstream_DG">#REF!</definedName>
    <definedName name="Outputs">#REF!</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OXF">#REF!</definedName>
    <definedName name="OXON">#REF!</definedName>
    <definedName name="Ozonation_EF_N2O">#REF!</definedName>
    <definedName name="Ozone_Drink">#REF!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ssenger_Dom_CO2">#REF!</definedName>
    <definedName name="Passenger_Dom_pkm">#REF!</definedName>
    <definedName name="Passenger_Dom_Uplift">#REF!</definedName>
    <definedName name="Passenger_Freight_Dom_Uplift">#REF!</definedName>
    <definedName name="Passenger_Freight_LH_Uplift">#REF!</definedName>
    <definedName name="Passenger_Freight_SH_Uplift">#REF!</definedName>
    <definedName name="Passenger_LH_Ave_CO2">#REF!</definedName>
    <definedName name="Passenger_LH_Ave_pkm">#REF!</definedName>
    <definedName name="Passenger_LH_Busin_CO2">#REF!</definedName>
    <definedName name="Passenger_LH_Busin_pkm">#REF!</definedName>
    <definedName name="Passenger_LH_CO2">#REF!</definedName>
    <definedName name="Passenger_LH_Econ_CO2">#REF!</definedName>
    <definedName name="Passenger_LH_Econ_pkm">#REF!</definedName>
    <definedName name="Passenger_LH_First_CO2">#REF!</definedName>
    <definedName name="Passenger_LH_First_pkm">#REF!</definedName>
    <definedName name="Passenger_LH_Prem_Econ_CO2">#REF!</definedName>
    <definedName name="Passenger_LH_Prem_Econ_pkm">#REF!</definedName>
    <definedName name="Passenger_LH_Uplift">#REF!</definedName>
    <definedName name="Passenger_SH_Ave_CO2">#REF!</definedName>
    <definedName name="Passenger_SH_Ave_pkm">#REF!</definedName>
    <definedName name="Passenger_SH_Busin_CO2">#REF!</definedName>
    <definedName name="Passenger_SH_Busin_pkm">#REF!</definedName>
    <definedName name="Passenger_SH_CO2">#REF!</definedName>
    <definedName name="Passenger_SH_Econ_CO2">#REF!</definedName>
    <definedName name="Passenger_SH_Econ_pkm">#REF!</definedName>
    <definedName name="Passenger_SH_Uplift">#REF!</definedName>
    <definedName name="path_LTDS">#REF!</definedName>
    <definedName name="path_LTDS_2nd">#REF!</definedName>
    <definedName name="path_totex">#REF!</definedName>
    <definedName name="Pau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ct_Tol">#REF!</definedName>
    <definedName name="pe_sewage">#REF!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cent_fraction_conversion">#REF!</definedName>
    <definedName name="Perfluorobutane_CO2eq_GWP">#REF!</definedName>
    <definedName name="Perfluorobutane_Weight">#REF!</definedName>
    <definedName name="Perfluorocyclobutane_CO2eq_GWP">#REF!</definedName>
    <definedName name="Perfluorocyclobutane_Weight">#REF!</definedName>
    <definedName name="Perfluoroethane_CO2eq_GWP">#REF!</definedName>
    <definedName name="Perfluoroethane_Weight">#REF!</definedName>
    <definedName name="Perfluorohexane_CO2eq_GWP">#REF!</definedName>
    <definedName name="Perfluorohexane_Weight">#REF!</definedName>
    <definedName name="Perfluoromethane_CO2eq_GWP">#REF!</definedName>
    <definedName name="Perfluoromethane_Weight">#REF!</definedName>
    <definedName name="Perfluoropentane_CO2eq_GWP">#REF!</definedName>
    <definedName name="Perfluoropentane_Weight">#REF!</definedName>
    <definedName name="Perfluoropropane_CO2eq_GWP">#REF!</definedName>
    <definedName name="Perfluoropropane_Weight">#REF!</definedName>
    <definedName name="Period_number">#REF!</definedName>
    <definedName name="Petrol_EF_CO2">#REF!</definedName>
    <definedName name="Petrol_Transport_Freight">#REF!</definedName>
    <definedName name="Petrol_Transport_Passenger">#REF!</definedName>
    <definedName name="Petrol_Van_CO2">#REF!</definedName>
    <definedName name="Petrol_Van_Miles">#REF!</definedName>
    <definedName name="PolicyAssumptionName">#REF!</definedName>
    <definedName name="POPN">#REF!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ower_CHP">#REF!</definedName>
    <definedName name="Power_NGasCHP_Admin">#REF!</definedName>
    <definedName name="Power_NGasCHP_Drink">#REF!</definedName>
    <definedName name="Power_NGasCHP_Import1">#REF!</definedName>
    <definedName name="Power_NGasCHP_Import2">#REF!</definedName>
    <definedName name="Power_NGasCHP_Sewage">#REF!</definedName>
    <definedName name="POWYS">#REF!</definedName>
    <definedName name="PPM_Actuals">#REF!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iceBaseCurrency">#REF!</definedName>
    <definedName name="PriceBaseFinancialYears">#REF!</definedName>
    <definedName name="PriceBaseType">#REF!</definedName>
    <definedName name="PriceBaseYearAndMonth">#REF!</definedName>
    <definedName name="PricingType">#REF!</definedName>
    <definedName name="PrimaryRC04">#REF!</definedName>
    <definedName name="PrimaryRC05">#REF!</definedName>
    <definedName name="_xlnm.Print_Area">#REF!</definedName>
    <definedName name="Print_Area_T16">#REF!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leInps">#REF!</definedName>
    <definedName name="Profit_after_tax___Appointee___nominal">#REF!</definedName>
    <definedName name="Profit_after_tax_post_financeability_adjustment___appointee___nominal">#REF!</definedName>
    <definedName name="Profit_before_tax___Appointee___nominal">#REF!</definedName>
    <definedName name="progs">#REF!</definedName>
    <definedName name="Project_List___by_Subline">#REF!</definedName>
    <definedName name="Properties_WW">#REF!</definedName>
    <definedName name="Proportion_of_debtors_to_revenue">#REF!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RT">#REF!</definedName>
    <definedName name="PRTapr">#REF!</definedName>
    <definedName name="PRTBPinputs">#REF!</definedName>
    <definedName name="PRTBPtrans">#REF!</definedName>
    <definedName name="PRTCOUNT">#REF!</definedName>
    <definedName name="PRTEND">#REF!</definedName>
    <definedName name="PRTSTART">#REF!</definedName>
    <definedName name="PRTtransition">#REF!</definedName>
    <definedName name="PSETUP">#REF!</definedName>
    <definedName name="PTABLE">#REF!</definedName>
    <definedName name="pty">#REF!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qfx" localSheetId="4" hidden="1">{"NET",#N/A,FALSE,"401C11"}</definedName>
    <definedName name="qfx" localSheetId="14" hidden="1">{"NET",#N/A,FALSE,"401C11"}</definedName>
    <definedName name="qfx" localSheetId="13" hidden="1">{"NET",#N/A,FALSE,"401C11"}</definedName>
    <definedName name="qfx" localSheetId="6" hidden="1">{"NET",#N/A,FALSE,"401C11"}</definedName>
    <definedName name="qfx" localSheetId="15" hidden="1">{"NET",#N/A,FALSE,"401C11"}</definedName>
    <definedName name="qfx" localSheetId="5" hidden="1">{"NET",#N/A,FALSE,"401C11"}</definedName>
    <definedName name="qfx" localSheetId="7" hidden="1">{"NET",#N/A,FALSE,"401C11"}</definedName>
    <definedName name="qfx" hidden="1">{"NET",#N/A,FALSE,"401C11"}</definedName>
    <definedName name="qsysExpenditureExportByProject">#REF!</definedName>
    <definedName name="qsysPlanProjectExport">#REF!</definedName>
    <definedName name="Quarter1">#REF!</definedName>
    <definedName name="qwefqefa" localSheetId="4" hidden="1">#REF!</definedName>
    <definedName name="qwefqefa" localSheetId="13" hidden="1">#REF!</definedName>
    <definedName name="qwefqefa" localSheetId="6" hidden="1">#REF!</definedName>
    <definedName name="qwefqefa" localSheetId="15" hidden="1">#REF!</definedName>
    <definedName name="qwefqefa" localSheetId="5" hidden="1">#REF!</definedName>
    <definedName name="qwefqefa" hidden="1">#REF!</definedName>
    <definedName name="Rail_Freight_Tonne_km">#REF!</definedName>
    <definedName name="Rail_Freight_Tonne_km_CO2">#REF!</definedName>
    <definedName name="Rail_Freight_TonneMiles">#REF!</definedName>
    <definedName name="RangeSelection">#REF!</definedName>
    <definedName name="Raw_Data_Less_Adj">OFFSET(#REF!,0,0,COUNTA(#REF!),COUNTA(#REF!))</definedName>
    <definedName name="RCF_to_capex___Appointee">#REF!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DG">#REF!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al" localSheetId="4" hidden="1">#REF!</definedName>
    <definedName name="real" localSheetId="13" hidden="1">#REF!</definedName>
    <definedName name="real" localSheetId="6" hidden="1">#REF!</definedName>
    <definedName name="real" localSheetId="15" hidden="1">#REF!</definedName>
    <definedName name="real" localSheetId="5" hidden="1">#REF!</definedName>
    <definedName name="real" hidden="1">#REF!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fer">#REF!</definedName>
    <definedName name="Regular_Taxi_CO2">#REF!</definedName>
    <definedName name="Regular_Taxi_Pass_km">#REF!</definedName>
    <definedName name="Regulatory_equity___regulated_earnings_for_the_regulated_company___Appointee">#REF!</definedName>
    <definedName name="Renew_Admin">#REF!</definedName>
    <definedName name="Renew_Drink_Pump">#REF!</definedName>
    <definedName name="Renew_Drink_Treat">#REF!</definedName>
    <definedName name="Renew_Export_Admin">#REF!</definedName>
    <definedName name="Renew_Export_Drink">#REF!</definedName>
    <definedName name="Renew_Export_Sewage">#REF!</definedName>
    <definedName name="Renew_Export_Sludge">#REF!</definedName>
    <definedName name="Renew_Sewage_Pump">#REF!</definedName>
    <definedName name="Renew_Sewage_Treat">#REF!</definedName>
    <definedName name="Renew_Sludge">#REF!</definedName>
    <definedName name="Renew_Total">#REF!</definedName>
    <definedName name="Renewable_EF_CO2">#REF!</definedName>
    <definedName name="REPORT_YEAR">#REF!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SULT">#REF!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evenueAssumptions">#REF!</definedName>
    <definedName name="rge">#REF!</definedName>
    <definedName name="rgwer">#REF!</definedName>
    <definedName name="Rigid_Diesel_0_Laden_km">#REF!</definedName>
    <definedName name="Rigid_Diesel_100_Laden_km">#REF!</definedName>
    <definedName name="Rigid_Diesel_25_Laden_km">#REF!</definedName>
    <definedName name="Rigid_Diesel_50_Laden_km">#REF!</definedName>
    <definedName name="Rigid_Diesel_75_Laden_km">#REF!</definedName>
    <definedName name="Rigid_Diesel_Average_CO2">#REF!</definedName>
    <definedName name="Rigid_Diesel_Average_km">#REF!</definedName>
    <definedName name="Rigid_Diesel_Average_Tonne_km">#REF!</definedName>
    <definedName name="Rigid_Diesel_Average_Tonne_km_CO2">#REF!</definedName>
    <definedName name="Rigid_Diesel_Heavy_0_Laden_CO2">#REF!</definedName>
    <definedName name="Rigid_Diesel_Heavy_0_Laden_km">#REF!</definedName>
    <definedName name="Rigid_Diesel_Heavy_100_Laden_km">#REF!</definedName>
    <definedName name="Rigid_Diesel_Heavy_50_Laden_km">#REF!</definedName>
    <definedName name="Rigid_Diesel_Heavy_Ave_Laden_CO2">#REF!</definedName>
    <definedName name="Rigid_Diesel_Heavy_Ave_Laden_km">#REF!</definedName>
    <definedName name="Rigid_Diesel_Heavy_Tonne_km">#REF!</definedName>
    <definedName name="Rigid_Diesel_Heavy_Tonne_km_CO2">#REF!</definedName>
    <definedName name="Rigid_Diesel_Light_0_Laden_CO2">#REF!</definedName>
    <definedName name="Rigid_Diesel_Light_0_Laden_km">#REF!</definedName>
    <definedName name="Rigid_Diesel_Light_100_Laden_CO2">#REF!</definedName>
    <definedName name="Rigid_Diesel_Light_100_Laden_km">#REF!</definedName>
    <definedName name="Rigid_Diesel_Light_50_Laden_CO2">#REF!</definedName>
    <definedName name="Rigid_Diesel_Light_50_Laden_km">#REF!</definedName>
    <definedName name="Rigid_Diesel_Light_Ave_Laden_CO2">#REF!</definedName>
    <definedName name="Rigid_Diesel_Light_Ave_Laden_km">#REF!</definedName>
    <definedName name="Rigid_Diesel_Light_Tonne_km">#REF!</definedName>
    <definedName name="Rigid_Diesel_Light_Tonne_km_CO2">#REF!</definedName>
    <definedName name="Rigid_Diesel_Lorry_0_Laden_FE">#REF!</definedName>
    <definedName name="Rigid_Diesel_Lorry_100_Laden_FE">#REF!</definedName>
    <definedName name="Rigid_Diesel_Lorry_25_Laden_FE">#REF!</definedName>
    <definedName name="Rigid_Diesel_Lorry_50_Laden_FE">#REF!</definedName>
    <definedName name="Rigid_Diesel_Lorry_75_Laden_FE">#REF!</definedName>
    <definedName name="Rigid_Diesel_Medium_0_Laden_CO2">#REF!</definedName>
    <definedName name="Rigid_Diesel_Medium_0_Laden_km">#REF!</definedName>
    <definedName name="Rigid_Diesel_Medium_100_Laden_CO2">#REF!</definedName>
    <definedName name="Rigid_Diesel_Medium_100_Laden_km">#REF!</definedName>
    <definedName name="Rigid_Diesel_Medium_50_Laden_CO2">#REF!</definedName>
    <definedName name="Rigid_Diesel_Medium_50_Laden_km">#REF!</definedName>
    <definedName name="Rigid_Diesel_Medium_Ave_Laden_CO2">#REF!</definedName>
    <definedName name="Rigid_Diesel_Medium_Ave_Laden_km">#REF!</definedName>
    <definedName name="Rigid_Diesel_Medium_Tonne_km">#REF!</definedName>
    <definedName name="Rigid_Diesel_Medium_Tonne_km_CO2">#REF!</definedName>
    <definedName name="RiskAfterRecalcMacro">""</definedName>
    <definedName name="RiskAfterSimMacro">""</definedName>
    <definedName name="RiskAutoStopPercChange">1.5</definedName>
    <definedName name="RiskBeforeRecalcMacro">""</definedName>
    <definedName name="RiskBeforeSimMacro">""</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#REF!</definedName>
    <definedName name="RiskSamplingType">3</definedName>
    <definedName name="RiskShowRiskWindowAtEndOfSimulation">TRUE</definedName>
    <definedName name="RiskStandardRecalc">2</definedName>
    <definedName name="RiskTemplateSheetName">"myTemplate"</definedName>
    <definedName name="RiskUpdateDisplay">FALSE</definedName>
    <definedName name="RiskUseDifferentSeedForEachSim">FALSE</definedName>
    <definedName name="RiskUseFixedSeed">FALSE</definedName>
    <definedName name="RiskUseMultipleCPUs">TRUE</definedName>
    <definedName name="RMD">#REF!</definedName>
    <definedName name="ROC_Admin">#REF!</definedName>
    <definedName name="ROC_Drink">#REF!</definedName>
    <definedName name="ROC_kWh_conversion">#REF!</definedName>
    <definedName name="ROC_Sewage">#REF!</definedName>
    <definedName name="ROC_Sludge">#REF!</definedName>
    <definedName name="RPI">#REF!</definedName>
    <definedName name="RPI_0203">#REF!</definedName>
    <definedName name="RPI_0708">#REF!</definedName>
    <definedName name="RPI_ILD_indexation_rate">#REF!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RSD_list">#REF!</definedName>
    <definedName name="rytry" localSheetId="4" hidden="1">{"NET",#N/A,FALSE,"401C11"}</definedName>
    <definedName name="rytry" localSheetId="14" hidden="1">{"NET",#N/A,FALSE,"401C11"}</definedName>
    <definedName name="rytry" localSheetId="13" hidden="1">{"NET",#N/A,FALSE,"401C11"}</definedName>
    <definedName name="rytry" localSheetId="6" hidden="1">{"NET",#N/A,FALSE,"401C11"}</definedName>
    <definedName name="rytry" localSheetId="15" hidden="1">{"NET",#N/A,FALSE,"401C11"}</definedName>
    <definedName name="rytry" localSheetId="5" hidden="1">{"NET",#N/A,FALSE,"401C11"}</definedName>
    <definedName name="rytry" localSheetId="7" hidden="1">{"NET",#N/A,FALSE,"401C11"}</definedName>
    <definedName name="rytry" hidden="1">{"NET",#N/A,FALSE,"401C11"}</definedName>
    <definedName name="S_D">#REF!</definedName>
    <definedName name="S_GLAM">#REF!</definedName>
    <definedName name="S_YORKS">#REF!</definedName>
    <definedName name="S5_A_H">#REF!</definedName>
    <definedName name="S5_A_L">#REF!</definedName>
    <definedName name="S5_A_M">#REF!</definedName>
    <definedName name="S5_AW_H">#REF!</definedName>
    <definedName name="S5_AW_L">#REF!</definedName>
    <definedName name="S5_AW_M">#REF!</definedName>
    <definedName name="S5_E">#REF!</definedName>
    <definedName name="S5_misc">#REF!</definedName>
    <definedName name="S5_W">#REF!</definedName>
    <definedName name="SAPBEXrevision">1</definedName>
    <definedName name="SAPBEXsysID">"BWB"</definedName>
    <definedName name="SAPBEXwbID">"49ZLUKBQR0WG29D9LLI3IBIIT"</definedName>
    <definedName name="SBaseG_Act">#REF!</definedName>
    <definedName name="SBaseG_BP">#REF!</definedName>
    <definedName name="SBaseG_FD">#REF!</definedName>
    <definedName name="SBaseN_Act">#REF!</definedName>
    <definedName name="SBaseN_FD">#REF!</definedName>
    <definedName name="SBWBPinputs">#REF!</definedName>
    <definedName name="SBWBPtrans">#REF!</definedName>
    <definedName name="SBWtransition">#REF!</definedName>
    <definedName name="ScenarioName">#REF!</definedName>
    <definedName name="Screenings_Grit_Landfill">#REF!</definedName>
    <definedName name="Screenings_Grit_Landfill_EF_CH4">#REF!</definedName>
    <definedName name="SecondRC04">#REF!</definedName>
    <definedName name="SecondRC05">#REF!</definedName>
    <definedName name="SEnhG_BP">#REF!</definedName>
    <definedName name="SEnhG_FD">#REF!</definedName>
    <definedName name="SEnhN_Act">#REF!</definedName>
    <definedName name="SEnhN_FD">#REF!</definedName>
    <definedName name="SEP01CIMM">#REF!</definedName>
    <definedName name="SESapr">#REF!</definedName>
    <definedName name="SESBPinputs">#REF!</definedName>
    <definedName name="SESBPtrans">#REF!</definedName>
    <definedName name="SEStransition">#REF!</definedName>
    <definedName name="Sewage_Rivers_Est_EF_N2O">#REF!</definedName>
    <definedName name="Sewage_Store_Thicken_EF_CH4">#REF!</definedName>
    <definedName name="Sewage_Treatment_EF_N2O">#REF!</definedName>
    <definedName name="SEWapr">#REF!</definedName>
    <definedName name="SEWBPinputs">#REF!</definedName>
    <definedName name="SEWBPtrans">#REF!</definedName>
    <definedName name="SewGC">#REF!</definedName>
    <definedName name="sewIRE">#REF!</definedName>
    <definedName name="SewMNIgc">#REF!</definedName>
    <definedName name="SEWtransition">#REF!</definedName>
    <definedName name="SF6_as_a_tracer_Weight">#REF!</definedName>
    <definedName name="SF6_CO2eq_GWP">#REF!</definedName>
    <definedName name="SGross_Act">#REF!</definedName>
    <definedName name="SH_Freight_Tonne_km">#REF!</definedName>
    <definedName name="SH_Freight_Tonne_km_CO2">#REF!</definedName>
    <definedName name="SH_Freight_TonneMiles">#REF!</definedName>
    <definedName name="SH_Passenger_km">#REF!</definedName>
    <definedName name="SHROPS">#REF!</definedName>
    <definedName name="Single_Retail_income___real">#REF!</definedName>
    <definedName name="SIREN_Act">#REF!</definedName>
    <definedName name="sitelist">#REF!</definedName>
    <definedName name="SLO">#REF!</definedName>
    <definedName name="Sludge">#REF!</definedName>
    <definedName name="Sludge_AD_EF_CH4">#REF!</definedName>
    <definedName name="Sludge_AD_Land">#REF!</definedName>
    <definedName name="Sludge_AD_Land__EF_CH4">#REF!</definedName>
    <definedName name="Sludge_AD_Land2">#REF!</definedName>
    <definedName name="Sludge_AD_Landfill">#REF!</definedName>
    <definedName name="Sludge_AD_Landfill__EF_CH4">#REF!</definedName>
    <definedName name="Sludge_AD_Limed_Land2">#REF!</definedName>
    <definedName name="Sludge_APD">#REF!</definedName>
    <definedName name="Sludge_APD_EF_CH4">#REF!</definedName>
    <definedName name="Sludge_APD_Land">#REF!</definedName>
    <definedName name="Sludge_APD_Land_EF_CH4">#REF!</definedName>
    <definedName name="Sludge_APD_Land2">#REF!</definedName>
    <definedName name="Sludge_Comp_EF_CH4">#REF!</definedName>
    <definedName name="Sludge_Comp_EF_N2O">#REF!</definedName>
    <definedName name="Sludge_Comp_Land">#REF!</definedName>
    <definedName name="Sludge_Comp_Land_EF_CH4">#REF!</definedName>
    <definedName name="Sludge_Comp_Land2">#REF!</definedName>
    <definedName name="Sludge_composted">#REF!</definedName>
    <definedName name="Sludge_digested">#REF!</definedName>
    <definedName name="Sludge_Incin_N2O">#REF!</definedName>
    <definedName name="Sludge_Incinerated">#REF!</definedName>
    <definedName name="Sludge_Land">#REF!</definedName>
    <definedName name="Sludge_Land_EF_N2O">#REF!</definedName>
    <definedName name="Sludge_Land_Frac_GASM">#REF!</definedName>
    <definedName name="Sludge_Land_Frac_LEACH_H">#REF!</definedName>
    <definedName name="Sludge_Land_Leach_Roff_EF_N2O">#REF!</definedName>
    <definedName name="Sludge_Land_Volat_EF_N2O">#REF!</definedName>
    <definedName name="Sludge_Lime_Landfill">#REF!</definedName>
    <definedName name="Sludge_Lime_Landfill__EF_CH4">#REF!</definedName>
    <definedName name="Sludge_Limed_Land2">#REF!</definedName>
    <definedName name="Sludge_Raw_Land">#REF!</definedName>
    <definedName name="Sludge_Raw_Land__EF_CH4">#REF!</definedName>
    <definedName name="Sludge_Raw_Landfill">#REF!</definedName>
    <definedName name="Sludge_Raw_Landfill_EF_CH4">#REF!</definedName>
    <definedName name="Sludge_Raw_Limed_Land">#REF!</definedName>
    <definedName name="Sludge_Sec_Dig_AD_EF_CH4">#REF!</definedName>
    <definedName name="Sludge_THP">#REF!</definedName>
    <definedName name="Sludge_THP_EF_CH4">#REF!</definedName>
    <definedName name="Sludge_THP_Land">#REF!</definedName>
    <definedName name="Sludge_THP_Land_EF_CH4">#REF!</definedName>
    <definedName name="Sludge_THP_Land2">#REF!</definedName>
    <definedName name="SludgeToLand_AprDec_2005">#REF!</definedName>
    <definedName name="SludgeToLand_JanFeb_2006">#REF!</definedName>
    <definedName name="SludgeToLand_JanMar_2006">#REF!</definedName>
    <definedName name="Small_Bulk_CO2">#REF!</definedName>
    <definedName name="Small_Bulk_Tonne_km">#REF!</definedName>
    <definedName name="Small_Bulk_Tonne_km_CO2">#REF!</definedName>
    <definedName name="Small_Bulk_TonneMiles">#REF!</definedName>
    <definedName name="Small_Cont_Vessel_Tonne_km">#REF!</definedName>
    <definedName name="Small_Cont_Vessel_Tonne_km_CO2">#REF!</definedName>
    <definedName name="Small_Diesel_CO2">#REF!</definedName>
    <definedName name="Small_Diesel_Miles">#REF!</definedName>
    <definedName name="Small_Mbike_CO2">#REF!</definedName>
    <definedName name="Small_Mbike_Miles">#REF!</definedName>
    <definedName name="Small_Petrol_CO2">#REF!</definedName>
    <definedName name="Small_Petrol_Miles">#REF!</definedName>
    <definedName name="Small_Roro_CO2">#REF!</definedName>
    <definedName name="Small_Roro_TonneMiles">#REF!</definedName>
    <definedName name="Small_Tanker_CO2">#REF!</definedName>
    <definedName name="Small_Tanker_Tonne_km">#REF!</definedName>
    <definedName name="Small_Tanker_Tonne_km_CO2">#REF!</definedName>
    <definedName name="Small_Tanker_TonneMiles">#REF!</definedName>
    <definedName name="SMNIN_Act">#REF!</definedName>
    <definedName name="SNet_Act">#REF!</definedName>
    <definedName name="SNet_BP">#REF!</definedName>
    <definedName name="SNet_FD">#REF!</definedName>
    <definedName name="SOLREF">#REF!</definedName>
    <definedName name="SOMERSET">#REF!</definedName>
    <definedName name="sort" localSheetId="4" hidden="1">#REF!</definedName>
    <definedName name="sort" localSheetId="13" hidden="1">#REF!</definedName>
    <definedName name="sort" localSheetId="6" hidden="1">#REF!</definedName>
    <definedName name="sort" localSheetId="15" hidden="1">#REF!</definedName>
    <definedName name="sort" localSheetId="5" hidden="1">#REF!</definedName>
    <definedName name="sort" hidden="1">#REF!</definedName>
    <definedName name="SRNapr">#REF!</definedName>
    <definedName name="SRNBPinputs">#REF!</definedName>
    <definedName name="SRNBPtrans">#REF!</definedName>
    <definedName name="SRNtransition">#REF!</definedName>
    <definedName name="SSCapr">#REF!</definedName>
    <definedName name="SSCBPinputs">#REF!</definedName>
    <definedName name="SSCBPtrans">#REF!</definedName>
    <definedName name="SSCtransition">#REF!</definedName>
    <definedName name="ST_A_H">#REF!</definedName>
    <definedName name="ST_A_L">#REF!</definedName>
    <definedName name="ST_A_M">#REF!</definedName>
    <definedName name="ST_A_N">#REF!</definedName>
    <definedName name="ST_AW_H">#REF!</definedName>
    <definedName name="ST_AW_L">#REF!</definedName>
    <definedName name="ST_AW_M">#REF!</definedName>
    <definedName name="ST_AW_N">#REF!</definedName>
    <definedName name="ST_E">#REF!</definedName>
    <definedName name="ST_misc">#REF!</definedName>
    <definedName name="ST_W">#REF!</definedName>
    <definedName name="STAFFS">#REF!</definedName>
    <definedName name="Start_date">#REF!</definedName>
    <definedName name="StartYearRef">#REF!</definedName>
    <definedName name="STotalgross">#REF!</definedName>
    <definedName name="STRATAREA">#REF!</definedName>
    <definedName name="STWC">#REF!</definedName>
    <definedName name="STWConsents">#REF!</definedName>
    <definedName name="subline_matt_final">#REF!</definedName>
    <definedName name="SUBLINETARG">#REF!</definedName>
    <definedName name="SUBS">#REF!</definedName>
    <definedName name="SUFFOLK">#REF!</definedName>
    <definedName name="Summ">#REF!</definedName>
    <definedName name="Supply_demand_balance_scheme_classification">#REF!</definedName>
    <definedName name="SURREY">#REF!</definedName>
    <definedName name="SVEapr">#REF!</definedName>
    <definedName name="SVTBPinputs">#REF!</definedName>
    <definedName name="SVTBPtrans">#REF!</definedName>
    <definedName name="SVTtransition">#REF!</definedName>
    <definedName name="SW">#REF!</definedName>
    <definedName name="SW_A_H">#REF!</definedName>
    <definedName name="SW_A_L">#REF!</definedName>
    <definedName name="SW_A_M">#REF!</definedName>
    <definedName name="SW_AW_H">#REF!</definedName>
    <definedName name="SW_AW_L">#REF!</definedName>
    <definedName name="SW_AW_M">#REF!</definedName>
    <definedName name="SW_E">#REF!</definedName>
    <definedName name="SW_G">#REF!</definedName>
    <definedName name="SW_W">#REF!</definedName>
    <definedName name="SWAH">#REF!</definedName>
    <definedName name="SWAL">#REF!</definedName>
    <definedName name="SWAM">#REF!</definedName>
    <definedName name="SWAWH">#REF!</definedName>
    <definedName name="SWAWL">#REF!</definedName>
    <definedName name="SWAWM">#REF!</definedName>
    <definedName name="SWBapr">#REF!</definedName>
    <definedName name="SWE">#REF!</definedName>
    <definedName name="SWG">#REF!</definedName>
    <definedName name="SWI">#REF!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SWTBPinputs">#REF!</definedName>
    <definedName name="SWTBPtrans">#REF!</definedName>
    <definedName name="SWTtransition">#REF!</definedName>
    <definedName name="SWW">#REF!</definedName>
    <definedName name="T_A_H">#REF!</definedName>
    <definedName name="T_A_M">#REF!</definedName>
    <definedName name="T_AW_H">#REF!</definedName>
    <definedName name="T_AW_M">#REF!</definedName>
    <definedName name="t_kg_conversion">#REF!</definedName>
    <definedName name="T_W">#REF!</definedName>
    <definedName name="T_W_M">#REF!</definedName>
    <definedName name="tab">#REF!</definedName>
    <definedName name="table">#REF!</definedName>
    <definedName name="TABLE0">#REF!</definedName>
    <definedName name="TABLE1">#REF!</definedName>
    <definedName name="TABLE10">#REF!</definedName>
    <definedName name="TABLE10A">#REF!</definedName>
    <definedName name="TABLE11">#REF!</definedName>
    <definedName name="TABLE12">#REF!</definedName>
    <definedName name="TABLE13">#REF!</definedName>
    <definedName name="TABLE14">#REF!</definedName>
    <definedName name="TABLE15">#REF!</definedName>
    <definedName name="TABLE16">#REF!</definedName>
    <definedName name="TABLE17">#REF!</definedName>
    <definedName name="TABLE18">#REF!</definedName>
    <definedName name="TABLE19">#REF!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#REF!</definedName>
    <definedName name="Table3.4" localSheetId="4" hidden="1">{"CHARGE",#N/A,FALSE,"401C11"}</definedName>
    <definedName name="Table3.4" localSheetId="14" hidden="1">{"CHARGE",#N/A,FALSE,"401C11"}</definedName>
    <definedName name="Table3.4" localSheetId="13" hidden="1">{"CHARGE",#N/A,FALSE,"401C11"}</definedName>
    <definedName name="Table3.4" localSheetId="6" hidden="1">{"CHARGE",#N/A,FALSE,"401C11"}</definedName>
    <definedName name="Table3.4" localSheetId="15" hidden="1">{"CHARGE",#N/A,FALSE,"401C11"}</definedName>
    <definedName name="Table3.4" localSheetId="5" hidden="1">{"CHARGE",#N/A,FALSE,"401C11"}</definedName>
    <definedName name="Table3.4" localSheetId="7" hidden="1">{"CHARGE",#N/A,FALSE,"401C11"}</definedName>
    <definedName name="Table3.4" hidden="1">{"CHARGE",#N/A,FALSE,"401C11"}</definedName>
    <definedName name="TABLE30">#REF!</definedName>
    <definedName name="TABLE31">#REF!</definedName>
    <definedName name="TABLE32">#REF!</definedName>
    <definedName name="TABLE32A">#REF!</definedName>
    <definedName name="TABLE33">#REF!</definedName>
    <definedName name="TABLE34">#REF!</definedName>
    <definedName name="TABLE35">#REF!</definedName>
    <definedName name="TABLE35A">#REF!</definedName>
    <definedName name="TABLE35B">#REF!</definedName>
    <definedName name="TABLE36">#REF!</definedName>
    <definedName name="TABLE36A">#REF!</definedName>
    <definedName name="TABLE36B">#REF!</definedName>
    <definedName name="TABLE37">#REF!</definedName>
    <definedName name="TABLE38">#REF!</definedName>
    <definedName name="TABLE39">#REF!</definedName>
    <definedName name="TABLE4">#REF!</definedName>
    <definedName name="TABLE41">#REF!</definedName>
    <definedName name="TABLE41TOTALS">#REF!</definedName>
    <definedName name="TABLE5">#REF!</definedName>
    <definedName name="TABLE6">#REF!</definedName>
    <definedName name="TABLE7">#REF!</definedName>
    <definedName name="TABLE8">#REF!</definedName>
    <definedName name="TABLE9">#REF!</definedName>
    <definedName name="TABLEREF">#REF!</definedName>
    <definedName name="TABLEX">#REF!</definedName>
    <definedName name="TARGDATA">#REF!</definedName>
    <definedName name="Target_level_of_ILD___nominal.ADDN1">#REF!</definedName>
    <definedName name="Target_level_of_ILD___nominal.ADDN2">#REF!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AXHP4">#REF!</definedName>
    <definedName name="tbl_Exportdata_17A">#REF!</definedName>
    <definedName name="tbl_Exportdata_17B">#REF!</definedName>
    <definedName name="TC">#REF!</definedName>
    <definedName name="ten_thousand">#REF!</definedName>
    <definedName name="Test23" localSheetId="4" hidden="1">{"NET",#N/A,FALSE,"401C11"}</definedName>
    <definedName name="Test23" localSheetId="14" hidden="1">{"NET",#N/A,FALSE,"401C11"}</definedName>
    <definedName name="Test23" localSheetId="13" hidden="1">{"NET",#N/A,FALSE,"401C11"}</definedName>
    <definedName name="Test23" localSheetId="6" hidden="1">{"NET",#N/A,FALSE,"401C11"}</definedName>
    <definedName name="Test23" localSheetId="15" hidden="1">{"NET",#N/A,FALSE,"401C11"}</definedName>
    <definedName name="Test23" localSheetId="5" hidden="1">{"NET",#N/A,FALSE,"401C11"}</definedName>
    <definedName name="Test23" localSheetId="7" hidden="1">{"NET",#N/A,FALSE,"401C11"}</definedName>
    <definedName name="Test23" hidden="1">{"NET",#N/A,FALSE,"401C11"}</definedName>
    <definedName name="TheList">#REF!</definedName>
    <definedName name="TheListHeader">#REF!</definedName>
    <definedName name="TheListRower">#REF!</definedName>
    <definedName name="Third_party___principal_service_revenues___nominal.ADDN1">#REF!</definedName>
    <definedName name="Third_party___principal_service_revenues___nominal.ADDN2">#REF!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#REF!</definedName>
    <definedName name="Thousands">#REF!</definedName>
    <definedName name="Thousands_in_a_million">#REF!</definedName>
    <definedName name="Threshold">#REF!</definedName>
    <definedName name="tideway">#REF!</definedName>
    <definedName name="tidewayCAT">#REF!</definedName>
    <definedName name="tidewaySUMMARY">#REF!</definedName>
    <definedName name="tidewayTO">#REF!</definedName>
    <definedName name="time">#REF!</definedName>
    <definedName name="Timeline_label">#REF!</definedName>
    <definedName name="TimeRow">#REF!</definedName>
    <definedName name="TITLES">#REF!</definedName>
    <definedName name="TMSapr">#REF!</definedName>
    <definedName name="TMSBPinputs">#REF!</definedName>
    <definedName name="TMSBPtrans">#REF!</definedName>
    <definedName name="TMStransition">#REF!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Grid_Electricity">#REF!</definedName>
    <definedName name="Total_Heat_CHP">#REF!</definedName>
    <definedName name="Total_Heat_NGasCHP_Admin">#REF!</definedName>
    <definedName name="Total_Heat_NGasCHP_Drink">#REF!</definedName>
    <definedName name="Total_Heat_NGasCHP_Sewage">#REF!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Power_CHP">#REF!</definedName>
    <definedName name="Total_Power_NGasCHP_Admin">#REF!</definedName>
    <definedName name="Total_Power_NGasCHP_Drink">#REF!</definedName>
    <definedName name="Total_Power_NGasCHP_Sewage">#REF!</definedName>
    <definedName name="Total_raw_sludge_produced">#REF!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NETScapex">#REF!</definedName>
    <definedName name="TotalNETwcapex">#REF!</definedName>
    <definedName name="Totals">#REF!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OTgrosscapsew">#REF!</definedName>
    <definedName name="TOTgrosscapwat">#REF!</definedName>
    <definedName name="TOTnetcapsew2">#REF!</definedName>
    <definedName name="TOTnetcapwat2">#REF!</definedName>
    <definedName name="Trade_and_other_creditors_balance___Business___nominal">#REF!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Transition">#REF!</definedName>
    <definedName name="TRDACT">#REF!</definedName>
    <definedName name="TRDCALC2">#REF!</definedName>
    <definedName name="trdhtr" localSheetId="4" hidden="1">#REF!</definedName>
    <definedName name="trdhtr" localSheetId="13" hidden="1">#REF!</definedName>
    <definedName name="trdhtr" localSheetId="6" hidden="1">#REF!</definedName>
    <definedName name="trdhtr" localSheetId="15" hidden="1">#REF!</definedName>
    <definedName name="trdhtr" localSheetId="5" hidden="1">#REF!</definedName>
    <definedName name="trdhtr" hidden="1">#REF!</definedName>
    <definedName name="TRDWD">#REF!</definedName>
    <definedName name="Trk_Tol">#REF!</definedName>
    <definedName name="TWcat">#REF!</definedName>
    <definedName name="TWsummary">#REF!</definedName>
    <definedName name="TWto">#REF!</definedName>
    <definedName name="TYNE_WEAR">#REF!</definedName>
    <definedName name="TYPE">#REF!</definedName>
    <definedName name="TypeCo">#REF!</definedName>
    <definedName name="UK_Average_HGV_CO2">#REF!</definedName>
    <definedName name="UK_Average_HGV_km">#REF!</definedName>
    <definedName name="UK_Average_HGV_Tonne_km">#REF!</definedName>
    <definedName name="UK_Average_HGV_Tonne_km_CO2">#REF!</definedName>
    <definedName name="Underground_Pass_CO2">#REF!</definedName>
    <definedName name="Underground_Pass_km">#REF!</definedName>
    <definedName name="Units">#REF!</definedName>
    <definedName name="Units_in_a_million">#REF!</definedName>
    <definedName name="Unknown_Fuel_CO2">#REF!</definedName>
    <definedName name="Unknown_Fuel_Miles">#REF!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UserName">#REF!</definedName>
    <definedName name="UserRole">#REF!</definedName>
    <definedName name="UUWapr">#REF!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Var_AP_List">OFFSET(#REF!,0,0,5-COUNTBLANK(#REF!),1)</definedName>
    <definedName name="Var_AP_List2">OFFSET(#REF!,#REF!,0,#REF!)</definedName>
    <definedName name="Very_Large_Bulk_Tonne_km">#REF!</definedName>
    <definedName name="Very_Large_Bulk_Tonne_km_CO2">#REF!</definedName>
    <definedName name="Very_Large_Tanker_Tonne_km">#REF!</definedName>
    <definedName name="Very_Large_Tanker_Tonne_km_CO2">#REF!</definedName>
    <definedName name="Vol_Biogas_Kg_Sludge">#REF!</definedName>
    <definedName name="Volume_Drinking">#REF!</definedName>
    <definedName name="Volume_Wastewater">#REF!</definedName>
    <definedName name="Vow">#REF!</definedName>
    <definedName name="VS_Converted_CO2_AD">#REF!</definedName>
    <definedName name="VS_Sludge_Raw">#REF!</definedName>
    <definedName name="W">#REF!</definedName>
    <definedName name="W_GLAM">#REF!</definedName>
    <definedName name="W_MIDS">#REF!</definedName>
    <definedName name="W_SUSSEX">#REF!</definedName>
    <definedName name="W_YORKS">#REF!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N">#REF!</definedName>
    <definedName name="WARWICKS">#REF!</definedName>
    <definedName name="WaSC">#REF!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Cstransition">#REF!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aterGC">#REF!</definedName>
    <definedName name="watIRE">#REF!</definedName>
    <definedName name="WatMNIgc">#REF!</definedName>
    <definedName name="WBaseG_Act">#REF!</definedName>
    <definedName name="WBaseG_BP">#REF!</definedName>
    <definedName name="WBaseG_FD">#REF!</definedName>
    <definedName name="WBaseN_Act">#REF!</definedName>
    <definedName name="WBaseN_FD">#REF!</definedName>
    <definedName name="wdfw">#REF!</definedName>
    <definedName name="wedfw">#REF!</definedName>
    <definedName name="wefw">#REF!</definedName>
    <definedName name="wefwe">#REF!</definedName>
    <definedName name="wefwerf">#REF!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EnhG_BP">#REF!</definedName>
    <definedName name="WEnhG_FD">#REF!</definedName>
    <definedName name="WEnhN_Act">#REF!</definedName>
    <definedName name="WEnhN_FD">#REF!</definedName>
    <definedName name="wert" localSheetId="4" hidden="1">{"GROSS",#N/A,FALSE,"401C11"}</definedName>
    <definedName name="wert" localSheetId="14" hidden="1">{"GROSS",#N/A,FALSE,"401C11"}</definedName>
    <definedName name="wert" localSheetId="13" hidden="1">{"GROSS",#N/A,FALSE,"401C11"}</definedName>
    <definedName name="wert" localSheetId="6" hidden="1">{"GROSS",#N/A,FALSE,"401C11"}</definedName>
    <definedName name="wert" localSheetId="15" hidden="1">{"GROSS",#N/A,FALSE,"401C11"}</definedName>
    <definedName name="wert" localSheetId="5" hidden="1">{"GROSS",#N/A,FALSE,"401C11"}</definedName>
    <definedName name="wert" localSheetId="7" hidden="1">{"GROSS",#N/A,FALSE,"401C11"}</definedName>
    <definedName name="wert" hidden="1">{"GROSS",#N/A,FALSE,"401C11"}</definedName>
    <definedName name="WGross_Act">#REF!</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ILTS">#REF!</definedName>
    <definedName name="WIREN_Act">#REF!</definedName>
    <definedName name="WIT">#REF!</definedName>
    <definedName name="WMNIN_Act">#REF!</definedName>
    <definedName name="WNet_Act">#REF!</definedName>
    <definedName name="WNet_BP">#REF!</definedName>
    <definedName name="WNet_FD">#REF!</definedName>
    <definedName name="WoC_average_bill___5yr_average___nominal">#REF!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Cstransition">#REF!</definedName>
    <definedName name="wombat" localSheetId="4" hidden="1">#REF!</definedName>
    <definedName name="wombat" localSheetId="13" hidden="1">#REF!</definedName>
    <definedName name="wombat" localSheetId="6" hidden="1">#REF!</definedName>
    <definedName name="wombat" localSheetId="15" hidden="1">#REF!</definedName>
    <definedName name="wombat" localSheetId="5" hidden="1">#REF!</definedName>
    <definedName name="wombat" hidden="1">#REF!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wotsthis" localSheetId="4" hidden="1">{"P&amp;L phased",#N/A,FALSE,"P and L";"Interest phased",#N/A,FALSE,"Interest";"Cshf phased",#N/A,FALSE,"Cashflow";"BSheet phased",#N/A,FALSE,"B Sheet";"Capex phased",#N/A,FALSE,"Capex"}</definedName>
    <definedName name="wotsthis" localSheetId="14" hidden="1">{"P&amp;L phased",#N/A,FALSE,"P and L";"Interest phased",#N/A,FALSE,"Interest";"Cshf phased",#N/A,FALSE,"Cashflow";"BSheet phased",#N/A,FALSE,"B Sheet";"Capex phased",#N/A,FALSE,"Capex"}</definedName>
    <definedName name="wotsthis" localSheetId="13" hidden="1">{"P&amp;L phased",#N/A,FALSE,"P and L";"Interest phased",#N/A,FALSE,"Interest";"Cshf phased",#N/A,FALSE,"Cashflow";"BSheet phased",#N/A,FALSE,"B Sheet";"Capex phased",#N/A,FALSE,"Capex"}</definedName>
    <definedName name="wotsthis" localSheetId="6" hidden="1">{"P&amp;L phased",#N/A,FALSE,"P and L";"Interest phased",#N/A,FALSE,"Interest";"Cshf phased",#N/A,FALSE,"Cashflow";"BSheet phased",#N/A,FALSE,"B Sheet";"Capex phased",#N/A,FALSE,"Capex"}</definedName>
    <definedName name="wotsthis" localSheetId="15" hidden="1">{"P&amp;L phased",#N/A,FALSE,"P and L";"Interest phased",#N/A,FALSE,"Interest";"Cshf phased",#N/A,FALSE,"Cashflow";"BSheet phased",#N/A,FALSE,"B Sheet";"Capex phased",#N/A,FALSE,"Capex"}</definedName>
    <definedName name="wotsthis" localSheetId="5" hidden="1">{"P&amp;L phased",#N/A,FALSE,"P and L";"Interest phased",#N/A,FALSE,"Interest";"Cshf phased",#N/A,FALSE,"Cashflow";"BSheet phased",#N/A,FALSE,"B Sheet";"Capex phased",#N/A,FALSE,"Capex"}</definedName>
    <definedName name="wotsthis" localSheetId="7"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PS_OUTPUT_FOR_JR03">#REF!</definedName>
    <definedName name="WRG">#REF!</definedName>
    <definedName name="wrn.CHARGE." localSheetId="4" hidden="1">{"CHARGE",#N/A,FALSE,"401C11"}</definedName>
    <definedName name="wrn.CHARGE." localSheetId="14" hidden="1">{"CHARGE",#N/A,FALSE,"401C11"}</definedName>
    <definedName name="wrn.CHARGE." localSheetId="13" hidden="1">{"CHARGE",#N/A,FALSE,"401C11"}</definedName>
    <definedName name="wrn.CHARGE." localSheetId="6" hidden="1">{"CHARGE",#N/A,FALSE,"401C11"}</definedName>
    <definedName name="wrn.CHARGE." localSheetId="15" hidden="1">{"CHARGE",#N/A,FALSE,"401C11"}</definedName>
    <definedName name="wrn.CHARGE." localSheetId="5" hidden="1">{"CHARGE",#N/A,FALSE,"401C11"}</definedName>
    <definedName name="wrn.CHARGE." localSheetId="7" hidden="1">{"CHARGE",#N/A,FALSE,"401C11"}</definedName>
    <definedName name="wrn.CHARGE." hidden="1">{"CHARGE",#N/A,FALSE,"401C11"}</definedName>
    <definedName name="wrn.GROSS." localSheetId="4" hidden="1">{"GROSS",#N/A,FALSE,"401C11"}</definedName>
    <definedName name="wrn.GROSS." localSheetId="14" hidden="1">{"GROSS",#N/A,FALSE,"401C11"}</definedName>
    <definedName name="wrn.GROSS." localSheetId="13" hidden="1">{"GROSS",#N/A,FALSE,"401C11"}</definedName>
    <definedName name="wrn.GROSS." localSheetId="6" hidden="1">{"GROSS",#N/A,FALSE,"401C11"}</definedName>
    <definedName name="wrn.GROSS." localSheetId="15" hidden="1">{"GROSS",#N/A,FALSE,"401C11"}</definedName>
    <definedName name="wrn.GROSS." localSheetId="5" hidden="1">{"GROSS",#N/A,FALSE,"401C11"}</definedName>
    <definedName name="wrn.GROSS." localSheetId="7" hidden="1">{"GROSS",#N/A,FALSE,"401C11"}</definedName>
    <definedName name="wrn.GROSS." hidden="1">{"GROSS",#N/A,FALSE,"401C11"}</definedName>
    <definedName name="wrn.NET." localSheetId="4" hidden="1">{"NET",#N/A,FALSE,"401C11"}</definedName>
    <definedName name="wrn.NET." localSheetId="14" hidden="1">{"NET",#N/A,FALSE,"401C11"}</definedName>
    <definedName name="wrn.NET." localSheetId="13" hidden="1">{"NET",#N/A,FALSE,"401C11"}</definedName>
    <definedName name="wrn.NET." localSheetId="6" hidden="1">{"NET",#N/A,FALSE,"401C11"}</definedName>
    <definedName name="wrn.NET." localSheetId="15" hidden="1">{"NET",#N/A,FALSE,"401C11"}</definedName>
    <definedName name="wrn.NET." localSheetId="5" hidden="1">{"NET",#N/A,FALSE,"401C11"}</definedName>
    <definedName name="wrn.NET." localSheetId="7" hidden="1">{"NET",#N/A,FALSE,"401C11"}</definedName>
    <definedName name="wrn.NET." hidden="1">{"NET",#N/A,FALSE,"401C11"}</definedName>
    <definedName name="wrn.papersdraft">{"bal",#N/A,FALSE,"working papers";"income",#N/A,FALSE,"working papers"}</definedName>
    <definedName name="wrn.Print._.5._.and._.12." localSheetId="4"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4"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3"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6"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5"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5"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7"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4" hidden="1">{"P&amp;L phased",#N/A,FALSE,"P and L";"Interest phased",#N/A,FALSE,"Interest";"Cshf phased",#N/A,FALSE,"Cashflow";"BSheet phased",#N/A,FALSE,"B Sheet";"Capex phased",#N/A,FALSE,"Capex"}</definedName>
    <definedName name="wrn.Print._.Phased." localSheetId="14" hidden="1">{"P&amp;L phased",#N/A,FALSE,"P and L";"Interest phased",#N/A,FALSE,"Interest";"Cshf phased",#N/A,FALSE,"Cashflow";"BSheet phased",#N/A,FALSE,"B Sheet";"Capex phased",#N/A,FALSE,"Capex"}</definedName>
    <definedName name="wrn.Print._.Phased." localSheetId="13" hidden="1">{"P&amp;L phased",#N/A,FALSE,"P and L";"Interest phased",#N/A,FALSE,"Interest";"Cshf phased",#N/A,FALSE,"Cashflow";"BSheet phased",#N/A,FALSE,"B Sheet";"Capex phased",#N/A,FALSE,"Capex"}</definedName>
    <definedName name="wrn.Print._.Phased." localSheetId="6" hidden="1">{"P&amp;L phased",#N/A,FALSE,"P and L";"Interest phased",#N/A,FALSE,"Interest";"Cshf phased",#N/A,FALSE,"Cashflow";"BSheet phased",#N/A,FALSE,"B Sheet";"Capex phased",#N/A,FALSE,"Capex"}</definedName>
    <definedName name="wrn.Print._.Phased." localSheetId="15" hidden="1">{"P&amp;L phased",#N/A,FALSE,"P and L";"Interest phased",#N/A,FALSE,"Interest";"Cshf phased",#N/A,FALSE,"Cashflow";"BSheet phased",#N/A,FALSE,"B Sheet";"Capex phased",#N/A,FALSE,"Capex"}</definedName>
    <definedName name="wrn.Print._.Phased." localSheetId="5" hidden="1">{"P&amp;L phased",#N/A,FALSE,"P and L";"Interest phased",#N/A,FALSE,"Interest";"Cshf phased",#N/A,FALSE,"Cashflow";"BSheet phased",#N/A,FALSE,"B Sheet";"Capex phased",#N/A,FALSE,"Capex"}</definedName>
    <definedName name="wrn.Print._.Phased." localSheetId="7"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{"bal",#N/A,FALSE,"working papers";"income",#N/A,FALSE,"working papers"}</definedName>
    <definedName name="WRP">#REF!</definedName>
    <definedName name="WSHapr">#REF!</definedName>
    <definedName name="WSHBPinputs">#REF!</definedName>
    <definedName name="WSHBPtrans">#REF!</definedName>
    <definedName name="WSHtransition">#REF!</definedName>
    <definedName name="WSXapr">#REF!</definedName>
    <definedName name="WSXBPinputs">#REF!</definedName>
    <definedName name="WSXBPtrans">#REF!</definedName>
    <definedName name="WSXtransition">#REF!</definedName>
    <definedName name="Wtotalgrosscapx">#REF!</definedName>
    <definedName name="WTW_Sludge_Lagoon">#REF!</definedName>
    <definedName name="WTW_Sludge_Land">#REF!</definedName>
    <definedName name="WTW_Sludge_Landfill">#REF!</definedName>
    <definedName name="WTWSludge_Lagoon_EF_CH4">#REF!</definedName>
    <definedName name="WTWSludge_Lagoon_EF_N2O">#REF!</definedName>
    <definedName name="WTWSludge_Land_EF_CH4">#REF!</definedName>
    <definedName name="WTWSludge_Land_EF_N2O">#REF!</definedName>
    <definedName name="WTWSludge_Landfill_EF_CH4">#REF!</definedName>
    <definedName name="WX_A_H">#REF!</definedName>
    <definedName name="WX_A_L">#REF!</definedName>
    <definedName name="WX_A_M">#REF!</definedName>
    <definedName name="WX_AW_H">#REF!</definedName>
    <definedName name="WX_AW_L">#REF!</definedName>
    <definedName name="WX_AW_M">#REF!</definedName>
    <definedName name="WX_E">#REF!</definedName>
    <definedName name="WX_W">#REF!</definedName>
    <definedName name="xdcvdsf">#REF!</definedName>
    <definedName name="xxx" localSheetId="4" hidden="1">{"CHARGE",#N/A,FALSE,"401C11"}</definedName>
    <definedName name="xxx" localSheetId="14" hidden="1">{"CHARGE",#N/A,FALSE,"401C11"}</definedName>
    <definedName name="xxx" localSheetId="13" hidden="1">{"CHARGE",#N/A,FALSE,"401C11"}</definedName>
    <definedName name="xxx" localSheetId="6" hidden="1">{"CHARGE",#N/A,FALSE,"401C11"}</definedName>
    <definedName name="xxx" localSheetId="15" hidden="1">{"CHARGE",#N/A,FALSE,"401C11"}</definedName>
    <definedName name="xxx" localSheetId="5" hidden="1">{"CHARGE",#N/A,FALSE,"401C11"}</definedName>
    <definedName name="xxx" localSheetId="7" hidden="1">{"CHARGE",#N/A,FALSE,"401C11"}</definedName>
    <definedName name="xxx" hidden="1">{"CHARGE",#N/A,FALSE,"401C11"}</definedName>
    <definedName name="Y_A_H">#REF!</definedName>
    <definedName name="Y_A_L">#REF!</definedName>
    <definedName name="Y_A_M">#REF!</definedName>
    <definedName name="Y_A_N">#REF!</definedName>
    <definedName name="Y_AW_H">#REF!</definedName>
    <definedName name="Y_AW_L">#REF!</definedName>
    <definedName name="Y_AW_M">#REF!</definedName>
    <definedName name="Y_AW_N">#REF!</definedName>
    <definedName name="Y_E">#REF!</definedName>
    <definedName name="Year">#REF!</definedName>
    <definedName name="Year_average___nominal___RCV___Growth___BR">#REF!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_B4_LAST">#REF!</definedName>
    <definedName name="YEAR_B4B4_LAST">#REF!</definedName>
    <definedName name="YEAR_B5_LAST">#REF!</definedName>
    <definedName name="YearRange_InputData">#REF!</definedName>
    <definedName name="Years_from_valuation_date">#REF!</definedName>
    <definedName name="YearVal">#REF!</definedName>
    <definedName name="yhnry">#REF!</definedName>
    <definedName name="YKYapr">#REF!</definedName>
    <definedName name="YKYBPinputs">#REF!</definedName>
    <definedName name="YKYBPtrans">#REF!</definedName>
    <definedName name="YKYtransition">#REF!</definedName>
    <definedName name="yyy" localSheetId="4" hidden="1">{"GROSS",#N/A,FALSE,"401C11"}</definedName>
    <definedName name="yyy" localSheetId="14" hidden="1">{"GROSS",#N/A,FALSE,"401C11"}</definedName>
    <definedName name="yyy" localSheetId="13" hidden="1">{"GROSS",#N/A,FALSE,"401C11"}</definedName>
    <definedName name="yyy" localSheetId="6" hidden="1">{"GROSS",#N/A,FALSE,"401C11"}</definedName>
    <definedName name="yyy" localSheetId="15" hidden="1">{"GROSS",#N/A,FALSE,"401C11"}</definedName>
    <definedName name="yyy" localSheetId="5" hidden="1">{"GROSS",#N/A,FALSE,"401C11"}</definedName>
    <definedName name="yyy" localSheetId="7" hidden="1">{"GROSS",#N/A,FALSE,"401C11"}</definedName>
    <definedName name="yyy" hidden="1">{"GROSS",#N/A,FALSE,"401C11"}</definedName>
    <definedName name="zzCompany_Name">#REF!</definedName>
    <definedName name="zzics">#REF!</definedName>
    <definedName name="zzz" localSheetId="4" hidden="1">{"NET",#N/A,FALSE,"401C11"}</definedName>
    <definedName name="zzz" localSheetId="14" hidden="1">{"NET",#N/A,FALSE,"401C11"}</definedName>
    <definedName name="zzz" localSheetId="13" hidden="1">{"NET",#N/A,FALSE,"401C11"}</definedName>
    <definedName name="zzz" localSheetId="6" hidden="1">{"NET",#N/A,FALSE,"401C11"}</definedName>
    <definedName name="zzz" localSheetId="15" hidden="1">{"NET",#N/A,FALSE,"401C11"}</definedName>
    <definedName name="zzz" localSheetId="5" hidden="1">{"NET",#N/A,FALSE,"401C11"}</definedName>
    <definedName name="zzz" localSheetId="7" hidden="1">{"NET",#N/A,FALSE,"401C11"}</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7" i="29" l="1"/>
  <c r="C34" i="31"/>
  <c r="AM146" i="29"/>
  <c r="AM147" i="29"/>
  <c r="AM148" i="29"/>
  <c r="AM149" i="29"/>
  <c r="AM150" i="29"/>
  <c r="AM151" i="29"/>
  <c r="AM152" i="29"/>
  <c r="AM153" i="29"/>
  <c r="AM154" i="29"/>
  <c r="AM155" i="29"/>
  <c r="AM156" i="29"/>
  <c r="AM157" i="29"/>
  <c r="AM5" i="29"/>
  <c r="AM6" i="29"/>
  <c r="AM7" i="29"/>
  <c r="AM8" i="29"/>
  <c r="AM9" i="29"/>
  <c r="AM10" i="29"/>
  <c r="AM11" i="29"/>
  <c r="AM12" i="29"/>
  <c r="AM13" i="29"/>
  <c r="AM14" i="29"/>
  <c r="AM15" i="29"/>
  <c r="AM16" i="29"/>
  <c r="AM17" i="29"/>
  <c r="AM18" i="29"/>
  <c r="AM19" i="29"/>
  <c r="AM20" i="29"/>
  <c r="AM21" i="29"/>
  <c r="AM22" i="29"/>
  <c r="AM23" i="29"/>
  <c r="AM24" i="29"/>
  <c r="AM25" i="29"/>
  <c r="AM26" i="29"/>
  <c r="AM27" i="29"/>
  <c r="AM28" i="29"/>
  <c r="AM29" i="29"/>
  <c r="AM30" i="29"/>
  <c r="AM31" i="29"/>
  <c r="AM32" i="29"/>
  <c r="AM33" i="29"/>
  <c r="AM34" i="29"/>
  <c r="AM35" i="29"/>
  <c r="AM36" i="29"/>
  <c r="AM38" i="29"/>
  <c r="AM39" i="29"/>
  <c r="AM40" i="29"/>
  <c r="AM41" i="29"/>
  <c r="AM42" i="29"/>
  <c r="AM43" i="29"/>
  <c r="AM44" i="29"/>
  <c r="AM45" i="29"/>
  <c r="AM46" i="29"/>
  <c r="AM47" i="29"/>
  <c r="AM48" i="29"/>
  <c r="AM49" i="29"/>
  <c r="AM50" i="29"/>
  <c r="AM51" i="29"/>
  <c r="AM52" i="29"/>
  <c r="AM53" i="29"/>
  <c r="AM54" i="29"/>
  <c r="AM55" i="29"/>
  <c r="AM56" i="29"/>
  <c r="AM57" i="29"/>
  <c r="AM58" i="29"/>
  <c r="AM59" i="29"/>
  <c r="AM60" i="29"/>
  <c r="AM61" i="29"/>
  <c r="AM62" i="29"/>
  <c r="AM63" i="29"/>
  <c r="AM64" i="29"/>
  <c r="AM65" i="29"/>
  <c r="AM66" i="29"/>
  <c r="AM67" i="29"/>
  <c r="AM68" i="29"/>
  <c r="AM69" i="29"/>
  <c r="AM70" i="29"/>
  <c r="AM71" i="29"/>
  <c r="AM72" i="29"/>
  <c r="AM73" i="29"/>
  <c r="AM74" i="29"/>
  <c r="AM75" i="29"/>
  <c r="AM76" i="29"/>
  <c r="AM77" i="29"/>
  <c r="AM78" i="29"/>
  <c r="AM79" i="29"/>
  <c r="AM80" i="29"/>
  <c r="AM81" i="29"/>
  <c r="AM82" i="29"/>
  <c r="AM83" i="29"/>
  <c r="AM84" i="29"/>
  <c r="AM85" i="29"/>
  <c r="AM86" i="29"/>
  <c r="AM87" i="29"/>
  <c r="AM88" i="29"/>
  <c r="AM89" i="29"/>
  <c r="AM90" i="29"/>
  <c r="AM91" i="29"/>
  <c r="AM92" i="29"/>
  <c r="AM93" i="29"/>
  <c r="AM94" i="29"/>
  <c r="AM95" i="29"/>
  <c r="AM96" i="29"/>
  <c r="AM97" i="29"/>
  <c r="AM98" i="29"/>
  <c r="AM99" i="29"/>
  <c r="AM100" i="29"/>
  <c r="AM101" i="29"/>
  <c r="AM102" i="29"/>
  <c r="AM103" i="29"/>
  <c r="AM104" i="29"/>
  <c r="AM105" i="29"/>
  <c r="AM106" i="29"/>
  <c r="AM107" i="29"/>
  <c r="AM108" i="29"/>
  <c r="AM109" i="29"/>
  <c r="AM110" i="29"/>
  <c r="AM111" i="29"/>
  <c r="AM112" i="29"/>
  <c r="AM113" i="29"/>
  <c r="AM114" i="29"/>
  <c r="AM115" i="29"/>
  <c r="AM116" i="29"/>
  <c r="AM117" i="29"/>
  <c r="AM118" i="29"/>
  <c r="AM119" i="29"/>
  <c r="AM120" i="29"/>
  <c r="AM121" i="29"/>
  <c r="AM122" i="29"/>
  <c r="AM123" i="29"/>
  <c r="AM124" i="29"/>
  <c r="AM125" i="29"/>
  <c r="AM126" i="29"/>
  <c r="AM127" i="29"/>
  <c r="AM128" i="29"/>
  <c r="AM129" i="29"/>
  <c r="AM130" i="29"/>
  <c r="AM131" i="29"/>
  <c r="AM132" i="29"/>
  <c r="AM133" i="29"/>
  <c r="AM134" i="29"/>
  <c r="AM135" i="29"/>
  <c r="AM136" i="29"/>
  <c r="AM137" i="29"/>
  <c r="AM138" i="29"/>
  <c r="AM139" i="29"/>
  <c r="AM140" i="29"/>
  <c r="AM141" i="29"/>
  <c r="AM142" i="29"/>
  <c r="AM143" i="29"/>
  <c r="AM144" i="29"/>
  <c r="AM145" i="29"/>
  <c r="Y269" i="53" l="1"/>
  <c r="Y270" i="53"/>
  <c r="Y271" i="53"/>
  <c r="Y272" i="53"/>
  <c r="Y273" i="53"/>
  <c r="Y274" i="53"/>
  <c r="Y275" i="53"/>
  <c r="Y276" i="53"/>
  <c r="Y277" i="53"/>
  <c r="Y278" i="53"/>
  <c r="Y279" i="53"/>
  <c r="Y280" i="53"/>
  <c r="Y281" i="53"/>
  <c r="Y282" i="53"/>
  <c r="Y283" i="53"/>
  <c r="Y284" i="53"/>
  <c r="Y285" i="53"/>
  <c r="Y286" i="53"/>
  <c r="Y287" i="53"/>
  <c r="Y288" i="53"/>
  <c r="Y289" i="53"/>
  <c r="Y290" i="53"/>
  <c r="Y291" i="53"/>
  <c r="Y292" i="53"/>
  <c r="Y293" i="53"/>
  <c r="Y294" i="53"/>
  <c r="Y295" i="53"/>
  <c r="Y296" i="53"/>
  <c r="Y297" i="53"/>
  <c r="Y298" i="53"/>
  <c r="Y299" i="53"/>
  <c r="Y300" i="53"/>
  <c r="Y301" i="53"/>
  <c r="Y302" i="53"/>
  <c r="Y303" i="53"/>
  <c r="Y304" i="53"/>
  <c r="Y305" i="53"/>
  <c r="Y306" i="53"/>
  <c r="Y307" i="53"/>
  <c r="Y308" i="53"/>
  <c r="Y309" i="53"/>
  <c r="Y310" i="53"/>
  <c r="Y311" i="53"/>
  <c r="Y312" i="53"/>
  <c r="Y313" i="53"/>
  <c r="Y314" i="53"/>
  <c r="Y315" i="53"/>
  <c r="Y316" i="53"/>
  <c r="Y317" i="53"/>
  <c r="Y318" i="53"/>
  <c r="Y319" i="53"/>
  <c r="Y320" i="53"/>
  <c r="Y321" i="53"/>
  <c r="Y322" i="53"/>
  <c r="Y323" i="53"/>
  <c r="Y324" i="53"/>
  <c r="Y325" i="53"/>
  <c r="Y326" i="53"/>
  <c r="Y327" i="53"/>
  <c r="Y328" i="53"/>
  <c r="Y329" i="53"/>
  <c r="Y330" i="53"/>
  <c r="Y331" i="53"/>
  <c r="Y332" i="53"/>
  <c r="R88" i="29"/>
  <c r="S88" i="29"/>
  <c r="T88" i="29"/>
  <c r="U88" i="29"/>
  <c r="V88" i="29"/>
  <c r="W88" i="29"/>
  <c r="X88" i="29"/>
  <c r="Y88" i="29"/>
  <c r="Z88" i="29"/>
  <c r="AA88" i="29"/>
  <c r="AB88" i="29"/>
  <c r="AC88" i="29"/>
  <c r="AD88" i="29"/>
  <c r="AE88" i="29"/>
  <c r="AF88" i="29"/>
  <c r="M54" i="30"/>
  <c r="C20" i="31" l="1"/>
  <c r="C21" i="31"/>
  <c r="C22" i="31"/>
  <c r="C23" i="31"/>
  <c r="C24" i="31"/>
  <c r="C25" i="31"/>
  <c r="C26" i="31"/>
  <c r="C27" i="31"/>
  <c r="C28" i="31"/>
  <c r="C19" i="31"/>
  <c r="B2" i="30"/>
  <c r="B2" i="29"/>
  <c r="E7" i="31"/>
  <c r="E8" i="31" s="1"/>
  <c r="C39" i="31" l="1"/>
  <c r="E13" i="31"/>
  <c r="E14" i="31" s="1"/>
  <c r="Q328" i="40" l="1"/>
  <c r="R328" i="40"/>
  <c r="S328" i="40"/>
  <c r="T328" i="40"/>
  <c r="U328" i="40"/>
  <c r="V328" i="40"/>
  <c r="W328" i="40"/>
  <c r="X328" i="40"/>
  <c r="Y328" i="40"/>
  <c r="Z328" i="40"/>
  <c r="AA328" i="40"/>
  <c r="AB328" i="40"/>
  <c r="AC328" i="40"/>
  <c r="AD328" i="40"/>
  <c r="AE328" i="40"/>
  <c r="AF328" i="40"/>
  <c r="AG328" i="40"/>
  <c r="AH328" i="40"/>
  <c r="Q329" i="40"/>
  <c r="R329" i="40"/>
  <c r="S329" i="40"/>
  <c r="T329" i="40"/>
  <c r="U329" i="40"/>
  <c r="V329" i="40"/>
  <c r="W329" i="40"/>
  <c r="X329" i="40"/>
  <c r="Y329" i="40"/>
  <c r="Z329" i="40"/>
  <c r="AA329" i="40"/>
  <c r="AB329" i="40"/>
  <c r="AC329" i="40"/>
  <c r="AD329" i="40"/>
  <c r="AE329" i="40"/>
  <c r="AF329" i="40"/>
  <c r="AG329" i="40"/>
  <c r="AH329" i="40"/>
  <c r="Q330" i="40"/>
  <c r="R330" i="40"/>
  <c r="S330" i="40"/>
  <c r="T330" i="40"/>
  <c r="U330" i="40"/>
  <c r="V330" i="40"/>
  <c r="W330" i="40"/>
  <c r="X330" i="40"/>
  <c r="Y330" i="40"/>
  <c r="Z330" i="40"/>
  <c r="AA330" i="40"/>
  <c r="AB330" i="40"/>
  <c r="AC330" i="40"/>
  <c r="AD330" i="40"/>
  <c r="AE330" i="40"/>
  <c r="AF330" i="40"/>
  <c r="AG330" i="40"/>
  <c r="AH330" i="40"/>
  <c r="Q331" i="40"/>
  <c r="R331" i="40"/>
  <c r="S331" i="40"/>
  <c r="T331" i="40"/>
  <c r="U331" i="40"/>
  <c r="V331" i="40"/>
  <c r="W331" i="40"/>
  <c r="X331" i="40"/>
  <c r="Y331" i="40"/>
  <c r="Z331" i="40"/>
  <c r="AA331" i="40"/>
  <c r="AB331" i="40"/>
  <c r="AC331" i="40"/>
  <c r="AD331" i="40"/>
  <c r="AE331" i="40"/>
  <c r="AF331" i="40"/>
  <c r="AG331" i="40"/>
  <c r="AH331" i="40"/>
  <c r="Q332" i="40"/>
  <c r="R332" i="40"/>
  <c r="S332" i="40"/>
  <c r="T332" i="40"/>
  <c r="U332" i="40"/>
  <c r="V332" i="40"/>
  <c r="W332" i="40"/>
  <c r="X332" i="40"/>
  <c r="Y332" i="40"/>
  <c r="Z332" i="40"/>
  <c r="AA332" i="40"/>
  <c r="AB332" i="40"/>
  <c r="AC332" i="40"/>
  <c r="AD332" i="40"/>
  <c r="AE332" i="40"/>
  <c r="AF332" i="40"/>
  <c r="AG332" i="40"/>
  <c r="AH332" i="40"/>
  <c r="Q333" i="40"/>
  <c r="R333" i="40"/>
  <c r="S333" i="40"/>
  <c r="T333" i="40"/>
  <c r="U333" i="40"/>
  <c r="V333" i="40"/>
  <c r="W333" i="40"/>
  <c r="X333" i="40"/>
  <c r="Y333" i="40"/>
  <c r="Z333" i="40"/>
  <c r="AA333" i="40"/>
  <c r="AB333" i="40"/>
  <c r="AC333" i="40"/>
  <c r="AD333" i="40"/>
  <c r="AE333" i="40"/>
  <c r="AF333" i="40"/>
  <c r="AG333" i="40"/>
  <c r="AH333" i="40"/>
  <c r="Q334" i="40"/>
  <c r="R334" i="40"/>
  <c r="S334" i="40"/>
  <c r="T334" i="40"/>
  <c r="U334" i="40"/>
  <c r="V334" i="40"/>
  <c r="W334" i="40"/>
  <c r="X334" i="40"/>
  <c r="Y334" i="40"/>
  <c r="Z334" i="40"/>
  <c r="AA334" i="40"/>
  <c r="AB334" i="40"/>
  <c r="AC334" i="40"/>
  <c r="AD334" i="40"/>
  <c r="AE334" i="40"/>
  <c r="AF334" i="40"/>
  <c r="AG334" i="40"/>
  <c r="AH334" i="40"/>
  <c r="Q335" i="40"/>
  <c r="R335" i="40"/>
  <c r="S335" i="40"/>
  <c r="T335" i="40"/>
  <c r="U335" i="40"/>
  <c r="V335" i="40"/>
  <c r="W335" i="40"/>
  <c r="X335" i="40"/>
  <c r="Y335" i="40"/>
  <c r="Z335" i="40"/>
  <c r="AA335" i="40"/>
  <c r="AB335" i="40"/>
  <c r="AC335" i="40"/>
  <c r="AD335" i="40"/>
  <c r="AE335" i="40"/>
  <c r="AF335" i="40"/>
  <c r="AG335" i="40"/>
  <c r="AH335" i="40"/>
  <c r="Q336" i="40"/>
  <c r="R336" i="40"/>
  <c r="S336" i="40"/>
  <c r="T336" i="40"/>
  <c r="U336" i="40"/>
  <c r="V336" i="40"/>
  <c r="W336" i="40"/>
  <c r="X336" i="40"/>
  <c r="Y336" i="40"/>
  <c r="Z336" i="40"/>
  <c r="AA336" i="40"/>
  <c r="AB336" i="40"/>
  <c r="AC336" i="40"/>
  <c r="AD336" i="40"/>
  <c r="AE336" i="40"/>
  <c r="AF336" i="40"/>
  <c r="AG336" i="40"/>
  <c r="AH336" i="40"/>
  <c r="Q337" i="40"/>
  <c r="R337" i="40"/>
  <c r="S337" i="40"/>
  <c r="T337" i="40"/>
  <c r="U337" i="40"/>
  <c r="V337" i="40"/>
  <c r="W337" i="40"/>
  <c r="X337" i="40"/>
  <c r="Y337" i="40"/>
  <c r="Z337" i="40"/>
  <c r="AA337" i="40"/>
  <c r="AB337" i="40"/>
  <c r="AC337" i="40"/>
  <c r="AD337" i="40"/>
  <c r="AE337" i="40"/>
  <c r="AF337" i="40"/>
  <c r="AG337" i="40"/>
  <c r="AH337" i="40"/>
  <c r="Q338" i="40"/>
  <c r="R338" i="40"/>
  <c r="S338" i="40"/>
  <c r="T338" i="40"/>
  <c r="U338" i="40"/>
  <c r="V338" i="40"/>
  <c r="W338" i="40"/>
  <c r="X338" i="40"/>
  <c r="Y338" i="40"/>
  <c r="Z338" i="40"/>
  <c r="AA338" i="40"/>
  <c r="AB338" i="40"/>
  <c r="AC338" i="40"/>
  <c r="AD338" i="40"/>
  <c r="AE338" i="40"/>
  <c r="AF338" i="40"/>
  <c r="AG338" i="40"/>
  <c r="AH338" i="40"/>
  <c r="Q339" i="40"/>
  <c r="R339" i="40"/>
  <c r="S339" i="40"/>
  <c r="T339" i="40"/>
  <c r="U339" i="40"/>
  <c r="V339" i="40"/>
  <c r="W339" i="40"/>
  <c r="X339" i="40"/>
  <c r="Y339" i="40"/>
  <c r="Z339" i="40"/>
  <c r="AA339" i="40"/>
  <c r="AB339" i="40"/>
  <c r="AC339" i="40"/>
  <c r="AD339" i="40"/>
  <c r="AE339" i="40"/>
  <c r="AF339" i="40"/>
  <c r="AG339" i="40"/>
  <c r="AH339" i="40"/>
  <c r="Q340" i="40"/>
  <c r="R340" i="40"/>
  <c r="S340" i="40"/>
  <c r="T340" i="40"/>
  <c r="U340" i="40"/>
  <c r="V340" i="40"/>
  <c r="W340" i="40"/>
  <c r="X340" i="40"/>
  <c r="Y340" i="40"/>
  <c r="Z340" i="40"/>
  <c r="AA340" i="40"/>
  <c r="AB340" i="40"/>
  <c r="AC340" i="40"/>
  <c r="AD340" i="40"/>
  <c r="AE340" i="40"/>
  <c r="AF340" i="40"/>
  <c r="AG340" i="40"/>
  <c r="AH340" i="40"/>
  <c r="Q341" i="40"/>
  <c r="R341" i="40"/>
  <c r="S341" i="40"/>
  <c r="T341" i="40"/>
  <c r="U341" i="40"/>
  <c r="V341" i="40"/>
  <c r="W341" i="40"/>
  <c r="X341" i="40"/>
  <c r="Y341" i="40"/>
  <c r="Z341" i="40"/>
  <c r="AA341" i="40"/>
  <c r="AB341" i="40"/>
  <c r="AC341" i="40"/>
  <c r="AD341" i="40"/>
  <c r="AE341" i="40"/>
  <c r="AF341" i="40"/>
  <c r="AG341" i="40"/>
  <c r="AH341" i="40"/>
  <c r="Q342" i="40"/>
  <c r="R342" i="40"/>
  <c r="S342" i="40"/>
  <c r="T342" i="40"/>
  <c r="U342" i="40"/>
  <c r="V342" i="40"/>
  <c r="W342" i="40"/>
  <c r="X342" i="40"/>
  <c r="Y342" i="40"/>
  <c r="Z342" i="40"/>
  <c r="AA342" i="40"/>
  <c r="AB342" i="40"/>
  <c r="AC342" i="40"/>
  <c r="AD342" i="40"/>
  <c r="AE342" i="40"/>
  <c r="AF342" i="40"/>
  <c r="AG342" i="40"/>
  <c r="AH342" i="40"/>
  <c r="Q343" i="40"/>
  <c r="R343" i="40"/>
  <c r="S343" i="40"/>
  <c r="T343" i="40"/>
  <c r="U343" i="40"/>
  <c r="V343" i="40"/>
  <c r="W343" i="40"/>
  <c r="X343" i="40"/>
  <c r="Y343" i="40"/>
  <c r="Z343" i="40"/>
  <c r="AA343" i="40"/>
  <c r="AB343" i="40"/>
  <c r="AC343" i="40"/>
  <c r="AD343" i="40"/>
  <c r="AE343" i="40"/>
  <c r="AF343" i="40"/>
  <c r="AG343" i="40"/>
  <c r="AH343" i="40"/>
  <c r="Q344" i="40"/>
  <c r="R344" i="40"/>
  <c r="S344" i="40"/>
  <c r="T344" i="40"/>
  <c r="U344" i="40"/>
  <c r="V344" i="40"/>
  <c r="W344" i="40"/>
  <c r="X344" i="40"/>
  <c r="Y344" i="40"/>
  <c r="Z344" i="40"/>
  <c r="AA344" i="40"/>
  <c r="AB344" i="40"/>
  <c r="AC344" i="40"/>
  <c r="AD344" i="40"/>
  <c r="AE344" i="40"/>
  <c r="AF344" i="40"/>
  <c r="AG344" i="40"/>
  <c r="AH344" i="40"/>
  <c r="P329" i="40"/>
  <c r="P330" i="40"/>
  <c r="P331" i="40"/>
  <c r="P332" i="40"/>
  <c r="P333" i="40"/>
  <c r="P334" i="40"/>
  <c r="P335" i="40"/>
  <c r="P336" i="40"/>
  <c r="P337" i="40"/>
  <c r="P338" i="40"/>
  <c r="P339" i="40"/>
  <c r="P340" i="40"/>
  <c r="P341" i="40"/>
  <c r="P342" i="40"/>
  <c r="P343" i="40"/>
  <c r="P344" i="40"/>
  <c r="P328" i="40"/>
  <c r="Q311" i="40"/>
  <c r="R311" i="40"/>
  <c r="S311" i="40"/>
  <c r="T311" i="40"/>
  <c r="U311" i="40"/>
  <c r="V311" i="40"/>
  <c r="W311" i="40"/>
  <c r="X311" i="40"/>
  <c r="Y311" i="40"/>
  <c r="Z311" i="40"/>
  <c r="AA311" i="40"/>
  <c r="AB311" i="40"/>
  <c r="AC311" i="40"/>
  <c r="AD311" i="40"/>
  <c r="AE311" i="40"/>
  <c r="AF311" i="40"/>
  <c r="AG311" i="40"/>
  <c r="AH311" i="40"/>
  <c r="Q312" i="40"/>
  <c r="R312" i="40"/>
  <c r="S312" i="40"/>
  <c r="T312" i="40"/>
  <c r="U312" i="40"/>
  <c r="V312" i="40"/>
  <c r="W312" i="40"/>
  <c r="X312" i="40"/>
  <c r="Y312" i="40"/>
  <c r="Z312" i="40"/>
  <c r="AA312" i="40"/>
  <c r="AB312" i="40"/>
  <c r="AC312" i="40"/>
  <c r="AD312" i="40"/>
  <c r="AE312" i="40"/>
  <c r="AF312" i="40"/>
  <c r="AG312" i="40"/>
  <c r="AH312" i="40"/>
  <c r="Q313" i="40"/>
  <c r="R313" i="40"/>
  <c r="S313" i="40"/>
  <c r="T313" i="40"/>
  <c r="U313" i="40"/>
  <c r="V313" i="40"/>
  <c r="W313" i="40"/>
  <c r="X313" i="40"/>
  <c r="Y313" i="40"/>
  <c r="Z313" i="40"/>
  <c r="AA313" i="40"/>
  <c r="AB313" i="40"/>
  <c r="AC313" i="40"/>
  <c r="AD313" i="40"/>
  <c r="AE313" i="40"/>
  <c r="AF313" i="40"/>
  <c r="AG313" i="40"/>
  <c r="AH313" i="40"/>
  <c r="Q314" i="40"/>
  <c r="R314" i="40"/>
  <c r="S314" i="40"/>
  <c r="T314" i="40"/>
  <c r="U314" i="40"/>
  <c r="V314" i="40"/>
  <c r="W314" i="40"/>
  <c r="X314" i="40"/>
  <c r="Y314" i="40"/>
  <c r="Z314" i="40"/>
  <c r="AA314" i="40"/>
  <c r="AB314" i="40"/>
  <c r="AC314" i="40"/>
  <c r="AD314" i="40"/>
  <c r="AE314" i="40"/>
  <c r="AF314" i="40"/>
  <c r="AG314" i="40"/>
  <c r="AH314" i="40"/>
  <c r="Q315" i="40"/>
  <c r="R315" i="40"/>
  <c r="S315" i="40"/>
  <c r="T315" i="40"/>
  <c r="U315" i="40"/>
  <c r="V315" i="40"/>
  <c r="W315" i="40"/>
  <c r="X315" i="40"/>
  <c r="Y315" i="40"/>
  <c r="Z315" i="40"/>
  <c r="AA315" i="40"/>
  <c r="AB315" i="40"/>
  <c r="AC315" i="40"/>
  <c r="AD315" i="40"/>
  <c r="AE315" i="40"/>
  <c r="AF315" i="40"/>
  <c r="AG315" i="40"/>
  <c r="AH315" i="40"/>
  <c r="Q316" i="40"/>
  <c r="R316" i="40"/>
  <c r="S316" i="40"/>
  <c r="T316" i="40"/>
  <c r="U316" i="40"/>
  <c r="V316" i="40"/>
  <c r="W316" i="40"/>
  <c r="X316" i="40"/>
  <c r="Y316" i="40"/>
  <c r="Z316" i="40"/>
  <c r="AA316" i="40"/>
  <c r="AB316" i="40"/>
  <c r="AC316" i="40"/>
  <c r="AD316" i="40"/>
  <c r="AE316" i="40"/>
  <c r="AF316" i="40"/>
  <c r="AG316" i="40"/>
  <c r="AH316" i="40"/>
  <c r="Q317" i="40"/>
  <c r="R317" i="40"/>
  <c r="S317" i="40"/>
  <c r="T317" i="40"/>
  <c r="U317" i="40"/>
  <c r="V317" i="40"/>
  <c r="W317" i="40"/>
  <c r="X317" i="40"/>
  <c r="Y317" i="40"/>
  <c r="Z317" i="40"/>
  <c r="AA317" i="40"/>
  <c r="AB317" i="40"/>
  <c r="AC317" i="40"/>
  <c r="AD317" i="40"/>
  <c r="AE317" i="40"/>
  <c r="AF317" i="40"/>
  <c r="AG317" i="40"/>
  <c r="AH317" i="40"/>
  <c r="Q318" i="40"/>
  <c r="R318" i="40"/>
  <c r="S318" i="40"/>
  <c r="T318" i="40"/>
  <c r="U318" i="40"/>
  <c r="V318" i="40"/>
  <c r="W318" i="40"/>
  <c r="X318" i="40"/>
  <c r="Y318" i="40"/>
  <c r="Z318" i="40"/>
  <c r="AA318" i="40"/>
  <c r="AB318" i="40"/>
  <c r="AC318" i="40"/>
  <c r="AD318" i="40"/>
  <c r="AE318" i="40"/>
  <c r="AF318" i="40"/>
  <c r="AG318" i="40"/>
  <c r="AH318" i="40"/>
  <c r="Q319" i="40"/>
  <c r="R319" i="40"/>
  <c r="S319" i="40"/>
  <c r="T319" i="40"/>
  <c r="U319" i="40"/>
  <c r="V319" i="40"/>
  <c r="W319" i="40"/>
  <c r="X319" i="40"/>
  <c r="Y319" i="40"/>
  <c r="Z319" i="40"/>
  <c r="AA319" i="40"/>
  <c r="AB319" i="40"/>
  <c r="AC319" i="40"/>
  <c r="AD319" i="40"/>
  <c r="AE319" i="40"/>
  <c r="AF319" i="40"/>
  <c r="AG319" i="40"/>
  <c r="AH319" i="40"/>
  <c r="Q320" i="40"/>
  <c r="R320" i="40"/>
  <c r="S320" i="40"/>
  <c r="T320" i="40"/>
  <c r="U320" i="40"/>
  <c r="V320" i="40"/>
  <c r="W320" i="40"/>
  <c r="X320" i="40"/>
  <c r="Y320" i="40"/>
  <c r="Z320" i="40"/>
  <c r="AA320" i="40"/>
  <c r="AB320" i="40"/>
  <c r="AC320" i="40"/>
  <c r="AD320" i="40"/>
  <c r="AE320" i="40"/>
  <c r="AF320" i="40"/>
  <c r="AG320" i="40"/>
  <c r="AH320" i="40"/>
  <c r="Q321" i="40"/>
  <c r="R321" i="40"/>
  <c r="S321" i="40"/>
  <c r="T321" i="40"/>
  <c r="U321" i="40"/>
  <c r="V321" i="40"/>
  <c r="W321" i="40"/>
  <c r="X321" i="40"/>
  <c r="Y321" i="40"/>
  <c r="Z321" i="40"/>
  <c r="AA321" i="40"/>
  <c r="AB321" i="40"/>
  <c r="AC321" i="40"/>
  <c r="AD321" i="40"/>
  <c r="AE321" i="40"/>
  <c r="AF321" i="40"/>
  <c r="AG321" i="40"/>
  <c r="AH321" i="40"/>
  <c r="Q322" i="40"/>
  <c r="R322" i="40"/>
  <c r="S322" i="40"/>
  <c r="T322" i="40"/>
  <c r="U322" i="40"/>
  <c r="V322" i="40"/>
  <c r="W322" i="40"/>
  <c r="X322" i="40"/>
  <c r="Y322" i="40"/>
  <c r="Z322" i="40"/>
  <c r="AA322" i="40"/>
  <c r="AB322" i="40"/>
  <c r="AC322" i="40"/>
  <c r="AD322" i="40"/>
  <c r="AE322" i="40"/>
  <c r="AF322" i="40"/>
  <c r="AG322" i="40"/>
  <c r="AH322" i="40"/>
  <c r="Q323" i="40"/>
  <c r="R323" i="40"/>
  <c r="S323" i="40"/>
  <c r="T323" i="40"/>
  <c r="U323" i="40"/>
  <c r="V323" i="40"/>
  <c r="W323" i="40"/>
  <c r="X323" i="40"/>
  <c r="Y323" i="40"/>
  <c r="Z323" i="40"/>
  <c r="AA323" i="40"/>
  <c r="AB323" i="40"/>
  <c r="AC323" i="40"/>
  <c r="AD323" i="40"/>
  <c r="AE323" i="40"/>
  <c r="AF323" i="40"/>
  <c r="AG323" i="40"/>
  <c r="AH323" i="40"/>
  <c r="Q324" i="40"/>
  <c r="R324" i="40"/>
  <c r="S324" i="40"/>
  <c r="T324" i="40"/>
  <c r="U324" i="40"/>
  <c r="V324" i="40"/>
  <c r="W324" i="40"/>
  <c r="X324" i="40"/>
  <c r="Y324" i="40"/>
  <c r="Z324" i="40"/>
  <c r="AA324" i="40"/>
  <c r="AB324" i="40"/>
  <c r="AC324" i="40"/>
  <c r="AD324" i="40"/>
  <c r="AE324" i="40"/>
  <c r="AF324" i="40"/>
  <c r="AG324" i="40"/>
  <c r="AH324" i="40"/>
  <c r="Q325" i="40"/>
  <c r="R325" i="40"/>
  <c r="S325" i="40"/>
  <c r="T325" i="40"/>
  <c r="U325" i="40"/>
  <c r="V325" i="40"/>
  <c r="W325" i="40"/>
  <c r="X325" i="40"/>
  <c r="Y325" i="40"/>
  <c r="Z325" i="40"/>
  <c r="AA325" i="40"/>
  <c r="AB325" i="40"/>
  <c r="AC325" i="40"/>
  <c r="AD325" i="40"/>
  <c r="AE325" i="40"/>
  <c r="AF325" i="40"/>
  <c r="AG325" i="40"/>
  <c r="AH325" i="40"/>
  <c r="Q326" i="40"/>
  <c r="R326" i="40"/>
  <c r="S326" i="40"/>
  <c r="T326" i="40"/>
  <c r="U326" i="40"/>
  <c r="V326" i="40"/>
  <c r="W326" i="40"/>
  <c r="X326" i="40"/>
  <c r="Y326" i="40"/>
  <c r="Z326" i="40"/>
  <c r="AA326" i="40"/>
  <c r="AB326" i="40"/>
  <c r="AC326" i="40"/>
  <c r="AD326" i="40"/>
  <c r="AE326" i="40"/>
  <c r="AF326" i="40"/>
  <c r="AG326" i="40"/>
  <c r="AH326" i="40"/>
  <c r="Q327" i="40"/>
  <c r="R327" i="40"/>
  <c r="S327" i="40"/>
  <c r="T327" i="40"/>
  <c r="U327" i="40"/>
  <c r="V327" i="40"/>
  <c r="W327" i="40"/>
  <c r="X327" i="40"/>
  <c r="Y327" i="40"/>
  <c r="Z327" i="40"/>
  <c r="AA327" i="40"/>
  <c r="AB327" i="40"/>
  <c r="AC327" i="40"/>
  <c r="AD327" i="40"/>
  <c r="AE327" i="40"/>
  <c r="AF327" i="40"/>
  <c r="AG327" i="40"/>
  <c r="AH327" i="40"/>
  <c r="P314" i="40"/>
  <c r="P315" i="40"/>
  <c r="P316" i="40"/>
  <c r="P317" i="40"/>
  <c r="P318" i="40"/>
  <c r="P319" i="40"/>
  <c r="P320" i="40"/>
  <c r="P321" i="40"/>
  <c r="P322" i="40"/>
  <c r="P323" i="40"/>
  <c r="P324" i="40"/>
  <c r="P325" i="40"/>
  <c r="P326" i="40"/>
  <c r="P327" i="40"/>
  <c r="P312" i="40"/>
  <c r="P313" i="40"/>
  <c r="P311" i="40"/>
  <c r="I362" i="40"/>
  <c r="I363" i="40"/>
  <c r="I364" i="40"/>
  <c r="I365" i="40"/>
  <c r="I366" i="40"/>
  <c r="I367" i="40"/>
  <c r="I368" i="40"/>
  <c r="I369" i="40"/>
  <c r="I370" i="40"/>
  <c r="I371" i="40"/>
  <c r="I372" i="40"/>
  <c r="I373" i="40"/>
  <c r="I374" i="40"/>
  <c r="I375" i="40"/>
  <c r="I376" i="40"/>
  <c r="I377" i="40"/>
  <c r="I378" i="40"/>
  <c r="I345" i="40"/>
  <c r="I346" i="40"/>
  <c r="I347" i="40"/>
  <c r="I348" i="40"/>
  <c r="I349" i="40"/>
  <c r="I350" i="40"/>
  <c r="I351" i="40"/>
  <c r="I352" i="40"/>
  <c r="I353" i="40"/>
  <c r="I354" i="40"/>
  <c r="I355" i="40"/>
  <c r="I356" i="40"/>
  <c r="I357" i="40"/>
  <c r="I358" i="40"/>
  <c r="I359" i="40"/>
  <c r="I360" i="40"/>
  <c r="I361" i="40"/>
  <c r="I328" i="40"/>
  <c r="I329" i="40"/>
  <c r="I330" i="40"/>
  <c r="I331" i="40"/>
  <c r="I332" i="40"/>
  <c r="I333" i="40"/>
  <c r="I334" i="40"/>
  <c r="I335" i="40"/>
  <c r="I336" i="40"/>
  <c r="I337" i="40"/>
  <c r="I338" i="40"/>
  <c r="I339" i="40"/>
  <c r="I340" i="40"/>
  <c r="I341" i="40"/>
  <c r="I342" i="40"/>
  <c r="I343" i="40"/>
  <c r="I344" i="40"/>
  <c r="I311" i="40"/>
  <c r="I312" i="40"/>
  <c r="I313" i="40"/>
  <c r="I314" i="40"/>
  <c r="I315" i="40"/>
  <c r="I316" i="40"/>
  <c r="I317" i="40"/>
  <c r="I318" i="40"/>
  <c r="I319" i="40"/>
  <c r="I320" i="40"/>
  <c r="I321" i="40"/>
  <c r="I322" i="40"/>
  <c r="I323" i="40"/>
  <c r="I324" i="40"/>
  <c r="I325" i="40"/>
  <c r="I326" i="40"/>
  <c r="I327" i="40"/>
  <c r="B159" i="40" l="1"/>
  <c r="G159" i="40"/>
  <c r="H159" i="40"/>
  <c r="J159" i="40"/>
  <c r="K159" i="40"/>
  <c r="L159" i="40"/>
  <c r="O159" i="40"/>
  <c r="B160" i="40"/>
  <c r="G160" i="40"/>
  <c r="H160" i="40"/>
  <c r="J160" i="40"/>
  <c r="K160" i="40"/>
  <c r="L160" i="40"/>
  <c r="O160" i="40"/>
  <c r="B161" i="40"/>
  <c r="G161" i="40"/>
  <c r="H161" i="40"/>
  <c r="J161" i="40"/>
  <c r="K161" i="40"/>
  <c r="L161" i="40"/>
  <c r="O161" i="40"/>
  <c r="B162" i="40"/>
  <c r="G162" i="40"/>
  <c r="H162" i="40"/>
  <c r="J162" i="40"/>
  <c r="K162" i="40"/>
  <c r="L162" i="40"/>
  <c r="O162" i="40"/>
  <c r="B163" i="40"/>
  <c r="G163" i="40"/>
  <c r="H163" i="40"/>
  <c r="J163" i="40"/>
  <c r="K163" i="40"/>
  <c r="L163" i="40"/>
  <c r="O163" i="40"/>
  <c r="B164" i="40"/>
  <c r="G164" i="40"/>
  <c r="H164" i="40"/>
  <c r="J164" i="40"/>
  <c r="K164" i="40"/>
  <c r="L164" i="40"/>
  <c r="O164" i="40"/>
  <c r="B165" i="40"/>
  <c r="G165" i="40"/>
  <c r="H165" i="40"/>
  <c r="J165" i="40"/>
  <c r="K165" i="40"/>
  <c r="L165" i="40"/>
  <c r="O165" i="40"/>
  <c r="B166" i="40"/>
  <c r="G166" i="40"/>
  <c r="H166" i="40"/>
  <c r="J166" i="40"/>
  <c r="K166" i="40"/>
  <c r="L166" i="40"/>
  <c r="O166" i="40"/>
  <c r="B167" i="40"/>
  <c r="G167" i="40"/>
  <c r="H167" i="40"/>
  <c r="J167" i="40"/>
  <c r="K167" i="40"/>
  <c r="L167" i="40"/>
  <c r="O167" i="40"/>
  <c r="B168" i="40"/>
  <c r="G168" i="40"/>
  <c r="H168" i="40"/>
  <c r="J168" i="40"/>
  <c r="K168" i="40"/>
  <c r="L168" i="40"/>
  <c r="O168" i="40"/>
  <c r="B169" i="40"/>
  <c r="G169" i="40"/>
  <c r="H169" i="40"/>
  <c r="J169" i="40"/>
  <c r="K169" i="40"/>
  <c r="L169" i="40"/>
  <c r="O169" i="40"/>
  <c r="B170" i="40"/>
  <c r="G170" i="40"/>
  <c r="H170" i="40"/>
  <c r="J170" i="40"/>
  <c r="K170" i="40"/>
  <c r="L170" i="40"/>
  <c r="O170" i="40"/>
  <c r="B171" i="40"/>
  <c r="G171" i="40"/>
  <c r="H171" i="40"/>
  <c r="J171" i="40"/>
  <c r="K171" i="40"/>
  <c r="L171" i="40"/>
  <c r="O171" i="40"/>
  <c r="B172" i="40"/>
  <c r="G172" i="40"/>
  <c r="H172" i="40"/>
  <c r="J172" i="40"/>
  <c r="K172" i="40"/>
  <c r="L172" i="40"/>
  <c r="O172" i="40"/>
  <c r="B173" i="40"/>
  <c r="G173" i="40"/>
  <c r="H173" i="40"/>
  <c r="J173" i="40"/>
  <c r="K173" i="40"/>
  <c r="L173" i="40"/>
  <c r="O173" i="40"/>
  <c r="B174" i="40"/>
  <c r="G174" i="40"/>
  <c r="H174" i="40"/>
  <c r="J174" i="40"/>
  <c r="K174" i="40"/>
  <c r="L174" i="40"/>
  <c r="O174" i="40"/>
  <c r="B175" i="40"/>
  <c r="G175" i="40"/>
  <c r="H175" i="40"/>
  <c r="J175" i="40"/>
  <c r="K175" i="40"/>
  <c r="L175" i="40"/>
  <c r="O175" i="40"/>
  <c r="B176" i="40"/>
  <c r="G176" i="40"/>
  <c r="H176" i="40"/>
  <c r="J176" i="40"/>
  <c r="K176" i="40"/>
  <c r="L176" i="40"/>
  <c r="O176" i="40"/>
  <c r="B177" i="40"/>
  <c r="G177" i="40"/>
  <c r="H177" i="40"/>
  <c r="J177" i="40"/>
  <c r="K177" i="40"/>
  <c r="L177" i="40"/>
  <c r="O177" i="40"/>
  <c r="B178" i="40"/>
  <c r="G178" i="40"/>
  <c r="H178" i="40"/>
  <c r="J178" i="40"/>
  <c r="K178" i="40"/>
  <c r="L178" i="40"/>
  <c r="O178" i="40"/>
  <c r="B179" i="40"/>
  <c r="G179" i="40"/>
  <c r="H179" i="40"/>
  <c r="J179" i="40"/>
  <c r="K179" i="40"/>
  <c r="L179" i="40"/>
  <c r="O179" i="40"/>
  <c r="B180" i="40"/>
  <c r="G180" i="40"/>
  <c r="H180" i="40"/>
  <c r="J180" i="40"/>
  <c r="K180" i="40"/>
  <c r="L180" i="40"/>
  <c r="O180" i="40"/>
  <c r="B181" i="40"/>
  <c r="G181" i="40"/>
  <c r="H181" i="40"/>
  <c r="J181" i="40"/>
  <c r="K181" i="40"/>
  <c r="L181" i="40"/>
  <c r="O181" i="40"/>
  <c r="B182" i="40"/>
  <c r="G182" i="40"/>
  <c r="H182" i="40"/>
  <c r="J182" i="40"/>
  <c r="K182" i="40"/>
  <c r="L182" i="40"/>
  <c r="O182" i="40"/>
  <c r="B183" i="40"/>
  <c r="G183" i="40"/>
  <c r="H183" i="40"/>
  <c r="J183" i="40"/>
  <c r="K183" i="40"/>
  <c r="L183" i="40"/>
  <c r="O183" i="40"/>
  <c r="B184" i="40"/>
  <c r="G184" i="40"/>
  <c r="H184" i="40"/>
  <c r="J184" i="40"/>
  <c r="K184" i="40"/>
  <c r="L184" i="40"/>
  <c r="O184" i="40"/>
  <c r="B185" i="40"/>
  <c r="G185" i="40"/>
  <c r="H185" i="40"/>
  <c r="J185" i="40"/>
  <c r="K185" i="40"/>
  <c r="L185" i="40"/>
  <c r="O185" i="40"/>
  <c r="B186" i="40"/>
  <c r="G186" i="40"/>
  <c r="H186" i="40"/>
  <c r="J186" i="40"/>
  <c r="K186" i="40"/>
  <c r="L186" i="40"/>
  <c r="O186" i="40"/>
  <c r="B187" i="40"/>
  <c r="G187" i="40"/>
  <c r="H187" i="40"/>
  <c r="J187" i="40"/>
  <c r="K187" i="40"/>
  <c r="L187" i="40"/>
  <c r="O187" i="40"/>
  <c r="B188" i="40"/>
  <c r="G188" i="40"/>
  <c r="H188" i="40"/>
  <c r="J188" i="40"/>
  <c r="K188" i="40"/>
  <c r="L188" i="40"/>
  <c r="O188" i="40"/>
  <c r="B189" i="40"/>
  <c r="G189" i="40"/>
  <c r="H189" i="40"/>
  <c r="J189" i="40"/>
  <c r="K189" i="40"/>
  <c r="L189" i="40"/>
  <c r="O189" i="40"/>
  <c r="B190" i="40"/>
  <c r="G190" i="40"/>
  <c r="H190" i="40"/>
  <c r="J190" i="40"/>
  <c r="K190" i="40"/>
  <c r="L190" i="40"/>
  <c r="O190" i="40"/>
  <c r="B191" i="40"/>
  <c r="G191" i="40"/>
  <c r="H191" i="40"/>
  <c r="J191" i="40"/>
  <c r="K191" i="40"/>
  <c r="L191" i="40"/>
  <c r="O191" i="40"/>
  <c r="B192" i="40"/>
  <c r="G192" i="40"/>
  <c r="H192" i="40"/>
  <c r="J192" i="40"/>
  <c r="K192" i="40"/>
  <c r="L192" i="40"/>
  <c r="O192" i="40"/>
  <c r="B193" i="40"/>
  <c r="G193" i="40"/>
  <c r="H193" i="40"/>
  <c r="J193" i="40"/>
  <c r="K193" i="40"/>
  <c r="L193" i="40"/>
  <c r="O193" i="40"/>
  <c r="B194" i="40"/>
  <c r="G194" i="40"/>
  <c r="H194" i="40"/>
  <c r="J194" i="40"/>
  <c r="K194" i="40"/>
  <c r="L194" i="40"/>
  <c r="O194" i="40"/>
  <c r="B195" i="40"/>
  <c r="G195" i="40"/>
  <c r="H195" i="40"/>
  <c r="J195" i="40"/>
  <c r="K195" i="40"/>
  <c r="L195" i="40"/>
  <c r="O195" i="40"/>
  <c r="B196" i="40"/>
  <c r="G196" i="40"/>
  <c r="H196" i="40"/>
  <c r="J196" i="40"/>
  <c r="K196" i="40"/>
  <c r="L196" i="40"/>
  <c r="O196" i="40"/>
  <c r="B197" i="40"/>
  <c r="G197" i="40"/>
  <c r="H197" i="40"/>
  <c r="J197" i="40"/>
  <c r="K197" i="40"/>
  <c r="L197" i="40"/>
  <c r="O197" i="40"/>
  <c r="B198" i="40"/>
  <c r="G198" i="40"/>
  <c r="H198" i="40"/>
  <c r="J198" i="40"/>
  <c r="K198" i="40"/>
  <c r="L198" i="40"/>
  <c r="O198" i="40"/>
  <c r="B199" i="40"/>
  <c r="G199" i="40"/>
  <c r="H199" i="40"/>
  <c r="J199" i="40"/>
  <c r="K199" i="40"/>
  <c r="L199" i="40"/>
  <c r="O199" i="40"/>
  <c r="B200" i="40"/>
  <c r="G200" i="40"/>
  <c r="H200" i="40"/>
  <c r="J200" i="40"/>
  <c r="K200" i="40"/>
  <c r="L200" i="40"/>
  <c r="O200" i="40"/>
  <c r="B201" i="40"/>
  <c r="G201" i="40"/>
  <c r="H201" i="40"/>
  <c r="J201" i="40"/>
  <c r="K201" i="40"/>
  <c r="L201" i="40"/>
  <c r="O201" i="40"/>
  <c r="B202" i="40"/>
  <c r="G202" i="40"/>
  <c r="H202" i="40"/>
  <c r="J202" i="40"/>
  <c r="K202" i="40"/>
  <c r="L202" i="40"/>
  <c r="O202" i="40"/>
  <c r="B203" i="40"/>
  <c r="G203" i="40"/>
  <c r="H203" i="40"/>
  <c r="J203" i="40"/>
  <c r="K203" i="40"/>
  <c r="L203" i="40"/>
  <c r="O203" i="40"/>
  <c r="B204" i="40"/>
  <c r="G204" i="40"/>
  <c r="H204" i="40"/>
  <c r="J204" i="40"/>
  <c r="K204" i="40"/>
  <c r="L204" i="40"/>
  <c r="O204" i="40"/>
  <c r="B205" i="40"/>
  <c r="G205" i="40"/>
  <c r="H205" i="40"/>
  <c r="J205" i="40"/>
  <c r="K205" i="40"/>
  <c r="L205" i="40"/>
  <c r="O205" i="40"/>
  <c r="B206" i="40"/>
  <c r="G206" i="40"/>
  <c r="H206" i="40"/>
  <c r="J206" i="40"/>
  <c r="K206" i="40"/>
  <c r="L206" i="40"/>
  <c r="O206" i="40"/>
  <c r="B207" i="40"/>
  <c r="G207" i="40"/>
  <c r="H207" i="40"/>
  <c r="J207" i="40"/>
  <c r="K207" i="40"/>
  <c r="L207" i="40"/>
  <c r="O207" i="40"/>
  <c r="B208" i="40"/>
  <c r="G208" i="40"/>
  <c r="H208" i="40"/>
  <c r="J208" i="40"/>
  <c r="K208" i="40"/>
  <c r="L208" i="40"/>
  <c r="O208" i="40"/>
  <c r="B209" i="40"/>
  <c r="G209" i="40"/>
  <c r="H209" i="40"/>
  <c r="J209" i="40"/>
  <c r="K209" i="40"/>
  <c r="L209" i="40"/>
  <c r="O209" i="40"/>
  <c r="B210" i="40"/>
  <c r="G210" i="40"/>
  <c r="H210" i="40"/>
  <c r="J210" i="40"/>
  <c r="K210" i="40"/>
  <c r="L210" i="40"/>
  <c r="O210" i="40"/>
  <c r="B211" i="40"/>
  <c r="G211" i="40"/>
  <c r="H211" i="40"/>
  <c r="J211" i="40"/>
  <c r="K211" i="40"/>
  <c r="L211" i="40"/>
  <c r="O211" i="40"/>
  <c r="B212" i="40"/>
  <c r="G212" i="40"/>
  <c r="H212" i="40"/>
  <c r="J212" i="40"/>
  <c r="K212" i="40"/>
  <c r="L212" i="40"/>
  <c r="O212" i="40"/>
  <c r="B213" i="40"/>
  <c r="G213" i="40"/>
  <c r="H213" i="40"/>
  <c r="J213" i="40"/>
  <c r="K213" i="40"/>
  <c r="L213" i="40"/>
  <c r="O213" i="40"/>
  <c r="B214" i="40"/>
  <c r="G214" i="40"/>
  <c r="H214" i="40"/>
  <c r="J214" i="40"/>
  <c r="K214" i="40"/>
  <c r="L214" i="40"/>
  <c r="O214" i="40"/>
  <c r="B215" i="40"/>
  <c r="G215" i="40"/>
  <c r="H215" i="40"/>
  <c r="J215" i="40"/>
  <c r="K215" i="40"/>
  <c r="L215" i="40"/>
  <c r="O215" i="40"/>
  <c r="B216" i="40"/>
  <c r="G216" i="40"/>
  <c r="H216" i="40"/>
  <c r="J216" i="40"/>
  <c r="K216" i="40"/>
  <c r="L216" i="40"/>
  <c r="O216" i="40"/>
  <c r="B217" i="40"/>
  <c r="G217" i="40"/>
  <c r="H217" i="40"/>
  <c r="J217" i="40"/>
  <c r="K217" i="40"/>
  <c r="L217" i="40"/>
  <c r="O217" i="40"/>
  <c r="B218" i="40"/>
  <c r="G218" i="40"/>
  <c r="H218" i="40"/>
  <c r="J218" i="40"/>
  <c r="K218" i="40"/>
  <c r="L218" i="40"/>
  <c r="O218" i="40"/>
  <c r="B219" i="40"/>
  <c r="G219" i="40"/>
  <c r="H219" i="40"/>
  <c r="J219" i="40"/>
  <c r="K219" i="40"/>
  <c r="L219" i="40"/>
  <c r="O219" i="40"/>
  <c r="B220" i="40"/>
  <c r="G220" i="40"/>
  <c r="H220" i="40"/>
  <c r="J220" i="40"/>
  <c r="K220" i="40"/>
  <c r="L220" i="40"/>
  <c r="O220" i="40"/>
  <c r="B221" i="40"/>
  <c r="G221" i="40"/>
  <c r="H221" i="40"/>
  <c r="J221" i="40"/>
  <c r="K221" i="40"/>
  <c r="L221" i="40"/>
  <c r="O221" i="40"/>
  <c r="B222" i="40"/>
  <c r="G222" i="40"/>
  <c r="H222" i="40"/>
  <c r="J222" i="40"/>
  <c r="K222" i="40"/>
  <c r="L222" i="40"/>
  <c r="O222" i="40"/>
  <c r="B223" i="40"/>
  <c r="G223" i="40"/>
  <c r="H223" i="40"/>
  <c r="J223" i="40"/>
  <c r="K223" i="40"/>
  <c r="L223" i="40"/>
  <c r="O223" i="40"/>
  <c r="B224" i="40"/>
  <c r="G224" i="40"/>
  <c r="H224" i="40"/>
  <c r="J224" i="40"/>
  <c r="K224" i="40"/>
  <c r="L224" i="40"/>
  <c r="O224" i="40"/>
  <c r="B225" i="40"/>
  <c r="G225" i="40"/>
  <c r="H225" i="40"/>
  <c r="J225" i="40"/>
  <c r="K225" i="40"/>
  <c r="L225" i="40"/>
  <c r="O225" i="40"/>
  <c r="B226" i="40"/>
  <c r="G226" i="40"/>
  <c r="H226" i="40"/>
  <c r="J226" i="40"/>
  <c r="K226" i="40"/>
  <c r="L226" i="40"/>
  <c r="O226" i="40"/>
  <c r="B227" i="40"/>
  <c r="G227" i="40"/>
  <c r="H227" i="40"/>
  <c r="J227" i="40"/>
  <c r="K227" i="40"/>
  <c r="L227" i="40"/>
  <c r="O227" i="40"/>
  <c r="B228" i="40"/>
  <c r="G228" i="40"/>
  <c r="H228" i="40"/>
  <c r="J228" i="40"/>
  <c r="K228" i="40"/>
  <c r="L228" i="40"/>
  <c r="O228" i="40"/>
  <c r="B229" i="40"/>
  <c r="G229" i="40"/>
  <c r="H229" i="40"/>
  <c r="J229" i="40"/>
  <c r="K229" i="40"/>
  <c r="L229" i="40"/>
  <c r="O229" i="40"/>
  <c r="B230" i="40"/>
  <c r="G230" i="40"/>
  <c r="H230" i="40"/>
  <c r="J230" i="40"/>
  <c r="K230" i="40"/>
  <c r="L230" i="40"/>
  <c r="O230" i="40"/>
  <c r="B231" i="40"/>
  <c r="G231" i="40"/>
  <c r="H231" i="40"/>
  <c r="J231" i="40"/>
  <c r="K231" i="40"/>
  <c r="L231" i="40"/>
  <c r="O231" i="40"/>
  <c r="B232" i="40"/>
  <c r="G232" i="40"/>
  <c r="H232" i="40"/>
  <c r="J232" i="40"/>
  <c r="K232" i="40"/>
  <c r="L232" i="40"/>
  <c r="O232" i="40"/>
  <c r="B233" i="40"/>
  <c r="G233" i="40"/>
  <c r="H233" i="40"/>
  <c r="J233" i="40"/>
  <c r="K233" i="40"/>
  <c r="L233" i="40"/>
  <c r="O233" i="40"/>
  <c r="B234" i="40"/>
  <c r="G234" i="40"/>
  <c r="H234" i="40"/>
  <c r="J234" i="40"/>
  <c r="K234" i="40"/>
  <c r="L234" i="40"/>
  <c r="O234" i="40"/>
  <c r="B235" i="40"/>
  <c r="G235" i="40"/>
  <c r="H235" i="40"/>
  <c r="J235" i="40"/>
  <c r="K235" i="40"/>
  <c r="L235" i="40"/>
  <c r="O235" i="40"/>
  <c r="B236" i="40"/>
  <c r="G236" i="40"/>
  <c r="H236" i="40"/>
  <c r="J236" i="40"/>
  <c r="K236" i="40"/>
  <c r="L236" i="40"/>
  <c r="O236" i="40"/>
  <c r="B237" i="40"/>
  <c r="G237" i="40"/>
  <c r="H237" i="40"/>
  <c r="J237" i="40"/>
  <c r="K237" i="40"/>
  <c r="L237" i="40"/>
  <c r="O237" i="40"/>
  <c r="B238" i="40"/>
  <c r="G238" i="40"/>
  <c r="H238" i="40"/>
  <c r="J238" i="40"/>
  <c r="K238" i="40"/>
  <c r="L238" i="40"/>
  <c r="O238" i="40"/>
  <c r="B239" i="40"/>
  <c r="G239" i="40"/>
  <c r="H239" i="40"/>
  <c r="J239" i="40"/>
  <c r="K239" i="40"/>
  <c r="L239" i="40"/>
  <c r="O239" i="40"/>
  <c r="B240" i="40"/>
  <c r="G240" i="40"/>
  <c r="H240" i="40"/>
  <c r="J240" i="40"/>
  <c r="K240" i="40"/>
  <c r="L240" i="40"/>
  <c r="O240" i="40"/>
  <c r="B241" i="40"/>
  <c r="G241" i="40"/>
  <c r="H241" i="40"/>
  <c r="J241" i="40"/>
  <c r="K241" i="40"/>
  <c r="L241" i="40"/>
  <c r="O241" i="40"/>
  <c r="B242" i="40"/>
  <c r="G242" i="40"/>
  <c r="H242" i="40"/>
  <c r="J242" i="40"/>
  <c r="K242" i="40"/>
  <c r="L242" i="40"/>
  <c r="O242" i="40"/>
  <c r="B243" i="40"/>
  <c r="G243" i="40"/>
  <c r="H243" i="40"/>
  <c r="J243" i="40"/>
  <c r="K243" i="40"/>
  <c r="L243" i="40"/>
  <c r="O243" i="40"/>
  <c r="B244" i="40"/>
  <c r="G244" i="40"/>
  <c r="H244" i="40"/>
  <c r="J244" i="40"/>
  <c r="K244" i="40"/>
  <c r="L244" i="40"/>
  <c r="O244" i="40"/>
  <c r="B245" i="40"/>
  <c r="G245" i="40"/>
  <c r="H245" i="40"/>
  <c r="J245" i="40"/>
  <c r="K245" i="40"/>
  <c r="L245" i="40"/>
  <c r="O245" i="40"/>
  <c r="B246" i="40"/>
  <c r="G246" i="40"/>
  <c r="H246" i="40"/>
  <c r="J246" i="40"/>
  <c r="K246" i="40"/>
  <c r="L246" i="40"/>
  <c r="O246" i="40"/>
  <c r="B247" i="40"/>
  <c r="G247" i="40"/>
  <c r="H247" i="40"/>
  <c r="J247" i="40"/>
  <c r="K247" i="40"/>
  <c r="L247" i="40"/>
  <c r="O247" i="40"/>
  <c r="B248" i="40"/>
  <c r="G248" i="40"/>
  <c r="H248" i="40"/>
  <c r="J248" i="40"/>
  <c r="K248" i="40"/>
  <c r="L248" i="40"/>
  <c r="O248" i="40"/>
  <c r="B249" i="40"/>
  <c r="G249" i="40"/>
  <c r="H249" i="40"/>
  <c r="J249" i="40"/>
  <c r="K249" i="40"/>
  <c r="L249" i="40"/>
  <c r="O249" i="40"/>
  <c r="B250" i="40"/>
  <c r="G250" i="40"/>
  <c r="H250" i="40"/>
  <c r="J250" i="40"/>
  <c r="K250" i="40"/>
  <c r="L250" i="40"/>
  <c r="O250" i="40"/>
  <c r="B251" i="40"/>
  <c r="G251" i="40"/>
  <c r="H251" i="40"/>
  <c r="J251" i="40"/>
  <c r="K251" i="40"/>
  <c r="L251" i="40"/>
  <c r="O251" i="40"/>
  <c r="B252" i="40"/>
  <c r="G252" i="40"/>
  <c r="H252" i="40"/>
  <c r="J252" i="40"/>
  <c r="K252" i="40"/>
  <c r="L252" i="40"/>
  <c r="O252" i="40"/>
  <c r="B253" i="40"/>
  <c r="G253" i="40"/>
  <c r="H253" i="40"/>
  <c r="J253" i="40"/>
  <c r="K253" i="40"/>
  <c r="L253" i="40"/>
  <c r="O253" i="40"/>
  <c r="B254" i="40"/>
  <c r="G254" i="40"/>
  <c r="H254" i="40"/>
  <c r="J254" i="40"/>
  <c r="K254" i="40"/>
  <c r="L254" i="40"/>
  <c r="O254" i="40"/>
  <c r="B255" i="40"/>
  <c r="G255" i="40"/>
  <c r="H255" i="40"/>
  <c r="J255" i="40"/>
  <c r="K255" i="40"/>
  <c r="L255" i="40"/>
  <c r="O255" i="40"/>
  <c r="B256" i="40"/>
  <c r="G256" i="40"/>
  <c r="H256" i="40"/>
  <c r="J256" i="40"/>
  <c r="K256" i="40"/>
  <c r="L256" i="40"/>
  <c r="O256" i="40"/>
  <c r="B257" i="40"/>
  <c r="G257" i="40"/>
  <c r="H257" i="40"/>
  <c r="J257" i="40"/>
  <c r="K257" i="40"/>
  <c r="L257" i="40"/>
  <c r="O257" i="40"/>
  <c r="B258" i="40"/>
  <c r="G258" i="40"/>
  <c r="H258" i="40"/>
  <c r="J258" i="40"/>
  <c r="K258" i="40"/>
  <c r="L258" i="40"/>
  <c r="O258" i="40"/>
  <c r="B259" i="40"/>
  <c r="G259" i="40"/>
  <c r="H259" i="40"/>
  <c r="J259" i="40"/>
  <c r="K259" i="40"/>
  <c r="L259" i="40"/>
  <c r="O259" i="40"/>
  <c r="B260" i="40"/>
  <c r="G260" i="40"/>
  <c r="H260" i="40"/>
  <c r="J260" i="40"/>
  <c r="K260" i="40"/>
  <c r="L260" i="40"/>
  <c r="O260" i="40"/>
  <c r="B261" i="40"/>
  <c r="G261" i="40"/>
  <c r="H261" i="40"/>
  <c r="J261" i="40"/>
  <c r="K261" i="40"/>
  <c r="L261" i="40"/>
  <c r="O261" i="40"/>
  <c r="B262" i="40"/>
  <c r="G262" i="40"/>
  <c r="H262" i="40"/>
  <c r="J262" i="40"/>
  <c r="K262" i="40"/>
  <c r="L262" i="40"/>
  <c r="O262" i="40"/>
  <c r="B263" i="40"/>
  <c r="G263" i="40"/>
  <c r="H263" i="40"/>
  <c r="J263" i="40"/>
  <c r="K263" i="40"/>
  <c r="L263" i="40"/>
  <c r="O263" i="40"/>
  <c r="B264" i="40"/>
  <c r="G264" i="40"/>
  <c r="H264" i="40"/>
  <c r="J264" i="40"/>
  <c r="K264" i="40"/>
  <c r="L264" i="40"/>
  <c r="O264" i="40"/>
  <c r="B265" i="40"/>
  <c r="G265" i="40"/>
  <c r="H265" i="40"/>
  <c r="J265" i="40"/>
  <c r="K265" i="40"/>
  <c r="L265" i="40"/>
  <c r="O265" i="40"/>
  <c r="B266" i="40"/>
  <c r="G266" i="40"/>
  <c r="H266" i="40"/>
  <c r="J266" i="40"/>
  <c r="K266" i="40"/>
  <c r="L266" i="40"/>
  <c r="O266" i="40"/>
  <c r="B267" i="40"/>
  <c r="G267" i="40"/>
  <c r="H267" i="40"/>
  <c r="J267" i="40"/>
  <c r="K267" i="40"/>
  <c r="L267" i="40"/>
  <c r="O267" i="40"/>
  <c r="B268" i="40"/>
  <c r="G268" i="40"/>
  <c r="H268" i="40"/>
  <c r="J268" i="40"/>
  <c r="K268" i="40"/>
  <c r="L268" i="40"/>
  <c r="O268" i="40"/>
  <c r="B269" i="40"/>
  <c r="G269" i="40"/>
  <c r="H269" i="40"/>
  <c r="J269" i="40"/>
  <c r="K269" i="40"/>
  <c r="L269" i="40"/>
  <c r="O269" i="40"/>
  <c r="B270" i="40"/>
  <c r="G270" i="40"/>
  <c r="H270" i="40"/>
  <c r="J270" i="40"/>
  <c r="K270" i="40"/>
  <c r="L270" i="40"/>
  <c r="O270" i="40"/>
  <c r="B271" i="40"/>
  <c r="G271" i="40"/>
  <c r="H271" i="40"/>
  <c r="J271" i="40"/>
  <c r="K271" i="40"/>
  <c r="L271" i="40"/>
  <c r="O271" i="40"/>
  <c r="B272" i="40"/>
  <c r="G272" i="40"/>
  <c r="H272" i="40"/>
  <c r="J272" i="40"/>
  <c r="K272" i="40"/>
  <c r="L272" i="40"/>
  <c r="O272" i="40"/>
  <c r="B273" i="40"/>
  <c r="G273" i="40"/>
  <c r="H273" i="40"/>
  <c r="J273" i="40"/>
  <c r="K273" i="40"/>
  <c r="L273" i="40"/>
  <c r="O273" i="40"/>
  <c r="B274" i="40"/>
  <c r="G274" i="40"/>
  <c r="H274" i="40"/>
  <c r="J274" i="40"/>
  <c r="K274" i="40"/>
  <c r="L274" i="40"/>
  <c r="O274" i="40"/>
  <c r="B275" i="40"/>
  <c r="G275" i="40"/>
  <c r="H275" i="40"/>
  <c r="J275" i="40"/>
  <c r="K275" i="40"/>
  <c r="L275" i="40"/>
  <c r="O275" i="40"/>
  <c r="B276" i="40"/>
  <c r="G276" i="40"/>
  <c r="H276" i="40"/>
  <c r="J276" i="40"/>
  <c r="K276" i="40"/>
  <c r="L276" i="40"/>
  <c r="O276" i="40"/>
  <c r="B277" i="40"/>
  <c r="G277" i="40"/>
  <c r="H277" i="40"/>
  <c r="J277" i="40"/>
  <c r="K277" i="40"/>
  <c r="L277" i="40"/>
  <c r="O277" i="40"/>
  <c r="B278" i="40"/>
  <c r="G278" i="40"/>
  <c r="H278" i="40"/>
  <c r="J278" i="40"/>
  <c r="K278" i="40"/>
  <c r="L278" i="40"/>
  <c r="O278" i="40"/>
  <c r="B279" i="40"/>
  <c r="G279" i="40"/>
  <c r="H279" i="40"/>
  <c r="J279" i="40"/>
  <c r="K279" i="40"/>
  <c r="L279" i="40"/>
  <c r="O279" i="40"/>
  <c r="B280" i="40"/>
  <c r="G280" i="40"/>
  <c r="H280" i="40"/>
  <c r="J280" i="40"/>
  <c r="K280" i="40"/>
  <c r="L280" i="40"/>
  <c r="O280" i="40"/>
  <c r="B281" i="40"/>
  <c r="G281" i="40"/>
  <c r="H281" i="40"/>
  <c r="J281" i="40"/>
  <c r="K281" i="40"/>
  <c r="L281" i="40"/>
  <c r="O281" i="40"/>
  <c r="B282" i="40"/>
  <c r="G282" i="40"/>
  <c r="H282" i="40"/>
  <c r="J282" i="40"/>
  <c r="K282" i="40"/>
  <c r="L282" i="40"/>
  <c r="O282" i="40"/>
  <c r="B283" i="40"/>
  <c r="G283" i="40"/>
  <c r="H283" i="40"/>
  <c r="J283" i="40"/>
  <c r="K283" i="40"/>
  <c r="L283" i="40"/>
  <c r="O283" i="40"/>
  <c r="B284" i="40"/>
  <c r="G284" i="40"/>
  <c r="H284" i="40"/>
  <c r="J284" i="40"/>
  <c r="K284" i="40"/>
  <c r="L284" i="40"/>
  <c r="O284" i="40"/>
  <c r="B285" i="40"/>
  <c r="G285" i="40"/>
  <c r="H285" i="40"/>
  <c r="J285" i="40"/>
  <c r="K285" i="40"/>
  <c r="L285" i="40"/>
  <c r="O285" i="40"/>
  <c r="B286" i="40"/>
  <c r="G286" i="40"/>
  <c r="H286" i="40"/>
  <c r="J286" i="40"/>
  <c r="K286" i="40"/>
  <c r="L286" i="40"/>
  <c r="O286" i="40"/>
  <c r="B287" i="40"/>
  <c r="G287" i="40"/>
  <c r="H287" i="40"/>
  <c r="J287" i="40"/>
  <c r="K287" i="40"/>
  <c r="L287" i="40"/>
  <c r="O287" i="40"/>
  <c r="B288" i="40"/>
  <c r="G288" i="40"/>
  <c r="H288" i="40"/>
  <c r="J288" i="40"/>
  <c r="K288" i="40"/>
  <c r="L288" i="40"/>
  <c r="O288" i="40"/>
  <c r="B289" i="40"/>
  <c r="G289" i="40"/>
  <c r="H289" i="40"/>
  <c r="J289" i="40"/>
  <c r="K289" i="40"/>
  <c r="L289" i="40"/>
  <c r="O289" i="40"/>
  <c r="B290" i="40"/>
  <c r="G290" i="40"/>
  <c r="H290" i="40"/>
  <c r="J290" i="40"/>
  <c r="K290" i="40"/>
  <c r="L290" i="40"/>
  <c r="O290" i="40"/>
  <c r="B291" i="40"/>
  <c r="G291" i="40"/>
  <c r="H291" i="40"/>
  <c r="J291" i="40"/>
  <c r="K291" i="40"/>
  <c r="L291" i="40"/>
  <c r="O291" i="40"/>
  <c r="B292" i="40"/>
  <c r="G292" i="40"/>
  <c r="H292" i="40"/>
  <c r="J292" i="40"/>
  <c r="K292" i="40"/>
  <c r="L292" i="40"/>
  <c r="O292" i="40"/>
  <c r="B293" i="40"/>
  <c r="G293" i="40"/>
  <c r="H293" i="40"/>
  <c r="J293" i="40"/>
  <c r="K293" i="40"/>
  <c r="L293" i="40"/>
  <c r="O293" i="40"/>
  <c r="B294" i="40"/>
  <c r="G294" i="40"/>
  <c r="H294" i="40"/>
  <c r="J294" i="40"/>
  <c r="K294" i="40"/>
  <c r="L294" i="40"/>
  <c r="O294" i="40"/>
  <c r="B295" i="40"/>
  <c r="G295" i="40"/>
  <c r="H295" i="40"/>
  <c r="J295" i="40"/>
  <c r="K295" i="40"/>
  <c r="L295" i="40"/>
  <c r="O295" i="40"/>
  <c r="B296" i="40"/>
  <c r="G296" i="40"/>
  <c r="H296" i="40"/>
  <c r="J296" i="40"/>
  <c r="K296" i="40"/>
  <c r="L296" i="40"/>
  <c r="O296" i="40"/>
  <c r="B297" i="40"/>
  <c r="G297" i="40"/>
  <c r="H297" i="40"/>
  <c r="J297" i="40"/>
  <c r="K297" i="40"/>
  <c r="L297" i="40"/>
  <c r="O297" i="40"/>
  <c r="B298" i="40"/>
  <c r="G298" i="40"/>
  <c r="H298" i="40"/>
  <c r="J298" i="40"/>
  <c r="K298" i="40"/>
  <c r="L298" i="40"/>
  <c r="O298" i="40"/>
  <c r="B299" i="40"/>
  <c r="G299" i="40"/>
  <c r="H299" i="40"/>
  <c r="J299" i="40"/>
  <c r="K299" i="40"/>
  <c r="L299" i="40"/>
  <c r="O299" i="40"/>
  <c r="B300" i="40"/>
  <c r="G300" i="40"/>
  <c r="H300" i="40"/>
  <c r="J300" i="40"/>
  <c r="K300" i="40"/>
  <c r="L300" i="40"/>
  <c r="O300" i="40"/>
  <c r="B301" i="40"/>
  <c r="G301" i="40"/>
  <c r="H301" i="40"/>
  <c r="J301" i="40"/>
  <c r="K301" i="40"/>
  <c r="L301" i="40"/>
  <c r="O301" i="40"/>
  <c r="B302" i="40"/>
  <c r="G302" i="40"/>
  <c r="H302" i="40"/>
  <c r="J302" i="40"/>
  <c r="K302" i="40"/>
  <c r="L302" i="40"/>
  <c r="O302" i="40"/>
  <c r="B303" i="40"/>
  <c r="G303" i="40"/>
  <c r="H303" i="40"/>
  <c r="J303" i="40"/>
  <c r="K303" i="40"/>
  <c r="L303" i="40"/>
  <c r="O303" i="40"/>
  <c r="B304" i="40"/>
  <c r="G304" i="40"/>
  <c r="H304" i="40"/>
  <c r="J304" i="40"/>
  <c r="K304" i="40"/>
  <c r="L304" i="40"/>
  <c r="O304" i="40"/>
  <c r="B305" i="40"/>
  <c r="G305" i="40"/>
  <c r="H305" i="40"/>
  <c r="J305" i="40"/>
  <c r="K305" i="40"/>
  <c r="L305" i="40"/>
  <c r="O305" i="40"/>
  <c r="B306" i="40"/>
  <c r="G306" i="40"/>
  <c r="H306" i="40"/>
  <c r="J306" i="40"/>
  <c r="K306" i="40"/>
  <c r="L306" i="40"/>
  <c r="O306" i="40"/>
  <c r="B307" i="40"/>
  <c r="G307" i="40"/>
  <c r="H307" i="40"/>
  <c r="J307" i="40"/>
  <c r="K307" i="40"/>
  <c r="L307" i="40"/>
  <c r="O307" i="40"/>
  <c r="B308" i="40"/>
  <c r="G308" i="40"/>
  <c r="H308" i="40"/>
  <c r="J308" i="40"/>
  <c r="K308" i="40"/>
  <c r="L308" i="40"/>
  <c r="O308" i="40"/>
  <c r="B309" i="40"/>
  <c r="G309" i="40"/>
  <c r="H309" i="40"/>
  <c r="J309" i="40"/>
  <c r="K309" i="40"/>
  <c r="L309" i="40"/>
  <c r="O309" i="40"/>
  <c r="B310" i="40"/>
  <c r="G310" i="40"/>
  <c r="H310" i="40"/>
  <c r="J310" i="40"/>
  <c r="K310" i="40"/>
  <c r="L310" i="40"/>
  <c r="O310" i="40"/>
  <c r="G158" i="40"/>
  <c r="H158" i="40"/>
  <c r="J158" i="40"/>
  <c r="K158" i="40"/>
  <c r="L158" i="40"/>
  <c r="O158" i="40"/>
  <c r="B158" i="40"/>
  <c r="B155" i="40"/>
  <c r="G155" i="40"/>
  <c r="H155" i="40"/>
  <c r="J155" i="40"/>
  <c r="K155" i="40"/>
  <c r="L155" i="40"/>
  <c r="O155" i="40"/>
  <c r="B156" i="40"/>
  <c r="G156" i="40"/>
  <c r="H156" i="40"/>
  <c r="J156" i="40"/>
  <c r="K156" i="40"/>
  <c r="L156" i="40"/>
  <c r="O156" i="40"/>
  <c r="B157" i="40"/>
  <c r="G157" i="40"/>
  <c r="H157" i="40"/>
  <c r="J157" i="40"/>
  <c r="K157" i="40"/>
  <c r="L157" i="40"/>
  <c r="O157" i="40"/>
  <c r="B141" i="40"/>
  <c r="G141" i="40"/>
  <c r="H141" i="40"/>
  <c r="J141" i="40"/>
  <c r="K141" i="40"/>
  <c r="L141" i="40"/>
  <c r="O141" i="40"/>
  <c r="B142" i="40"/>
  <c r="G142" i="40"/>
  <c r="H142" i="40"/>
  <c r="J142" i="40"/>
  <c r="K142" i="40"/>
  <c r="L142" i="40"/>
  <c r="O142" i="40"/>
  <c r="B143" i="40"/>
  <c r="G143" i="40"/>
  <c r="H143" i="40"/>
  <c r="J143" i="40"/>
  <c r="K143" i="40"/>
  <c r="L143" i="40"/>
  <c r="O143" i="40"/>
  <c r="B144" i="40"/>
  <c r="G144" i="40"/>
  <c r="H144" i="40"/>
  <c r="J144" i="40"/>
  <c r="K144" i="40"/>
  <c r="L144" i="40"/>
  <c r="O144" i="40"/>
  <c r="B145" i="40"/>
  <c r="G145" i="40"/>
  <c r="H145" i="40"/>
  <c r="J145" i="40"/>
  <c r="K145" i="40"/>
  <c r="L145" i="40"/>
  <c r="O145" i="40"/>
  <c r="B146" i="40"/>
  <c r="G146" i="40"/>
  <c r="H146" i="40"/>
  <c r="J146" i="40"/>
  <c r="K146" i="40"/>
  <c r="L146" i="40"/>
  <c r="O146" i="40"/>
  <c r="B147" i="40"/>
  <c r="G147" i="40"/>
  <c r="H147" i="40"/>
  <c r="J147" i="40"/>
  <c r="K147" i="40"/>
  <c r="L147" i="40"/>
  <c r="O147" i="40"/>
  <c r="B148" i="40"/>
  <c r="G148" i="40"/>
  <c r="H148" i="40"/>
  <c r="J148" i="40"/>
  <c r="K148" i="40"/>
  <c r="L148" i="40"/>
  <c r="O148" i="40"/>
  <c r="B149" i="40"/>
  <c r="G149" i="40"/>
  <c r="H149" i="40"/>
  <c r="J149" i="40"/>
  <c r="K149" i="40"/>
  <c r="L149" i="40"/>
  <c r="O149" i="40"/>
  <c r="B150" i="40"/>
  <c r="G150" i="40"/>
  <c r="H150" i="40"/>
  <c r="J150" i="40"/>
  <c r="K150" i="40"/>
  <c r="L150" i="40"/>
  <c r="O150" i="40"/>
  <c r="B151" i="40"/>
  <c r="G151" i="40"/>
  <c r="H151" i="40"/>
  <c r="J151" i="40"/>
  <c r="K151" i="40"/>
  <c r="L151" i="40"/>
  <c r="O151" i="40"/>
  <c r="B152" i="40"/>
  <c r="G152" i="40"/>
  <c r="H152" i="40"/>
  <c r="J152" i="40"/>
  <c r="K152" i="40"/>
  <c r="L152" i="40"/>
  <c r="O152" i="40"/>
  <c r="B153" i="40"/>
  <c r="G153" i="40"/>
  <c r="H153" i="40"/>
  <c r="J153" i="40"/>
  <c r="K153" i="40"/>
  <c r="L153" i="40"/>
  <c r="O153" i="40"/>
  <c r="B154" i="40"/>
  <c r="G154" i="40"/>
  <c r="H154" i="40"/>
  <c r="J154" i="40"/>
  <c r="K154" i="40"/>
  <c r="L154" i="40"/>
  <c r="O154" i="40"/>
  <c r="B23" i="40"/>
  <c r="G23" i="40"/>
  <c r="H23" i="40"/>
  <c r="J23" i="40"/>
  <c r="K23" i="40"/>
  <c r="L23" i="40"/>
  <c r="O23" i="40"/>
  <c r="B24" i="40"/>
  <c r="G24" i="40"/>
  <c r="H24" i="40"/>
  <c r="J24" i="40"/>
  <c r="K24" i="40"/>
  <c r="L24" i="40"/>
  <c r="O24" i="40"/>
  <c r="B25" i="40"/>
  <c r="G25" i="40"/>
  <c r="H25" i="40"/>
  <c r="J25" i="40"/>
  <c r="K25" i="40"/>
  <c r="L25" i="40"/>
  <c r="O25" i="40"/>
  <c r="B26" i="40"/>
  <c r="G26" i="40"/>
  <c r="H26" i="40"/>
  <c r="J26" i="40"/>
  <c r="K26" i="40"/>
  <c r="L26" i="40"/>
  <c r="O26" i="40"/>
  <c r="B27" i="40"/>
  <c r="G27" i="40"/>
  <c r="H27" i="40"/>
  <c r="J27" i="40"/>
  <c r="K27" i="40"/>
  <c r="L27" i="40"/>
  <c r="O27" i="40"/>
  <c r="B28" i="40"/>
  <c r="G28" i="40"/>
  <c r="H28" i="40"/>
  <c r="J28" i="40"/>
  <c r="K28" i="40"/>
  <c r="L28" i="40"/>
  <c r="O28" i="40"/>
  <c r="B29" i="40"/>
  <c r="G29" i="40"/>
  <c r="H29" i="40"/>
  <c r="J29" i="40"/>
  <c r="K29" i="40"/>
  <c r="L29" i="40"/>
  <c r="O29" i="40"/>
  <c r="B30" i="40"/>
  <c r="G30" i="40"/>
  <c r="H30" i="40"/>
  <c r="J30" i="40"/>
  <c r="K30" i="40"/>
  <c r="L30" i="40"/>
  <c r="O30" i="40"/>
  <c r="B31" i="40"/>
  <c r="G31" i="40"/>
  <c r="H31" i="40"/>
  <c r="J31" i="40"/>
  <c r="K31" i="40"/>
  <c r="L31" i="40"/>
  <c r="O31" i="40"/>
  <c r="B32" i="40"/>
  <c r="G32" i="40"/>
  <c r="H32" i="40"/>
  <c r="J32" i="40"/>
  <c r="K32" i="40"/>
  <c r="L32" i="40"/>
  <c r="O32" i="40"/>
  <c r="B33" i="40"/>
  <c r="G33" i="40"/>
  <c r="H33" i="40"/>
  <c r="J33" i="40"/>
  <c r="K33" i="40"/>
  <c r="L33" i="40"/>
  <c r="O33" i="40"/>
  <c r="B34" i="40"/>
  <c r="G34" i="40"/>
  <c r="H34" i="40"/>
  <c r="J34" i="40"/>
  <c r="K34" i="40"/>
  <c r="L34" i="40"/>
  <c r="O34" i="40"/>
  <c r="B35" i="40"/>
  <c r="G35" i="40"/>
  <c r="H35" i="40"/>
  <c r="J35" i="40"/>
  <c r="K35" i="40"/>
  <c r="L35" i="40"/>
  <c r="O35" i="40"/>
  <c r="B36" i="40"/>
  <c r="G36" i="40"/>
  <c r="H36" i="40"/>
  <c r="J36" i="40"/>
  <c r="K36" i="40"/>
  <c r="L36" i="40"/>
  <c r="O36" i="40"/>
  <c r="B37" i="40"/>
  <c r="G37" i="40"/>
  <c r="H37" i="40"/>
  <c r="J37" i="40"/>
  <c r="K37" i="40"/>
  <c r="L37" i="40"/>
  <c r="O37" i="40"/>
  <c r="B38" i="40"/>
  <c r="G38" i="40"/>
  <c r="H38" i="40"/>
  <c r="J38" i="40"/>
  <c r="K38" i="40"/>
  <c r="L38" i="40"/>
  <c r="O38" i="40"/>
  <c r="B39" i="40"/>
  <c r="G39" i="40"/>
  <c r="H39" i="40"/>
  <c r="J39" i="40"/>
  <c r="K39" i="40"/>
  <c r="L39" i="40"/>
  <c r="O39" i="40"/>
  <c r="B40" i="40"/>
  <c r="G40" i="40"/>
  <c r="H40" i="40"/>
  <c r="J40" i="40"/>
  <c r="K40" i="40"/>
  <c r="L40" i="40"/>
  <c r="O40" i="40"/>
  <c r="B41" i="40"/>
  <c r="G41" i="40"/>
  <c r="H41" i="40"/>
  <c r="J41" i="40"/>
  <c r="K41" i="40"/>
  <c r="L41" i="40"/>
  <c r="O41" i="40"/>
  <c r="B42" i="40"/>
  <c r="G42" i="40"/>
  <c r="H42" i="40"/>
  <c r="J42" i="40"/>
  <c r="K42" i="40"/>
  <c r="L42" i="40"/>
  <c r="O42" i="40"/>
  <c r="B43" i="40"/>
  <c r="G43" i="40"/>
  <c r="H43" i="40"/>
  <c r="J43" i="40"/>
  <c r="K43" i="40"/>
  <c r="L43" i="40"/>
  <c r="O43" i="40"/>
  <c r="B44" i="40"/>
  <c r="G44" i="40"/>
  <c r="H44" i="40"/>
  <c r="J44" i="40"/>
  <c r="K44" i="40"/>
  <c r="L44" i="40"/>
  <c r="O44" i="40"/>
  <c r="B45" i="40"/>
  <c r="G45" i="40"/>
  <c r="H45" i="40"/>
  <c r="J45" i="40"/>
  <c r="K45" i="40"/>
  <c r="L45" i="40"/>
  <c r="O45" i="40"/>
  <c r="B46" i="40"/>
  <c r="G46" i="40"/>
  <c r="H46" i="40"/>
  <c r="J46" i="40"/>
  <c r="K46" i="40"/>
  <c r="L46" i="40"/>
  <c r="O46" i="40"/>
  <c r="B47" i="40"/>
  <c r="G47" i="40"/>
  <c r="H47" i="40"/>
  <c r="J47" i="40"/>
  <c r="K47" i="40"/>
  <c r="L47" i="40"/>
  <c r="O47" i="40"/>
  <c r="B48" i="40"/>
  <c r="G48" i="40"/>
  <c r="H48" i="40"/>
  <c r="J48" i="40"/>
  <c r="K48" i="40"/>
  <c r="L48" i="40"/>
  <c r="O48" i="40"/>
  <c r="B49" i="40"/>
  <c r="G49" i="40"/>
  <c r="H49" i="40"/>
  <c r="J49" i="40"/>
  <c r="K49" i="40"/>
  <c r="L49" i="40"/>
  <c r="O49" i="40"/>
  <c r="B50" i="40"/>
  <c r="G50" i="40"/>
  <c r="H50" i="40"/>
  <c r="J50" i="40"/>
  <c r="K50" i="40"/>
  <c r="L50" i="40"/>
  <c r="O50" i="40"/>
  <c r="B51" i="40"/>
  <c r="G51" i="40"/>
  <c r="H51" i="40"/>
  <c r="J51" i="40"/>
  <c r="K51" i="40"/>
  <c r="L51" i="40"/>
  <c r="O51" i="40"/>
  <c r="B52" i="40"/>
  <c r="G52" i="40"/>
  <c r="H52" i="40"/>
  <c r="J52" i="40"/>
  <c r="K52" i="40"/>
  <c r="L52" i="40"/>
  <c r="O52" i="40"/>
  <c r="B53" i="40"/>
  <c r="G53" i="40"/>
  <c r="H53" i="40"/>
  <c r="J53" i="40"/>
  <c r="K53" i="40"/>
  <c r="L53" i="40"/>
  <c r="O53" i="40"/>
  <c r="B54" i="40"/>
  <c r="G54" i="40"/>
  <c r="H54" i="40"/>
  <c r="J54" i="40"/>
  <c r="K54" i="40"/>
  <c r="L54" i="40"/>
  <c r="O54" i="40"/>
  <c r="B55" i="40"/>
  <c r="G55" i="40"/>
  <c r="H55" i="40"/>
  <c r="J55" i="40"/>
  <c r="K55" i="40"/>
  <c r="L55" i="40"/>
  <c r="O55" i="40"/>
  <c r="B56" i="40"/>
  <c r="G56" i="40"/>
  <c r="H56" i="40"/>
  <c r="J56" i="40"/>
  <c r="K56" i="40"/>
  <c r="L56" i="40"/>
  <c r="O56" i="40"/>
  <c r="B57" i="40"/>
  <c r="G57" i="40"/>
  <c r="H57" i="40"/>
  <c r="J57" i="40"/>
  <c r="K57" i="40"/>
  <c r="L57" i="40"/>
  <c r="O57" i="40"/>
  <c r="B58" i="40"/>
  <c r="G58" i="40"/>
  <c r="H58" i="40"/>
  <c r="J58" i="40"/>
  <c r="K58" i="40"/>
  <c r="L58" i="40"/>
  <c r="O58" i="40"/>
  <c r="B59" i="40"/>
  <c r="G59" i="40"/>
  <c r="H59" i="40"/>
  <c r="J59" i="40"/>
  <c r="K59" i="40"/>
  <c r="L59" i="40"/>
  <c r="O59" i="40"/>
  <c r="B60" i="40"/>
  <c r="G60" i="40"/>
  <c r="H60" i="40"/>
  <c r="J60" i="40"/>
  <c r="K60" i="40"/>
  <c r="L60" i="40"/>
  <c r="O60" i="40"/>
  <c r="B61" i="40"/>
  <c r="G61" i="40"/>
  <c r="H61" i="40"/>
  <c r="J61" i="40"/>
  <c r="K61" i="40"/>
  <c r="L61" i="40"/>
  <c r="O61" i="40"/>
  <c r="B62" i="40"/>
  <c r="G62" i="40"/>
  <c r="H62" i="40"/>
  <c r="J62" i="40"/>
  <c r="K62" i="40"/>
  <c r="L62" i="40"/>
  <c r="O62" i="40"/>
  <c r="B63" i="40"/>
  <c r="G63" i="40"/>
  <c r="H63" i="40"/>
  <c r="J63" i="40"/>
  <c r="K63" i="40"/>
  <c r="L63" i="40"/>
  <c r="O63" i="40"/>
  <c r="B64" i="40"/>
  <c r="G64" i="40"/>
  <c r="H64" i="40"/>
  <c r="J64" i="40"/>
  <c r="K64" i="40"/>
  <c r="L64" i="40"/>
  <c r="O64" i="40"/>
  <c r="B65" i="40"/>
  <c r="G65" i="40"/>
  <c r="H65" i="40"/>
  <c r="J65" i="40"/>
  <c r="K65" i="40"/>
  <c r="L65" i="40"/>
  <c r="O65" i="40"/>
  <c r="B66" i="40"/>
  <c r="G66" i="40"/>
  <c r="H66" i="40"/>
  <c r="J66" i="40"/>
  <c r="K66" i="40"/>
  <c r="L66" i="40"/>
  <c r="O66" i="40"/>
  <c r="B67" i="40"/>
  <c r="G67" i="40"/>
  <c r="H67" i="40"/>
  <c r="J67" i="40"/>
  <c r="K67" i="40"/>
  <c r="L67" i="40"/>
  <c r="O67" i="40"/>
  <c r="B68" i="40"/>
  <c r="G68" i="40"/>
  <c r="H68" i="40"/>
  <c r="J68" i="40"/>
  <c r="K68" i="40"/>
  <c r="L68" i="40"/>
  <c r="O68" i="40"/>
  <c r="B69" i="40"/>
  <c r="G69" i="40"/>
  <c r="H69" i="40"/>
  <c r="J69" i="40"/>
  <c r="K69" i="40"/>
  <c r="L69" i="40"/>
  <c r="O69" i="40"/>
  <c r="B70" i="40"/>
  <c r="G70" i="40"/>
  <c r="H70" i="40"/>
  <c r="J70" i="40"/>
  <c r="K70" i="40"/>
  <c r="L70" i="40"/>
  <c r="O70" i="40"/>
  <c r="B71" i="40"/>
  <c r="G71" i="40"/>
  <c r="H71" i="40"/>
  <c r="J71" i="40"/>
  <c r="K71" i="40"/>
  <c r="L71" i="40"/>
  <c r="O71" i="40"/>
  <c r="B72" i="40"/>
  <c r="G72" i="40"/>
  <c r="H72" i="40"/>
  <c r="J72" i="40"/>
  <c r="K72" i="40"/>
  <c r="L72" i="40"/>
  <c r="O72" i="40"/>
  <c r="B73" i="40"/>
  <c r="G73" i="40"/>
  <c r="H73" i="40"/>
  <c r="J73" i="40"/>
  <c r="K73" i="40"/>
  <c r="L73" i="40"/>
  <c r="O73" i="40"/>
  <c r="B74" i="40"/>
  <c r="G74" i="40"/>
  <c r="H74" i="40"/>
  <c r="J74" i="40"/>
  <c r="K74" i="40"/>
  <c r="L74" i="40"/>
  <c r="O74" i="40"/>
  <c r="B75" i="40"/>
  <c r="G75" i="40"/>
  <c r="H75" i="40"/>
  <c r="J75" i="40"/>
  <c r="K75" i="40"/>
  <c r="L75" i="40"/>
  <c r="O75" i="40"/>
  <c r="B76" i="40"/>
  <c r="G76" i="40"/>
  <c r="H76" i="40"/>
  <c r="J76" i="40"/>
  <c r="K76" i="40"/>
  <c r="L76" i="40"/>
  <c r="O76" i="40"/>
  <c r="B77" i="40"/>
  <c r="G77" i="40"/>
  <c r="H77" i="40"/>
  <c r="J77" i="40"/>
  <c r="K77" i="40"/>
  <c r="L77" i="40"/>
  <c r="O77" i="40"/>
  <c r="B78" i="40"/>
  <c r="G78" i="40"/>
  <c r="H78" i="40"/>
  <c r="J78" i="40"/>
  <c r="K78" i="40"/>
  <c r="L78" i="40"/>
  <c r="O78" i="40"/>
  <c r="B79" i="40"/>
  <c r="G79" i="40"/>
  <c r="H79" i="40"/>
  <c r="J79" i="40"/>
  <c r="K79" i="40"/>
  <c r="L79" i="40"/>
  <c r="O79" i="40"/>
  <c r="B80" i="40"/>
  <c r="G80" i="40"/>
  <c r="H80" i="40"/>
  <c r="J80" i="40"/>
  <c r="K80" i="40"/>
  <c r="L80" i="40"/>
  <c r="O80" i="40"/>
  <c r="B81" i="40"/>
  <c r="G81" i="40"/>
  <c r="H81" i="40"/>
  <c r="J81" i="40"/>
  <c r="K81" i="40"/>
  <c r="L81" i="40"/>
  <c r="O81" i="40"/>
  <c r="B82" i="40"/>
  <c r="G82" i="40"/>
  <c r="H82" i="40"/>
  <c r="J82" i="40"/>
  <c r="K82" i="40"/>
  <c r="L82" i="40"/>
  <c r="O82" i="40"/>
  <c r="B83" i="40"/>
  <c r="G83" i="40"/>
  <c r="H83" i="40"/>
  <c r="J83" i="40"/>
  <c r="K83" i="40"/>
  <c r="L83" i="40"/>
  <c r="O83" i="40"/>
  <c r="B84" i="40"/>
  <c r="G84" i="40"/>
  <c r="H84" i="40"/>
  <c r="J84" i="40"/>
  <c r="K84" i="40"/>
  <c r="L84" i="40"/>
  <c r="O84" i="40"/>
  <c r="B85" i="40"/>
  <c r="G85" i="40"/>
  <c r="H85" i="40"/>
  <c r="J85" i="40"/>
  <c r="K85" i="40"/>
  <c r="L85" i="40"/>
  <c r="O85" i="40"/>
  <c r="B86" i="40"/>
  <c r="G86" i="40"/>
  <c r="H86" i="40"/>
  <c r="J86" i="40"/>
  <c r="K86" i="40"/>
  <c r="L86" i="40"/>
  <c r="O86" i="40"/>
  <c r="B87" i="40"/>
  <c r="G87" i="40"/>
  <c r="H87" i="40"/>
  <c r="J87" i="40"/>
  <c r="K87" i="40"/>
  <c r="L87" i="40"/>
  <c r="O87" i="40"/>
  <c r="B88" i="40"/>
  <c r="G88" i="40"/>
  <c r="H88" i="40"/>
  <c r="J88" i="40"/>
  <c r="K88" i="40"/>
  <c r="L88" i="40"/>
  <c r="O88" i="40"/>
  <c r="B89" i="40"/>
  <c r="G89" i="40"/>
  <c r="H89" i="40"/>
  <c r="J89" i="40"/>
  <c r="K89" i="40"/>
  <c r="L89" i="40"/>
  <c r="O89" i="40"/>
  <c r="B90" i="40"/>
  <c r="G90" i="40"/>
  <c r="H90" i="40"/>
  <c r="J90" i="40"/>
  <c r="K90" i="40"/>
  <c r="L90" i="40"/>
  <c r="O90" i="40"/>
  <c r="B91" i="40"/>
  <c r="G91" i="40"/>
  <c r="H91" i="40"/>
  <c r="J91" i="40"/>
  <c r="K91" i="40"/>
  <c r="L91" i="40"/>
  <c r="O91" i="40"/>
  <c r="B92" i="40"/>
  <c r="G92" i="40"/>
  <c r="H92" i="40"/>
  <c r="J92" i="40"/>
  <c r="K92" i="40"/>
  <c r="L92" i="40"/>
  <c r="O92" i="40"/>
  <c r="B93" i="40"/>
  <c r="G93" i="40"/>
  <c r="H93" i="40"/>
  <c r="J93" i="40"/>
  <c r="K93" i="40"/>
  <c r="L93" i="40"/>
  <c r="O93" i="40"/>
  <c r="B94" i="40"/>
  <c r="G94" i="40"/>
  <c r="H94" i="40"/>
  <c r="J94" i="40"/>
  <c r="K94" i="40"/>
  <c r="L94" i="40"/>
  <c r="O94" i="40"/>
  <c r="B95" i="40"/>
  <c r="G95" i="40"/>
  <c r="H95" i="40"/>
  <c r="J95" i="40"/>
  <c r="K95" i="40"/>
  <c r="L95" i="40"/>
  <c r="O95" i="40"/>
  <c r="B96" i="40"/>
  <c r="G96" i="40"/>
  <c r="H96" i="40"/>
  <c r="J96" i="40"/>
  <c r="K96" i="40"/>
  <c r="L96" i="40"/>
  <c r="O96" i="40"/>
  <c r="B97" i="40"/>
  <c r="G97" i="40"/>
  <c r="H97" i="40"/>
  <c r="J97" i="40"/>
  <c r="K97" i="40"/>
  <c r="L97" i="40"/>
  <c r="O97" i="40"/>
  <c r="B98" i="40"/>
  <c r="G98" i="40"/>
  <c r="H98" i="40"/>
  <c r="J98" i="40"/>
  <c r="K98" i="40"/>
  <c r="L98" i="40"/>
  <c r="O98" i="40"/>
  <c r="B99" i="40"/>
  <c r="G99" i="40"/>
  <c r="H99" i="40"/>
  <c r="J99" i="40"/>
  <c r="K99" i="40"/>
  <c r="L99" i="40"/>
  <c r="O99" i="40"/>
  <c r="B100" i="40"/>
  <c r="G100" i="40"/>
  <c r="H100" i="40"/>
  <c r="J100" i="40"/>
  <c r="K100" i="40"/>
  <c r="L100" i="40"/>
  <c r="O100" i="40"/>
  <c r="B101" i="40"/>
  <c r="G101" i="40"/>
  <c r="H101" i="40"/>
  <c r="J101" i="40"/>
  <c r="K101" i="40"/>
  <c r="L101" i="40"/>
  <c r="O101" i="40"/>
  <c r="B102" i="40"/>
  <c r="G102" i="40"/>
  <c r="H102" i="40"/>
  <c r="J102" i="40"/>
  <c r="K102" i="40"/>
  <c r="L102" i="40"/>
  <c r="O102" i="40"/>
  <c r="B103" i="40"/>
  <c r="G103" i="40"/>
  <c r="H103" i="40"/>
  <c r="J103" i="40"/>
  <c r="K103" i="40"/>
  <c r="L103" i="40"/>
  <c r="O103" i="40"/>
  <c r="B104" i="40"/>
  <c r="G104" i="40"/>
  <c r="H104" i="40"/>
  <c r="J104" i="40"/>
  <c r="K104" i="40"/>
  <c r="L104" i="40"/>
  <c r="O104" i="40"/>
  <c r="B105" i="40"/>
  <c r="G105" i="40"/>
  <c r="H105" i="40"/>
  <c r="J105" i="40"/>
  <c r="K105" i="40"/>
  <c r="L105" i="40"/>
  <c r="O105" i="40"/>
  <c r="B106" i="40"/>
  <c r="G106" i="40"/>
  <c r="H106" i="40"/>
  <c r="J106" i="40"/>
  <c r="K106" i="40"/>
  <c r="L106" i="40"/>
  <c r="O106" i="40"/>
  <c r="B107" i="40"/>
  <c r="G107" i="40"/>
  <c r="H107" i="40"/>
  <c r="J107" i="40"/>
  <c r="K107" i="40"/>
  <c r="L107" i="40"/>
  <c r="O107" i="40"/>
  <c r="B108" i="40"/>
  <c r="G108" i="40"/>
  <c r="H108" i="40"/>
  <c r="J108" i="40"/>
  <c r="K108" i="40"/>
  <c r="L108" i="40"/>
  <c r="O108" i="40"/>
  <c r="B109" i="40"/>
  <c r="G109" i="40"/>
  <c r="H109" i="40"/>
  <c r="J109" i="40"/>
  <c r="K109" i="40"/>
  <c r="L109" i="40"/>
  <c r="O109" i="40"/>
  <c r="B110" i="40"/>
  <c r="G110" i="40"/>
  <c r="H110" i="40"/>
  <c r="J110" i="40"/>
  <c r="K110" i="40"/>
  <c r="L110" i="40"/>
  <c r="O110" i="40"/>
  <c r="B111" i="40"/>
  <c r="G111" i="40"/>
  <c r="H111" i="40"/>
  <c r="J111" i="40"/>
  <c r="K111" i="40"/>
  <c r="L111" i="40"/>
  <c r="O111" i="40"/>
  <c r="B112" i="40"/>
  <c r="G112" i="40"/>
  <c r="H112" i="40"/>
  <c r="J112" i="40"/>
  <c r="K112" i="40"/>
  <c r="L112" i="40"/>
  <c r="O112" i="40"/>
  <c r="B113" i="40"/>
  <c r="G113" i="40"/>
  <c r="H113" i="40"/>
  <c r="J113" i="40"/>
  <c r="K113" i="40"/>
  <c r="L113" i="40"/>
  <c r="O113" i="40"/>
  <c r="B114" i="40"/>
  <c r="G114" i="40"/>
  <c r="H114" i="40"/>
  <c r="J114" i="40"/>
  <c r="K114" i="40"/>
  <c r="L114" i="40"/>
  <c r="O114" i="40"/>
  <c r="B115" i="40"/>
  <c r="G115" i="40"/>
  <c r="H115" i="40"/>
  <c r="J115" i="40"/>
  <c r="K115" i="40"/>
  <c r="L115" i="40"/>
  <c r="O115" i="40"/>
  <c r="B116" i="40"/>
  <c r="G116" i="40"/>
  <c r="H116" i="40"/>
  <c r="J116" i="40"/>
  <c r="K116" i="40"/>
  <c r="L116" i="40"/>
  <c r="O116" i="40"/>
  <c r="B117" i="40"/>
  <c r="G117" i="40"/>
  <c r="H117" i="40"/>
  <c r="J117" i="40"/>
  <c r="K117" i="40"/>
  <c r="L117" i="40"/>
  <c r="O117" i="40"/>
  <c r="B118" i="40"/>
  <c r="G118" i="40"/>
  <c r="H118" i="40"/>
  <c r="J118" i="40"/>
  <c r="K118" i="40"/>
  <c r="L118" i="40"/>
  <c r="O118" i="40"/>
  <c r="B119" i="40"/>
  <c r="G119" i="40"/>
  <c r="H119" i="40"/>
  <c r="J119" i="40"/>
  <c r="K119" i="40"/>
  <c r="L119" i="40"/>
  <c r="O119" i="40"/>
  <c r="B120" i="40"/>
  <c r="G120" i="40"/>
  <c r="H120" i="40"/>
  <c r="J120" i="40"/>
  <c r="K120" i="40"/>
  <c r="L120" i="40"/>
  <c r="O120" i="40"/>
  <c r="B121" i="40"/>
  <c r="G121" i="40"/>
  <c r="H121" i="40"/>
  <c r="J121" i="40"/>
  <c r="K121" i="40"/>
  <c r="L121" i="40"/>
  <c r="O121" i="40"/>
  <c r="B122" i="40"/>
  <c r="G122" i="40"/>
  <c r="H122" i="40"/>
  <c r="J122" i="40"/>
  <c r="K122" i="40"/>
  <c r="L122" i="40"/>
  <c r="O122" i="40"/>
  <c r="B123" i="40"/>
  <c r="G123" i="40"/>
  <c r="H123" i="40"/>
  <c r="J123" i="40"/>
  <c r="K123" i="40"/>
  <c r="L123" i="40"/>
  <c r="O123" i="40"/>
  <c r="B124" i="40"/>
  <c r="G124" i="40"/>
  <c r="H124" i="40"/>
  <c r="J124" i="40"/>
  <c r="K124" i="40"/>
  <c r="L124" i="40"/>
  <c r="O124" i="40"/>
  <c r="B125" i="40"/>
  <c r="G125" i="40"/>
  <c r="H125" i="40"/>
  <c r="J125" i="40"/>
  <c r="K125" i="40"/>
  <c r="L125" i="40"/>
  <c r="O125" i="40"/>
  <c r="B126" i="40"/>
  <c r="G126" i="40"/>
  <c r="H126" i="40"/>
  <c r="J126" i="40"/>
  <c r="K126" i="40"/>
  <c r="L126" i="40"/>
  <c r="O126" i="40"/>
  <c r="B127" i="40"/>
  <c r="G127" i="40"/>
  <c r="H127" i="40"/>
  <c r="J127" i="40"/>
  <c r="K127" i="40"/>
  <c r="L127" i="40"/>
  <c r="O127" i="40"/>
  <c r="B128" i="40"/>
  <c r="G128" i="40"/>
  <c r="H128" i="40"/>
  <c r="J128" i="40"/>
  <c r="K128" i="40"/>
  <c r="L128" i="40"/>
  <c r="O128" i="40"/>
  <c r="B129" i="40"/>
  <c r="G129" i="40"/>
  <c r="H129" i="40"/>
  <c r="J129" i="40"/>
  <c r="K129" i="40"/>
  <c r="L129" i="40"/>
  <c r="O129" i="40"/>
  <c r="B130" i="40"/>
  <c r="G130" i="40"/>
  <c r="H130" i="40"/>
  <c r="J130" i="40"/>
  <c r="K130" i="40"/>
  <c r="L130" i="40"/>
  <c r="O130" i="40"/>
  <c r="B131" i="40"/>
  <c r="G131" i="40"/>
  <c r="H131" i="40"/>
  <c r="J131" i="40"/>
  <c r="K131" i="40"/>
  <c r="L131" i="40"/>
  <c r="O131" i="40"/>
  <c r="B132" i="40"/>
  <c r="G132" i="40"/>
  <c r="H132" i="40"/>
  <c r="J132" i="40"/>
  <c r="K132" i="40"/>
  <c r="L132" i="40"/>
  <c r="O132" i="40"/>
  <c r="B133" i="40"/>
  <c r="G133" i="40"/>
  <c r="H133" i="40"/>
  <c r="J133" i="40"/>
  <c r="K133" i="40"/>
  <c r="L133" i="40"/>
  <c r="O133" i="40"/>
  <c r="B134" i="40"/>
  <c r="G134" i="40"/>
  <c r="H134" i="40"/>
  <c r="J134" i="40"/>
  <c r="K134" i="40"/>
  <c r="L134" i="40"/>
  <c r="O134" i="40"/>
  <c r="B135" i="40"/>
  <c r="G135" i="40"/>
  <c r="H135" i="40"/>
  <c r="J135" i="40"/>
  <c r="K135" i="40"/>
  <c r="L135" i="40"/>
  <c r="O135" i="40"/>
  <c r="B136" i="40"/>
  <c r="G136" i="40"/>
  <c r="H136" i="40"/>
  <c r="J136" i="40"/>
  <c r="K136" i="40"/>
  <c r="L136" i="40"/>
  <c r="O136" i="40"/>
  <c r="B137" i="40"/>
  <c r="G137" i="40"/>
  <c r="H137" i="40"/>
  <c r="J137" i="40"/>
  <c r="K137" i="40"/>
  <c r="L137" i="40"/>
  <c r="O137" i="40"/>
  <c r="B138" i="40"/>
  <c r="G138" i="40"/>
  <c r="H138" i="40"/>
  <c r="J138" i="40"/>
  <c r="K138" i="40"/>
  <c r="L138" i="40"/>
  <c r="O138" i="40"/>
  <c r="B139" i="40"/>
  <c r="G139" i="40"/>
  <c r="H139" i="40"/>
  <c r="J139" i="40"/>
  <c r="K139" i="40"/>
  <c r="L139" i="40"/>
  <c r="O139" i="40"/>
  <c r="B140" i="40"/>
  <c r="G140" i="40"/>
  <c r="H140" i="40"/>
  <c r="J140" i="40"/>
  <c r="K140" i="40"/>
  <c r="L140" i="40"/>
  <c r="O140" i="40"/>
  <c r="B22" i="40"/>
  <c r="G22" i="40"/>
  <c r="H22" i="40"/>
  <c r="J22" i="40"/>
  <c r="K22" i="40"/>
  <c r="L22" i="40"/>
  <c r="O22" i="40"/>
  <c r="B6" i="40"/>
  <c r="G6" i="40"/>
  <c r="H6" i="40"/>
  <c r="J6" i="40"/>
  <c r="K6" i="40"/>
  <c r="L6" i="40"/>
  <c r="O6" i="40"/>
  <c r="B7" i="40"/>
  <c r="G7" i="40"/>
  <c r="H7" i="40"/>
  <c r="J7" i="40"/>
  <c r="K7" i="40"/>
  <c r="L7" i="40"/>
  <c r="O7" i="40"/>
  <c r="B8" i="40"/>
  <c r="G8" i="40"/>
  <c r="H8" i="40"/>
  <c r="J8" i="40"/>
  <c r="K8" i="40"/>
  <c r="L8" i="40"/>
  <c r="O8" i="40"/>
  <c r="B9" i="40"/>
  <c r="G9" i="40"/>
  <c r="H9" i="40"/>
  <c r="J9" i="40"/>
  <c r="K9" i="40"/>
  <c r="L9" i="40"/>
  <c r="O9" i="40"/>
  <c r="B10" i="40"/>
  <c r="G10" i="40"/>
  <c r="H10" i="40"/>
  <c r="J10" i="40"/>
  <c r="K10" i="40"/>
  <c r="L10" i="40"/>
  <c r="O10" i="40"/>
  <c r="B11" i="40"/>
  <c r="G11" i="40"/>
  <c r="H11" i="40"/>
  <c r="J11" i="40"/>
  <c r="K11" i="40"/>
  <c r="L11" i="40"/>
  <c r="O11" i="40"/>
  <c r="B12" i="40"/>
  <c r="G12" i="40"/>
  <c r="H12" i="40"/>
  <c r="J12" i="40"/>
  <c r="K12" i="40"/>
  <c r="L12" i="40"/>
  <c r="O12" i="40"/>
  <c r="B13" i="40"/>
  <c r="G13" i="40"/>
  <c r="H13" i="40"/>
  <c r="J13" i="40"/>
  <c r="K13" i="40"/>
  <c r="L13" i="40"/>
  <c r="O13" i="40"/>
  <c r="B14" i="40"/>
  <c r="G14" i="40"/>
  <c r="H14" i="40"/>
  <c r="J14" i="40"/>
  <c r="K14" i="40"/>
  <c r="L14" i="40"/>
  <c r="O14" i="40"/>
  <c r="B15" i="40"/>
  <c r="G15" i="40"/>
  <c r="H15" i="40"/>
  <c r="J15" i="40"/>
  <c r="K15" i="40"/>
  <c r="L15" i="40"/>
  <c r="O15" i="40"/>
  <c r="B16" i="40"/>
  <c r="G16" i="40"/>
  <c r="H16" i="40"/>
  <c r="J16" i="40"/>
  <c r="K16" i="40"/>
  <c r="L16" i="40"/>
  <c r="O16" i="40"/>
  <c r="B17" i="40"/>
  <c r="G17" i="40"/>
  <c r="H17" i="40"/>
  <c r="J17" i="40"/>
  <c r="K17" i="40"/>
  <c r="L17" i="40"/>
  <c r="O17" i="40"/>
  <c r="B18" i="40"/>
  <c r="G18" i="40"/>
  <c r="H18" i="40"/>
  <c r="J18" i="40"/>
  <c r="K18" i="40"/>
  <c r="L18" i="40"/>
  <c r="O18" i="40"/>
  <c r="B19" i="40"/>
  <c r="G19" i="40"/>
  <c r="H19" i="40"/>
  <c r="J19" i="40"/>
  <c r="K19" i="40"/>
  <c r="L19" i="40"/>
  <c r="O19" i="40"/>
  <c r="B20" i="40"/>
  <c r="G20" i="40"/>
  <c r="H20" i="40"/>
  <c r="J20" i="40"/>
  <c r="K20" i="40"/>
  <c r="L20" i="40"/>
  <c r="O20" i="40"/>
  <c r="B21" i="40"/>
  <c r="G21" i="40"/>
  <c r="H21" i="40"/>
  <c r="J21" i="40"/>
  <c r="K21" i="40"/>
  <c r="L21" i="40"/>
  <c r="O21" i="40"/>
  <c r="O5" i="40"/>
  <c r="G5" i="40"/>
  <c r="H5" i="40"/>
  <c r="J5" i="40"/>
  <c r="K5" i="40"/>
  <c r="L5" i="40"/>
  <c r="B5" i="40"/>
  <c r="N8" i="32"/>
  <c r="N159" i="40" s="1"/>
  <c r="N9" i="32"/>
  <c r="N160" i="40" s="1"/>
  <c r="N10" i="32"/>
  <c r="N161" i="40" s="1"/>
  <c r="N11" i="32"/>
  <c r="N162" i="40" s="1"/>
  <c r="N12" i="32"/>
  <c r="N163" i="40" s="1"/>
  <c r="N13" i="32"/>
  <c r="N164" i="40" s="1"/>
  <c r="N14" i="32"/>
  <c r="N165" i="40" s="1"/>
  <c r="N15" i="32"/>
  <c r="N166" i="40" s="1"/>
  <c r="N16" i="32"/>
  <c r="N167" i="40" s="1"/>
  <c r="N17" i="32"/>
  <c r="N168" i="40" s="1"/>
  <c r="N18" i="32"/>
  <c r="N169" i="40" s="1"/>
  <c r="N19" i="32"/>
  <c r="N170" i="40" s="1"/>
  <c r="N20" i="32"/>
  <c r="N171" i="40" s="1"/>
  <c r="N21" i="32"/>
  <c r="N172" i="40" s="1"/>
  <c r="N22" i="32"/>
  <c r="N173" i="40" s="1"/>
  <c r="N23" i="32"/>
  <c r="N174" i="40" s="1"/>
  <c r="N24" i="32"/>
  <c r="N175" i="40" s="1"/>
  <c r="N25" i="32"/>
  <c r="N176" i="40" s="1"/>
  <c r="N26" i="32"/>
  <c r="N177" i="40" s="1"/>
  <c r="N27" i="32"/>
  <c r="N178" i="40" s="1"/>
  <c r="N28" i="32"/>
  <c r="N179" i="40" s="1"/>
  <c r="N29" i="32"/>
  <c r="N180" i="40" s="1"/>
  <c r="N30" i="32"/>
  <c r="N181" i="40" s="1"/>
  <c r="N31" i="32"/>
  <c r="N182" i="40" s="1"/>
  <c r="N32" i="32"/>
  <c r="N183" i="40" s="1"/>
  <c r="N33" i="32"/>
  <c r="N184" i="40" s="1"/>
  <c r="N34" i="32"/>
  <c r="N185" i="40" s="1"/>
  <c r="N35" i="32"/>
  <c r="N186" i="40" s="1"/>
  <c r="N36" i="32"/>
  <c r="N187" i="40" s="1"/>
  <c r="N37" i="32"/>
  <c r="N188" i="40" s="1"/>
  <c r="N38" i="32"/>
  <c r="N189" i="40" s="1"/>
  <c r="N39" i="32"/>
  <c r="N190" i="40" s="1"/>
  <c r="N40" i="32"/>
  <c r="N191" i="40" s="1"/>
  <c r="N41" i="32"/>
  <c r="N192" i="40" s="1"/>
  <c r="N42" i="32"/>
  <c r="N193" i="40" s="1"/>
  <c r="N43" i="32"/>
  <c r="N194" i="40" s="1"/>
  <c r="N44" i="32"/>
  <c r="N195" i="40" s="1"/>
  <c r="N45" i="32"/>
  <c r="N196" i="40" s="1"/>
  <c r="N46" i="32"/>
  <c r="N197" i="40" s="1"/>
  <c r="N47" i="32"/>
  <c r="N198" i="40" s="1"/>
  <c r="N48" i="32"/>
  <c r="N199" i="40" s="1"/>
  <c r="N49" i="32"/>
  <c r="N200" i="40" s="1"/>
  <c r="N50" i="32"/>
  <c r="N201" i="40" s="1"/>
  <c r="N51" i="32"/>
  <c r="N202" i="40" s="1"/>
  <c r="N52" i="32"/>
  <c r="N203" i="40" s="1"/>
  <c r="N53" i="32"/>
  <c r="N204" i="40" s="1"/>
  <c r="N54" i="32"/>
  <c r="N205" i="40" s="1"/>
  <c r="N55" i="32"/>
  <c r="N206" i="40" s="1"/>
  <c r="N56" i="32"/>
  <c r="N207" i="40" s="1"/>
  <c r="N57" i="32"/>
  <c r="N208" i="40" s="1"/>
  <c r="N58" i="32"/>
  <c r="N209" i="40" s="1"/>
  <c r="N59" i="32"/>
  <c r="N210" i="40" s="1"/>
  <c r="N60" i="32"/>
  <c r="N211" i="40" s="1"/>
  <c r="N61" i="32"/>
  <c r="N212" i="40" s="1"/>
  <c r="N62" i="32"/>
  <c r="N213" i="40" s="1"/>
  <c r="N63" i="32"/>
  <c r="N214" i="40" s="1"/>
  <c r="N64" i="32"/>
  <c r="N215" i="40" s="1"/>
  <c r="N65" i="32"/>
  <c r="N216" i="40" s="1"/>
  <c r="N66" i="32"/>
  <c r="N217" i="40" s="1"/>
  <c r="N67" i="32"/>
  <c r="N218" i="40" s="1"/>
  <c r="N68" i="32"/>
  <c r="N219" i="40" s="1"/>
  <c r="N69" i="32"/>
  <c r="N220" i="40" s="1"/>
  <c r="N70" i="32"/>
  <c r="N221" i="40" s="1"/>
  <c r="N71" i="32"/>
  <c r="N222" i="40" s="1"/>
  <c r="N72" i="32"/>
  <c r="N223" i="40" s="1"/>
  <c r="N73" i="32"/>
  <c r="N224" i="40" s="1"/>
  <c r="N74" i="32"/>
  <c r="N225" i="40" s="1"/>
  <c r="N75" i="32"/>
  <c r="N226" i="40" s="1"/>
  <c r="N76" i="32"/>
  <c r="N227" i="40" s="1"/>
  <c r="N77" i="32"/>
  <c r="N228" i="40" s="1"/>
  <c r="N78" i="32"/>
  <c r="N229" i="40" s="1"/>
  <c r="N79" i="32"/>
  <c r="N230" i="40" s="1"/>
  <c r="N80" i="32"/>
  <c r="N231" i="40" s="1"/>
  <c r="N81" i="32"/>
  <c r="N232" i="40" s="1"/>
  <c r="N82" i="32"/>
  <c r="N233" i="40" s="1"/>
  <c r="N83" i="32"/>
  <c r="N234" i="40" s="1"/>
  <c r="N84" i="32"/>
  <c r="N235" i="40" s="1"/>
  <c r="N85" i="32"/>
  <c r="N236" i="40" s="1"/>
  <c r="N86" i="32"/>
  <c r="N237" i="40" s="1"/>
  <c r="N87" i="32"/>
  <c r="N238" i="40" s="1"/>
  <c r="N88" i="32"/>
  <c r="N239" i="40" s="1"/>
  <c r="N89" i="32"/>
  <c r="N240" i="40" s="1"/>
  <c r="N90" i="32"/>
  <c r="N241" i="40" s="1"/>
  <c r="N91" i="32"/>
  <c r="N242" i="40" s="1"/>
  <c r="N92" i="32"/>
  <c r="N243" i="40" s="1"/>
  <c r="N93" i="32"/>
  <c r="N244" i="40" s="1"/>
  <c r="N94" i="32"/>
  <c r="N245" i="40" s="1"/>
  <c r="N95" i="32"/>
  <c r="N246" i="40" s="1"/>
  <c r="N96" i="32"/>
  <c r="N247" i="40" s="1"/>
  <c r="N97" i="32"/>
  <c r="N248" i="40" s="1"/>
  <c r="N98" i="32"/>
  <c r="N249" i="40" s="1"/>
  <c r="N99" i="32"/>
  <c r="N250" i="40" s="1"/>
  <c r="N100" i="32"/>
  <c r="N251" i="40" s="1"/>
  <c r="N101" i="32"/>
  <c r="N252" i="40" s="1"/>
  <c r="N102" i="32"/>
  <c r="N253" i="40" s="1"/>
  <c r="N103" i="32"/>
  <c r="N254" i="40" s="1"/>
  <c r="N104" i="32"/>
  <c r="N255" i="40" s="1"/>
  <c r="N105" i="32"/>
  <c r="N256" i="40" s="1"/>
  <c r="N106" i="32"/>
  <c r="N257" i="40" s="1"/>
  <c r="N107" i="32"/>
  <c r="N258" i="40" s="1"/>
  <c r="N108" i="32"/>
  <c r="N259" i="40" s="1"/>
  <c r="N109" i="32"/>
  <c r="N260" i="40" s="1"/>
  <c r="N110" i="32"/>
  <c r="N261" i="40" s="1"/>
  <c r="N111" i="32"/>
  <c r="N262" i="40" s="1"/>
  <c r="N112" i="32"/>
  <c r="N263" i="40" s="1"/>
  <c r="N113" i="32"/>
  <c r="N264" i="40" s="1"/>
  <c r="N114" i="32"/>
  <c r="N265" i="40" s="1"/>
  <c r="N115" i="32"/>
  <c r="N266" i="40" s="1"/>
  <c r="N116" i="32"/>
  <c r="N267" i="40" s="1"/>
  <c r="N117" i="32"/>
  <c r="N268" i="40" s="1"/>
  <c r="N118" i="32"/>
  <c r="N269" i="40" s="1"/>
  <c r="N119" i="32"/>
  <c r="N270" i="40" s="1"/>
  <c r="N120" i="32"/>
  <c r="N271" i="40" s="1"/>
  <c r="N121" i="32"/>
  <c r="N272" i="40" s="1"/>
  <c r="N122" i="32"/>
  <c r="N273" i="40" s="1"/>
  <c r="N123" i="32"/>
  <c r="N274" i="40" s="1"/>
  <c r="N124" i="32"/>
  <c r="N275" i="40" s="1"/>
  <c r="N125" i="32"/>
  <c r="N276" i="40" s="1"/>
  <c r="N126" i="32"/>
  <c r="N277" i="40" s="1"/>
  <c r="N127" i="32"/>
  <c r="N278" i="40" s="1"/>
  <c r="N128" i="32"/>
  <c r="N279" i="40" s="1"/>
  <c r="N129" i="32"/>
  <c r="N280" i="40" s="1"/>
  <c r="N130" i="32"/>
  <c r="N281" i="40" s="1"/>
  <c r="N131" i="32"/>
  <c r="N282" i="40" s="1"/>
  <c r="N132" i="32"/>
  <c r="N283" i="40" s="1"/>
  <c r="N133" i="32"/>
  <c r="N284" i="40" s="1"/>
  <c r="N134" i="32"/>
  <c r="N285" i="40" s="1"/>
  <c r="N135" i="32"/>
  <c r="N286" i="40" s="1"/>
  <c r="N136" i="32"/>
  <c r="N287" i="40" s="1"/>
  <c r="N137" i="32"/>
  <c r="N288" i="40" s="1"/>
  <c r="N138" i="32"/>
  <c r="N289" i="40" s="1"/>
  <c r="N139" i="32"/>
  <c r="N290" i="40" s="1"/>
  <c r="N140" i="32"/>
  <c r="N291" i="40" s="1"/>
  <c r="N141" i="32"/>
  <c r="N292" i="40" s="1"/>
  <c r="N142" i="32"/>
  <c r="N293" i="40" s="1"/>
  <c r="N143" i="32"/>
  <c r="N294" i="40" s="1"/>
  <c r="N144" i="32"/>
  <c r="N295" i="40" s="1"/>
  <c r="N145" i="32"/>
  <c r="N296" i="40" s="1"/>
  <c r="N146" i="32"/>
  <c r="N297" i="40" s="1"/>
  <c r="N147" i="32"/>
  <c r="N298" i="40" s="1"/>
  <c r="N148" i="32"/>
  <c r="N299" i="40" s="1"/>
  <c r="N149" i="32"/>
  <c r="N300" i="40" s="1"/>
  <c r="N150" i="32"/>
  <c r="N301" i="40" s="1"/>
  <c r="N151" i="32"/>
  <c r="N302" i="40" s="1"/>
  <c r="N152" i="32"/>
  <c r="N303" i="40" s="1"/>
  <c r="N153" i="32"/>
  <c r="N304" i="40" s="1"/>
  <c r="N154" i="32"/>
  <c r="N305" i="40" s="1"/>
  <c r="N155" i="32"/>
  <c r="N306" i="40" s="1"/>
  <c r="N156" i="32"/>
  <c r="N307" i="40" s="1"/>
  <c r="N157" i="32"/>
  <c r="N308" i="40" s="1"/>
  <c r="N158" i="32"/>
  <c r="N309" i="40" s="1"/>
  <c r="N159" i="32"/>
  <c r="N310" i="40" s="1"/>
  <c r="N7" i="32"/>
  <c r="N158" i="40" s="1"/>
  <c r="M8" i="32"/>
  <c r="M159" i="40" s="1"/>
  <c r="M9" i="32"/>
  <c r="M160" i="40" s="1"/>
  <c r="M10" i="32"/>
  <c r="M161" i="40" s="1"/>
  <c r="M11" i="32"/>
  <c r="M162" i="40" s="1"/>
  <c r="M12" i="32"/>
  <c r="M163" i="40" s="1"/>
  <c r="M13" i="32"/>
  <c r="M164" i="40" s="1"/>
  <c r="M14" i="32"/>
  <c r="M165" i="40" s="1"/>
  <c r="M15" i="32"/>
  <c r="M166" i="40" s="1"/>
  <c r="M16" i="32"/>
  <c r="M167" i="40" s="1"/>
  <c r="M17" i="32"/>
  <c r="M168" i="40" s="1"/>
  <c r="M18" i="32"/>
  <c r="M169" i="40" s="1"/>
  <c r="M19" i="32"/>
  <c r="M170" i="40" s="1"/>
  <c r="M20" i="32"/>
  <c r="M171" i="40" s="1"/>
  <c r="M21" i="32"/>
  <c r="M172" i="40" s="1"/>
  <c r="M22" i="32"/>
  <c r="M173" i="40" s="1"/>
  <c r="M23" i="32"/>
  <c r="M174" i="40" s="1"/>
  <c r="M24" i="32"/>
  <c r="M175" i="40" s="1"/>
  <c r="M25" i="32"/>
  <c r="M176" i="40" s="1"/>
  <c r="M26" i="32"/>
  <c r="M177" i="40" s="1"/>
  <c r="M27" i="32"/>
  <c r="M178" i="40" s="1"/>
  <c r="M28" i="32"/>
  <c r="M179" i="40" s="1"/>
  <c r="M29" i="32"/>
  <c r="M180" i="40" s="1"/>
  <c r="M30" i="32"/>
  <c r="M181" i="40" s="1"/>
  <c r="M31" i="32"/>
  <c r="M182" i="40" s="1"/>
  <c r="M32" i="32"/>
  <c r="M183" i="40" s="1"/>
  <c r="M33" i="32"/>
  <c r="M184" i="40" s="1"/>
  <c r="M34" i="32"/>
  <c r="M185" i="40" s="1"/>
  <c r="M35" i="32"/>
  <c r="M186" i="40" s="1"/>
  <c r="M36" i="32"/>
  <c r="M187" i="40" s="1"/>
  <c r="M37" i="32"/>
  <c r="M188" i="40" s="1"/>
  <c r="M38" i="32"/>
  <c r="M189" i="40" s="1"/>
  <c r="M39" i="32"/>
  <c r="M190" i="40" s="1"/>
  <c r="M40" i="32"/>
  <c r="M191" i="40" s="1"/>
  <c r="M41" i="32"/>
  <c r="M192" i="40" s="1"/>
  <c r="M42" i="32"/>
  <c r="M193" i="40" s="1"/>
  <c r="M43" i="32"/>
  <c r="M194" i="40" s="1"/>
  <c r="M44" i="32"/>
  <c r="M195" i="40" s="1"/>
  <c r="M45" i="32"/>
  <c r="M196" i="40" s="1"/>
  <c r="M46" i="32"/>
  <c r="M197" i="40" s="1"/>
  <c r="M47" i="32"/>
  <c r="M198" i="40" s="1"/>
  <c r="M48" i="32"/>
  <c r="M199" i="40" s="1"/>
  <c r="M49" i="32"/>
  <c r="M200" i="40" s="1"/>
  <c r="M50" i="32"/>
  <c r="M201" i="40" s="1"/>
  <c r="M51" i="32"/>
  <c r="M202" i="40" s="1"/>
  <c r="M52" i="32"/>
  <c r="M203" i="40" s="1"/>
  <c r="M53" i="32"/>
  <c r="M204" i="40" s="1"/>
  <c r="M54" i="32"/>
  <c r="M205" i="40" s="1"/>
  <c r="M55" i="32"/>
  <c r="M206" i="40" s="1"/>
  <c r="M56" i="32"/>
  <c r="M207" i="40" s="1"/>
  <c r="M57" i="32"/>
  <c r="M208" i="40" s="1"/>
  <c r="M58" i="32"/>
  <c r="M209" i="40" s="1"/>
  <c r="M59" i="32"/>
  <c r="M210" i="40" s="1"/>
  <c r="M60" i="32"/>
  <c r="M211" i="40" s="1"/>
  <c r="M61" i="32"/>
  <c r="M212" i="40" s="1"/>
  <c r="M62" i="32"/>
  <c r="M213" i="40" s="1"/>
  <c r="M63" i="32"/>
  <c r="M214" i="40" s="1"/>
  <c r="M64" i="32"/>
  <c r="M215" i="40" s="1"/>
  <c r="M65" i="32"/>
  <c r="M216" i="40" s="1"/>
  <c r="M66" i="32"/>
  <c r="M217" i="40" s="1"/>
  <c r="M67" i="32"/>
  <c r="M218" i="40" s="1"/>
  <c r="M68" i="32"/>
  <c r="M219" i="40" s="1"/>
  <c r="M69" i="32"/>
  <c r="M220" i="40" s="1"/>
  <c r="M70" i="32"/>
  <c r="M221" i="40" s="1"/>
  <c r="M71" i="32"/>
  <c r="M222" i="40" s="1"/>
  <c r="M72" i="32"/>
  <c r="M223" i="40" s="1"/>
  <c r="M73" i="32"/>
  <c r="M224" i="40" s="1"/>
  <c r="M74" i="32"/>
  <c r="M225" i="40" s="1"/>
  <c r="M75" i="32"/>
  <c r="M226" i="40" s="1"/>
  <c r="M76" i="32"/>
  <c r="M227" i="40" s="1"/>
  <c r="M77" i="32"/>
  <c r="M228" i="40" s="1"/>
  <c r="M78" i="32"/>
  <c r="M229" i="40" s="1"/>
  <c r="M79" i="32"/>
  <c r="M230" i="40" s="1"/>
  <c r="M80" i="32"/>
  <c r="M231" i="40" s="1"/>
  <c r="M81" i="32"/>
  <c r="M232" i="40" s="1"/>
  <c r="M82" i="32"/>
  <c r="M233" i="40" s="1"/>
  <c r="M83" i="32"/>
  <c r="M234" i="40" s="1"/>
  <c r="M84" i="32"/>
  <c r="M235" i="40" s="1"/>
  <c r="M85" i="32"/>
  <c r="M236" i="40" s="1"/>
  <c r="M86" i="32"/>
  <c r="M237" i="40" s="1"/>
  <c r="M87" i="32"/>
  <c r="M238" i="40" s="1"/>
  <c r="M88" i="32"/>
  <c r="M239" i="40" s="1"/>
  <c r="M89" i="32"/>
  <c r="M240" i="40" s="1"/>
  <c r="M90" i="32"/>
  <c r="M241" i="40" s="1"/>
  <c r="M91" i="32"/>
  <c r="M242" i="40" s="1"/>
  <c r="M92" i="32"/>
  <c r="M243" i="40" s="1"/>
  <c r="M93" i="32"/>
  <c r="M244" i="40" s="1"/>
  <c r="M94" i="32"/>
  <c r="M245" i="40" s="1"/>
  <c r="M95" i="32"/>
  <c r="M246" i="40" s="1"/>
  <c r="M96" i="32"/>
  <c r="M247" i="40" s="1"/>
  <c r="M97" i="32"/>
  <c r="M248" i="40" s="1"/>
  <c r="M98" i="32"/>
  <c r="M249" i="40" s="1"/>
  <c r="M99" i="32"/>
  <c r="M250" i="40" s="1"/>
  <c r="M100" i="32"/>
  <c r="M251" i="40" s="1"/>
  <c r="M101" i="32"/>
  <c r="M252" i="40" s="1"/>
  <c r="M102" i="32"/>
  <c r="M253" i="40" s="1"/>
  <c r="M103" i="32"/>
  <c r="M254" i="40" s="1"/>
  <c r="M104" i="32"/>
  <c r="M255" i="40" s="1"/>
  <c r="M105" i="32"/>
  <c r="M256" i="40" s="1"/>
  <c r="M106" i="32"/>
  <c r="M257" i="40" s="1"/>
  <c r="M107" i="32"/>
  <c r="M258" i="40" s="1"/>
  <c r="M108" i="32"/>
  <c r="M259" i="40" s="1"/>
  <c r="M109" i="32"/>
  <c r="M260" i="40" s="1"/>
  <c r="M110" i="32"/>
  <c r="M261" i="40" s="1"/>
  <c r="M111" i="32"/>
  <c r="M262" i="40" s="1"/>
  <c r="M112" i="32"/>
  <c r="M263" i="40" s="1"/>
  <c r="M113" i="32"/>
  <c r="M264" i="40" s="1"/>
  <c r="M114" i="32"/>
  <c r="M265" i="40" s="1"/>
  <c r="M115" i="32"/>
  <c r="M266" i="40" s="1"/>
  <c r="M116" i="32"/>
  <c r="M267" i="40" s="1"/>
  <c r="M117" i="32"/>
  <c r="M268" i="40" s="1"/>
  <c r="M118" i="32"/>
  <c r="M269" i="40" s="1"/>
  <c r="M119" i="32"/>
  <c r="M270" i="40" s="1"/>
  <c r="M120" i="32"/>
  <c r="M271" i="40" s="1"/>
  <c r="M121" i="32"/>
  <c r="M272" i="40" s="1"/>
  <c r="M122" i="32"/>
  <c r="M273" i="40" s="1"/>
  <c r="M123" i="32"/>
  <c r="M274" i="40" s="1"/>
  <c r="M124" i="32"/>
  <c r="M275" i="40" s="1"/>
  <c r="M125" i="32"/>
  <c r="M276" i="40" s="1"/>
  <c r="M126" i="32"/>
  <c r="M277" i="40" s="1"/>
  <c r="M127" i="32"/>
  <c r="M278" i="40" s="1"/>
  <c r="M128" i="32"/>
  <c r="M279" i="40" s="1"/>
  <c r="M129" i="32"/>
  <c r="M280" i="40" s="1"/>
  <c r="M130" i="32"/>
  <c r="M281" i="40" s="1"/>
  <c r="M131" i="32"/>
  <c r="M282" i="40" s="1"/>
  <c r="M132" i="32"/>
  <c r="M283" i="40" s="1"/>
  <c r="M133" i="32"/>
  <c r="M284" i="40" s="1"/>
  <c r="M134" i="32"/>
  <c r="M285" i="40" s="1"/>
  <c r="M135" i="32"/>
  <c r="M286" i="40" s="1"/>
  <c r="M136" i="32"/>
  <c r="M287" i="40" s="1"/>
  <c r="M137" i="32"/>
  <c r="M288" i="40" s="1"/>
  <c r="M138" i="32"/>
  <c r="M289" i="40" s="1"/>
  <c r="M139" i="32"/>
  <c r="M290" i="40" s="1"/>
  <c r="M140" i="32"/>
  <c r="M291" i="40" s="1"/>
  <c r="M141" i="32"/>
  <c r="M292" i="40" s="1"/>
  <c r="M142" i="32"/>
  <c r="M293" i="40" s="1"/>
  <c r="M143" i="32"/>
  <c r="M294" i="40" s="1"/>
  <c r="M144" i="32"/>
  <c r="M295" i="40" s="1"/>
  <c r="M145" i="32"/>
  <c r="M296" i="40" s="1"/>
  <c r="M146" i="32"/>
  <c r="M297" i="40" s="1"/>
  <c r="M147" i="32"/>
  <c r="M298" i="40" s="1"/>
  <c r="M148" i="32"/>
  <c r="M299" i="40" s="1"/>
  <c r="M149" i="32"/>
  <c r="M300" i="40" s="1"/>
  <c r="M150" i="32"/>
  <c r="M301" i="40" s="1"/>
  <c r="M151" i="32"/>
  <c r="M302" i="40" s="1"/>
  <c r="M152" i="32"/>
  <c r="M303" i="40" s="1"/>
  <c r="M153" i="32"/>
  <c r="M304" i="40" s="1"/>
  <c r="M154" i="32"/>
  <c r="M305" i="40" s="1"/>
  <c r="M155" i="32"/>
  <c r="M306" i="40" s="1"/>
  <c r="M156" i="32"/>
  <c r="M307" i="40" s="1"/>
  <c r="M157" i="32"/>
  <c r="M308" i="40" s="1"/>
  <c r="M158" i="32"/>
  <c r="M309" i="40" s="1"/>
  <c r="M159" i="32"/>
  <c r="M310" i="40" s="1"/>
  <c r="M7" i="32"/>
  <c r="M158" i="40" s="1"/>
  <c r="I152" i="30"/>
  <c r="I150" i="30"/>
  <c r="I148" i="30"/>
  <c r="I140" i="30"/>
  <c r="I138" i="30"/>
  <c r="I136" i="30"/>
  <c r="I128" i="30"/>
  <c r="I126" i="30"/>
  <c r="I124" i="30"/>
  <c r="I122" i="30"/>
  <c r="I116" i="30"/>
  <c r="I114" i="30"/>
  <c r="I104" i="30"/>
  <c r="I102" i="30"/>
  <c r="I100" i="30"/>
  <c r="I92" i="30"/>
  <c r="I90" i="30"/>
  <c r="I88" i="30"/>
  <c r="I80" i="30"/>
  <c r="I78" i="30"/>
  <c r="I76" i="30"/>
  <c r="I74" i="30"/>
  <c r="I68" i="30"/>
  <c r="I66" i="30"/>
  <c r="I64" i="30"/>
  <c r="I62" i="30"/>
  <c r="I56" i="30"/>
  <c r="I54" i="30"/>
  <c r="I52" i="30"/>
  <c r="I50" i="30"/>
  <c r="I44" i="30"/>
  <c r="I42" i="30"/>
  <c r="I40" i="30"/>
  <c r="I38" i="30"/>
  <c r="I32" i="30"/>
  <c r="I30" i="30"/>
  <c r="I26" i="30"/>
  <c r="I20" i="30"/>
  <c r="I18" i="30"/>
  <c r="I16" i="30"/>
  <c r="I8" i="30"/>
  <c r="I6" i="30"/>
  <c r="I159" i="32"/>
  <c r="F159" i="32"/>
  <c r="F310" i="40" s="1"/>
  <c r="E159" i="32"/>
  <c r="E310" i="40" s="1"/>
  <c r="D159" i="32"/>
  <c r="D310" i="40" s="1"/>
  <c r="C159" i="32"/>
  <c r="C310" i="40" s="1"/>
  <c r="I158" i="32"/>
  <c r="F158" i="32"/>
  <c r="F309" i="40" s="1"/>
  <c r="E158" i="32"/>
  <c r="E309" i="40" s="1"/>
  <c r="D158" i="32"/>
  <c r="D309" i="40" s="1"/>
  <c r="C158" i="32"/>
  <c r="C309" i="40" s="1"/>
  <c r="I157" i="32"/>
  <c r="F157" i="32"/>
  <c r="F308" i="40" s="1"/>
  <c r="E157" i="32"/>
  <c r="E308" i="40" s="1"/>
  <c r="D157" i="32"/>
  <c r="D308" i="40" s="1"/>
  <c r="C157" i="32"/>
  <c r="C308" i="40" s="1"/>
  <c r="I156" i="32"/>
  <c r="F156" i="32"/>
  <c r="F307" i="40" s="1"/>
  <c r="E156" i="32"/>
  <c r="E307" i="40" s="1"/>
  <c r="D156" i="32"/>
  <c r="D307" i="40" s="1"/>
  <c r="C156" i="32"/>
  <c r="C307" i="40" s="1"/>
  <c r="I155" i="32"/>
  <c r="F155" i="32"/>
  <c r="F306" i="40" s="1"/>
  <c r="E155" i="32"/>
  <c r="E306" i="40" s="1"/>
  <c r="D155" i="32"/>
  <c r="D306" i="40" s="1"/>
  <c r="C155" i="32"/>
  <c r="C306" i="40" s="1"/>
  <c r="I154" i="32"/>
  <c r="F154" i="32"/>
  <c r="F305" i="40" s="1"/>
  <c r="E154" i="32"/>
  <c r="E305" i="40" s="1"/>
  <c r="D154" i="32"/>
  <c r="D305" i="40" s="1"/>
  <c r="C154" i="32"/>
  <c r="C305" i="40" s="1"/>
  <c r="I153" i="32"/>
  <c r="F153" i="32"/>
  <c r="F304" i="40" s="1"/>
  <c r="E153" i="32"/>
  <c r="E304" i="40" s="1"/>
  <c r="D153" i="32"/>
  <c r="D304" i="40" s="1"/>
  <c r="C153" i="32"/>
  <c r="C304" i="40" s="1"/>
  <c r="I152" i="32"/>
  <c r="F152" i="32"/>
  <c r="F303" i="40" s="1"/>
  <c r="E152" i="32"/>
  <c r="E303" i="40" s="1"/>
  <c r="D152" i="32"/>
  <c r="D303" i="40" s="1"/>
  <c r="C152" i="32"/>
  <c r="C303" i="40" s="1"/>
  <c r="I151" i="32"/>
  <c r="F151" i="32"/>
  <c r="F302" i="40" s="1"/>
  <c r="E151" i="32"/>
  <c r="E302" i="40" s="1"/>
  <c r="D151" i="32"/>
  <c r="D302" i="40" s="1"/>
  <c r="C151" i="32"/>
  <c r="C302" i="40" s="1"/>
  <c r="I150" i="32"/>
  <c r="F150" i="32"/>
  <c r="F301" i="40" s="1"/>
  <c r="E150" i="32"/>
  <c r="E301" i="40" s="1"/>
  <c r="D150" i="32"/>
  <c r="D301" i="40" s="1"/>
  <c r="C150" i="32"/>
  <c r="C301" i="40" s="1"/>
  <c r="I149" i="32"/>
  <c r="F149" i="32"/>
  <c r="F300" i="40" s="1"/>
  <c r="E149" i="32"/>
  <c r="E300" i="40" s="1"/>
  <c r="D149" i="32"/>
  <c r="D300" i="40" s="1"/>
  <c r="C149" i="32"/>
  <c r="C300" i="40" s="1"/>
  <c r="I148" i="32"/>
  <c r="F148" i="32"/>
  <c r="F299" i="40" s="1"/>
  <c r="E148" i="32"/>
  <c r="E299" i="40" s="1"/>
  <c r="D148" i="32"/>
  <c r="D299" i="40" s="1"/>
  <c r="C148" i="32"/>
  <c r="C299" i="40" s="1"/>
  <c r="I147" i="32"/>
  <c r="F147" i="32"/>
  <c r="F298" i="40" s="1"/>
  <c r="E147" i="32"/>
  <c r="E298" i="40" s="1"/>
  <c r="D147" i="32"/>
  <c r="D298" i="40" s="1"/>
  <c r="C147" i="32"/>
  <c r="C298" i="40" s="1"/>
  <c r="I146" i="32"/>
  <c r="F146" i="32"/>
  <c r="F297" i="40" s="1"/>
  <c r="E146" i="32"/>
  <c r="E297" i="40" s="1"/>
  <c r="D146" i="32"/>
  <c r="D297" i="40" s="1"/>
  <c r="C146" i="32"/>
  <c r="C297" i="40" s="1"/>
  <c r="I145" i="32"/>
  <c r="F145" i="32"/>
  <c r="F296" i="40" s="1"/>
  <c r="E145" i="32"/>
  <c r="E296" i="40" s="1"/>
  <c r="D145" i="32"/>
  <c r="D296" i="40" s="1"/>
  <c r="C145" i="32"/>
  <c r="C296" i="40" s="1"/>
  <c r="I144" i="32"/>
  <c r="F144" i="32"/>
  <c r="F295" i="40" s="1"/>
  <c r="E144" i="32"/>
  <c r="E295" i="40" s="1"/>
  <c r="D144" i="32"/>
  <c r="D295" i="40" s="1"/>
  <c r="C144" i="32"/>
  <c r="C295" i="40" s="1"/>
  <c r="I143" i="32"/>
  <c r="F143" i="32"/>
  <c r="F294" i="40" s="1"/>
  <c r="E143" i="32"/>
  <c r="E294" i="40" s="1"/>
  <c r="D143" i="32"/>
  <c r="D294" i="40" s="1"/>
  <c r="C143" i="32"/>
  <c r="C294" i="40" s="1"/>
  <c r="I142" i="32"/>
  <c r="F142" i="32"/>
  <c r="F293" i="40" s="1"/>
  <c r="E142" i="32"/>
  <c r="E293" i="40" s="1"/>
  <c r="D142" i="32"/>
  <c r="D293" i="40" s="1"/>
  <c r="C142" i="32"/>
  <c r="C293" i="40" s="1"/>
  <c r="I141" i="32"/>
  <c r="F141" i="32"/>
  <c r="F292" i="40" s="1"/>
  <c r="E141" i="32"/>
  <c r="E292" i="40" s="1"/>
  <c r="D141" i="32"/>
  <c r="D292" i="40" s="1"/>
  <c r="C141" i="32"/>
  <c r="C292" i="40" s="1"/>
  <c r="I140" i="32"/>
  <c r="F140" i="32"/>
  <c r="F291" i="40" s="1"/>
  <c r="E140" i="32"/>
  <c r="E291" i="40" s="1"/>
  <c r="D140" i="32"/>
  <c r="D291" i="40" s="1"/>
  <c r="C140" i="32"/>
  <c r="C291" i="40" s="1"/>
  <c r="I139" i="32"/>
  <c r="F139" i="32"/>
  <c r="F290" i="40" s="1"/>
  <c r="E139" i="32"/>
  <c r="E290" i="40" s="1"/>
  <c r="D139" i="32"/>
  <c r="D290" i="40" s="1"/>
  <c r="C139" i="32"/>
  <c r="C290" i="40" s="1"/>
  <c r="I138" i="32"/>
  <c r="F138" i="32"/>
  <c r="F289" i="40" s="1"/>
  <c r="E138" i="32"/>
  <c r="E289" i="40" s="1"/>
  <c r="D138" i="32"/>
  <c r="D289" i="40" s="1"/>
  <c r="C138" i="32"/>
  <c r="C289" i="40" s="1"/>
  <c r="I137" i="32"/>
  <c r="F137" i="32"/>
  <c r="F288" i="40" s="1"/>
  <c r="E137" i="32"/>
  <c r="E288" i="40" s="1"/>
  <c r="D137" i="32"/>
  <c r="D288" i="40" s="1"/>
  <c r="C137" i="32"/>
  <c r="C288" i="40" s="1"/>
  <c r="I136" i="32"/>
  <c r="F136" i="32"/>
  <c r="F287" i="40" s="1"/>
  <c r="E136" i="32"/>
  <c r="E287" i="40" s="1"/>
  <c r="D136" i="32"/>
  <c r="D287" i="40" s="1"/>
  <c r="C136" i="32"/>
  <c r="C287" i="40" s="1"/>
  <c r="I135" i="32"/>
  <c r="F135" i="32"/>
  <c r="F286" i="40" s="1"/>
  <c r="E135" i="32"/>
  <c r="E286" i="40" s="1"/>
  <c r="D135" i="32"/>
  <c r="D286" i="40" s="1"/>
  <c r="C135" i="32"/>
  <c r="C286" i="40" s="1"/>
  <c r="I134" i="32"/>
  <c r="F134" i="32"/>
  <c r="F285" i="40" s="1"/>
  <c r="E134" i="32"/>
  <c r="E285" i="40" s="1"/>
  <c r="D134" i="32"/>
  <c r="D285" i="40" s="1"/>
  <c r="C134" i="32"/>
  <c r="C285" i="40" s="1"/>
  <c r="I133" i="32"/>
  <c r="F133" i="32"/>
  <c r="F284" i="40" s="1"/>
  <c r="E133" i="32"/>
  <c r="E284" i="40" s="1"/>
  <c r="D133" i="32"/>
  <c r="D284" i="40" s="1"/>
  <c r="C133" i="32"/>
  <c r="C284" i="40" s="1"/>
  <c r="I132" i="32"/>
  <c r="F132" i="32"/>
  <c r="F283" i="40" s="1"/>
  <c r="E132" i="32"/>
  <c r="E283" i="40" s="1"/>
  <c r="D132" i="32"/>
  <c r="D283" i="40" s="1"/>
  <c r="C132" i="32"/>
  <c r="C283" i="40" s="1"/>
  <c r="I131" i="32"/>
  <c r="F131" i="32"/>
  <c r="F282" i="40" s="1"/>
  <c r="E131" i="32"/>
  <c r="E282" i="40" s="1"/>
  <c r="D131" i="32"/>
  <c r="D282" i="40" s="1"/>
  <c r="C131" i="32"/>
  <c r="C282" i="40" s="1"/>
  <c r="I130" i="32"/>
  <c r="F130" i="32"/>
  <c r="F281" i="40" s="1"/>
  <c r="E130" i="32"/>
  <c r="E281" i="40" s="1"/>
  <c r="D130" i="32"/>
  <c r="D281" i="40" s="1"/>
  <c r="C130" i="32"/>
  <c r="C281" i="40" s="1"/>
  <c r="I129" i="32"/>
  <c r="F129" i="32"/>
  <c r="F280" i="40" s="1"/>
  <c r="E129" i="32"/>
  <c r="E280" i="40" s="1"/>
  <c r="D129" i="32"/>
  <c r="D280" i="40" s="1"/>
  <c r="C129" i="32"/>
  <c r="C280" i="40" s="1"/>
  <c r="I128" i="32"/>
  <c r="F128" i="32"/>
  <c r="F279" i="40" s="1"/>
  <c r="E128" i="32"/>
  <c r="E279" i="40" s="1"/>
  <c r="D128" i="32"/>
  <c r="D279" i="40" s="1"/>
  <c r="C128" i="32"/>
  <c r="C279" i="40" s="1"/>
  <c r="I127" i="32"/>
  <c r="F127" i="32"/>
  <c r="F278" i="40" s="1"/>
  <c r="E127" i="32"/>
  <c r="E278" i="40" s="1"/>
  <c r="D127" i="32"/>
  <c r="D278" i="40" s="1"/>
  <c r="C127" i="32"/>
  <c r="C278" i="40" s="1"/>
  <c r="I126" i="32"/>
  <c r="F126" i="32"/>
  <c r="F277" i="40" s="1"/>
  <c r="E126" i="32"/>
  <c r="E277" i="40" s="1"/>
  <c r="D126" i="32"/>
  <c r="D277" i="40" s="1"/>
  <c r="C126" i="32"/>
  <c r="C277" i="40" s="1"/>
  <c r="I125" i="32"/>
  <c r="F125" i="32"/>
  <c r="F276" i="40" s="1"/>
  <c r="E125" i="32"/>
  <c r="E276" i="40" s="1"/>
  <c r="D125" i="32"/>
  <c r="D276" i="40" s="1"/>
  <c r="C125" i="32"/>
  <c r="C276" i="40" s="1"/>
  <c r="I124" i="32"/>
  <c r="F124" i="32"/>
  <c r="F275" i="40" s="1"/>
  <c r="E124" i="32"/>
  <c r="E275" i="40" s="1"/>
  <c r="D124" i="32"/>
  <c r="D275" i="40" s="1"/>
  <c r="C124" i="32"/>
  <c r="C275" i="40" s="1"/>
  <c r="I123" i="32"/>
  <c r="F123" i="32"/>
  <c r="F274" i="40" s="1"/>
  <c r="E123" i="32"/>
  <c r="E274" i="40" s="1"/>
  <c r="D123" i="32"/>
  <c r="D274" i="40" s="1"/>
  <c r="C123" i="32"/>
  <c r="C274" i="40" s="1"/>
  <c r="I122" i="32"/>
  <c r="F122" i="32"/>
  <c r="F273" i="40" s="1"/>
  <c r="E122" i="32"/>
  <c r="E273" i="40" s="1"/>
  <c r="D122" i="32"/>
  <c r="D273" i="40" s="1"/>
  <c r="C122" i="32"/>
  <c r="C273" i="40" s="1"/>
  <c r="I121" i="32"/>
  <c r="F121" i="32"/>
  <c r="F272" i="40" s="1"/>
  <c r="E121" i="32"/>
  <c r="E272" i="40" s="1"/>
  <c r="D121" i="32"/>
  <c r="D272" i="40" s="1"/>
  <c r="C121" i="32"/>
  <c r="C272" i="40" s="1"/>
  <c r="I120" i="32"/>
  <c r="F120" i="32"/>
  <c r="F271" i="40" s="1"/>
  <c r="E120" i="32"/>
  <c r="E271" i="40" s="1"/>
  <c r="D120" i="32"/>
  <c r="D271" i="40" s="1"/>
  <c r="C120" i="32"/>
  <c r="C271" i="40" s="1"/>
  <c r="I119" i="32"/>
  <c r="F119" i="32"/>
  <c r="F270" i="40" s="1"/>
  <c r="E119" i="32"/>
  <c r="E270" i="40" s="1"/>
  <c r="D119" i="32"/>
  <c r="D270" i="40" s="1"/>
  <c r="C119" i="32"/>
  <c r="C270" i="40" s="1"/>
  <c r="I118" i="32"/>
  <c r="F118" i="32"/>
  <c r="F269" i="40" s="1"/>
  <c r="E118" i="32"/>
  <c r="E269" i="40" s="1"/>
  <c r="D118" i="32"/>
  <c r="D269" i="40" s="1"/>
  <c r="C118" i="32"/>
  <c r="C269" i="40" s="1"/>
  <c r="I117" i="32"/>
  <c r="F117" i="32"/>
  <c r="F268" i="40" s="1"/>
  <c r="E117" i="32"/>
  <c r="E268" i="40" s="1"/>
  <c r="D117" i="32"/>
  <c r="D268" i="40" s="1"/>
  <c r="C117" i="32"/>
  <c r="C268" i="40" s="1"/>
  <c r="I116" i="32"/>
  <c r="F116" i="32"/>
  <c r="F267" i="40" s="1"/>
  <c r="E116" i="32"/>
  <c r="E267" i="40" s="1"/>
  <c r="D116" i="32"/>
  <c r="D267" i="40" s="1"/>
  <c r="C116" i="32"/>
  <c r="C267" i="40" s="1"/>
  <c r="I115" i="32"/>
  <c r="F115" i="32"/>
  <c r="F266" i="40" s="1"/>
  <c r="E115" i="32"/>
  <c r="E266" i="40" s="1"/>
  <c r="D115" i="32"/>
  <c r="D266" i="40" s="1"/>
  <c r="C115" i="32"/>
  <c r="C266" i="40" s="1"/>
  <c r="I114" i="32"/>
  <c r="F114" i="32"/>
  <c r="F265" i="40" s="1"/>
  <c r="E114" i="32"/>
  <c r="E265" i="40" s="1"/>
  <c r="D114" i="32"/>
  <c r="D265" i="40" s="1"/>
  <c r="C114" i="32"/>
  <c r="C265" i="40" s="1"/>
  <c r="I113" i="32"/>
  <c r="F113" i="32"/>
  <c r="F264" i="40" s="1"/>
  <c r="E113" i="32"/>
  <c r="E264" i="40" s="1"/>
  <c r="D113" i="32"/>
  <c r="D264" i="40" s="1"/>
  <c r="C113" i="32"/>
  <c r="C264" i="40" s="1"/>
  <c r="I112" i="32"/>
  <c r="F112" i="32"/>
  <c r="F263" i="40" s="1"/>
  <c r="E112" i="32"/>
  <c r="E263" i="40" s="1"/>
  <c r="D112" i="32"/>
  <c r="D263" i="40" s="1"/>
  <c r="C112" i="32"/>
  <c r="C263" i="40" s="1"/>
  <c r="I111" i="32"/>
  <c r="F111" i="32"/>
  <c r="F262" i="40" s="1"/>
  <c r="E111" i="32"/>
  <c r="E262" i="40" s="1"/>
  <c r="D111" i="32"/>
  <c r="D262" i="40" s="1"/>
  <c r="C111" i="32"/>
  <c r="C262" i="40" s="1"/>
  <c r="I110" i="32"/>
  <c r="F110" i="32"/>
  <c r="F261" i="40" s="1"/>
  <c r="E110" i="32"/>
  <c r="E261" i="40" s="1"/>
  <c r="D110" i="32"/>
  <c r="D261" i="40" s="1"/>
  <c r="C110" i="32"/>
  <c r="C261" i="40" s="1"/>
  <c r="I109" i="32"/>
  <c r="F109" i="32"/>
  <c r="F260" i="40" s="1"/>
  <c r="E109" i="32"/>
  <c r="E260" i="40" s="1"/>
  <c r="D109" i="32"/>
  <c r="D260" i="40" s="1"/>
  <c r="C109" i="32"/>
  <c r="C260" i="40" s="1"/>
  <c r="I108" i="32"/>
  <c r="F108" i="32"/>
  <c r="F259" i="40" s="1"/>
  <c r="E108" i="32"/>
  <c r="E259" i="40" s="1"/>
  <c r="D108" i="32"/>
  <c r="D259" i="40" s="1"/>
  <c r="C108" i="32"/>
  <c r="C259" i="40" s="1"/>
  <c r="I107" i="32"/>
  <c r="F107" i="32"/>
  <c r="F258" i="40" s="1"/>
  <c r="E107" i="32"/>
  <c r="E258" i="40" s="1"/>
  <c r="D107" i="32"/>
  <c r="D258" i="40" s="1"/>
  <c r="C107" i="32"/>
  <c r="C258" i="40" s="1"/>
  <c r="I106" i="32"/>
  <c r="F106" i="32"/>
  <c r="F257" i="40" s="1"/>
  <c r="E106" i="32"/>
  <c r="E257" i="40" s="1"/>
  <c r="D106" i="32"/>
  <c r="D257" i="40" s="1"/>
  <c r="C106" i="32"/>
  <c r="C257" i="40" s="1"/>
  <c r="I105" i="32"/>
  <c r="F105" i="32"/>
  <c r="F256" i="40" s="1"/>
  <c r="E105" i="32"/>
  <c r="E256" i="40" s="1"/>
  <c r="D105" i="32"/>
  <c r="D256" i="40" s="1"/>
  <c r="C105" i="32"/>
  <c r="C256" i="40" s="1"/>
  <c r="I104" i="32"/>
  <c r="F104" i="32"/>
  <c r="F255" i="40" s="1"/>
  <c r="E104" i="32"/>
  <c r="E255" i="40" s="1"/>
  <c r="D104" i="32"/>
  <c r="D255" i="40" s="1"/>
  <c r="C104" i="32"/>
  <c r="C255" i="40" s="1"/>
  <c r="I103" i="32"/>
  <c r="F103" i="32"/>
  <c r="F254" i="40" s="1"/>
  <c r="E103" i="32"/>
  <c r="E254" i="40" s="1"/>
  <c r="D103" i="32"/>
  <c r="D254" i="40" s="1"/>
  <c r="C103" i="32"/>
  <c r="C254" i="40" s="1"/>
  <c r="I102" i="32"/>
  <c r="F102" i="32"/>
  <c r="F253" i="40" s="1"/>
  <c r="E102" i="32"/>
  <c r="E253" i="40" s="1"/>
  <c r="D102" i="32"/>
  <c r="D253" i="40" s="1"/>
  <c r="C102" i="32"/>
  <c r="C253" i="40" s="1"/>
  <c r="I101" i="32"/>
  <c r="F101" i="32"/>
  <c r="F252" i="40" s="1"/>
  <c r="E101" i="32"/>
  <c r="E252" i="40" s="1"/>
  <c r="D101" i="32"/>
  <c r="D252" i="40" s="1"/>
  <c r="C101" i="32"/>
  <c r="C252" i="40" s="1"/>
  <c r="I100" i="32"/>
  <c r="F100" i="32"/>
  <c r="F251" i="40" s="1"/>
  <c r="E100" i="32"/>
  <c r="E251" i="40" s="1"/>
  <c r="D100" i="32"/>
  <c r="D251" i="40" s="1"/>
  <c r="C100" i="32"/>
  <c r="C251" i="40" s="1"/>
  <c r="I99" i="32"/>
  <c r="F99" i="32"/>
  <c r="F250" i="40" s="1"/>
  <c r="E99" i="32"/>
  <c r="E250" i="40" s="1"/>
  <c r="D99" i="32"/>
  <c r="D250" i="40" s="1"/>
  <c r="C99" i="32"/>
  <c r="C250" i="40" s="1"/>
  <c r="I98" i="32"/>
  <c r="F98" i="32"/>
  <c r="F249" i="40" s="1"/>
  <c r="E98" i="32"/>
  <c r="E249" i="40" s="1"/>
  <c r="D98" i="32"/>
  <c r="D249" i="40" s="1"/>
  <c r="C98" i="32"/>
  <c r="C249" i="40" s="1"/>
  <c r="I97" i="32"/>
  <c r="F97" i="32"/>
  <c r="F248" i="40" s="1"/>
  <c r="E97" i="32"/>
  <c r="E248" i="40" s="1"/>
  <c r="D97" i="32"/>
  <c r="D248" i="40" s="1"/>
  <c r="C97" i="32"/>
  <c r="C248" i="40" s="1"/>
  <c r="I96" i="32"/>
  <c r="F96" i="32"/>
  <c r="F247" i="40" s="1"/>
  <c r="E96" i="32"/>
  <c r="E247" i="40" s="1"/>
  <c r="D96" i="32"/>
  <c r="D247" i="40" s="1"/>
  <c r="C96" i="32"/>
  <c r="C247" i="40" s="1"/>
  <c r="I95" i="32"/>
  <c r="F95" i="32"/>
  <c r="F246" i="40" s="1"/>
  <c r="E95" i="32"/>
  <c r="E246" i="40" s="1"/>
  <c r="D95" i="32"/>
  <c r="D246" i="40" s="1"/>
  <c r="C95" i="32"/>
  <c r="C246" i="40" s="1"/>
  <c r="I94" i="32"/>
  <c r="F94" i="32"/>
  <c r="F245" i="40" s="1"/>
  <c r="E94" i="32"/>
  <c r="E245" i="40" s="1"/>
  <c r="D94" i="32"/>
  <c r="D245" i="40" s="1"/>
  <c r="C94" i="32"/>
  <c r="C245" i="40" s="1"/>
  <c r="I93" i="32"/>
  <c r="F93" i="32"/>
  <c r="F244" i="40" s="1"/>
  <c r="E93" i="32"/>
  <c r="E244" i="40" s="1"/>
  <c r="D93" i="32"/>
  <c r="D244" i="40" s="1"/>
  <c r="C93" i="32"/>
  <c r="C244" i="40" s="1"/>
  <c r="I92" i="32"/>
  <c r="F92" i="32"/>
  <c r="F243" i="40" s="1"/>
  <c r="E92" i="32"/>
  <c r="E243" i="40" s="1"/>
  <c r="D92" i="32"/>
  <c r="D243" i="40" s="1"/>
  <c r="C92" i="32"/>
  <c r="C243" i="40" s="1"/>
  <c r="I91" i="32"/>
  <c r="F91" i="32"/>
  <c r="F242" i="40" s="1"/>
  <c r="E91" i="32"/>
  <c r="E242" i="40" s="1"/>
  <c r="D91" i="32"/>
  <c r="D242" i="40" s="1"/>
  <c r="C91" i="32"/>
  <c r="C242" i="40" s="1"/>
  <c r="I90" i="32"/>
  <c r="F90" i="32"/>
  <c r="F241" i="40" s="1"/>
  <c r="E90" i="32"/>
  <c r="E241" i="40" s="1"/>
  <c r="D90" i="32"/>
  <c r="D241" i="40" s="1"/>
  <c r="C90" i="32"/>
  <c r="C241" i="40" s="1"/>
  <c r="I89" i="32"/>
  <c r="F89" i="32"/>
  <c r="F240" i="40" s="1"/>
  <c r="E89" i="32"/>
  <c r="E240" i="40" s="1"/>
  <c r="D89" i="32"/>
  <c r="D240" i="40" s="1"/>
  <c r="C89" i="32"/>
  <c r="C240" i="40" s="1"/>
  <c r="I88" i="32"/>
  <c r="F88" i="32"/>
  <c r="F239" i="40" s="1"/>
  <c r="E88" i="32"/>
  <c r="E239" i="40" s="1"/>
  <c r="D88" i="32"/>
  <c r="D239" i="40" s="1"/>
  <c r="C88" i="32"/>
  <c r="C239" i="40" s="1"/>
  <c r="I87" i="32"/>
  <c r="F87" i="32"/>
  <c r="F238" i="40" s="1"/>
  <c r="E87" i="32"/>
  <c r="E238" i="40" s="1"/>
  <c r="D87" i="32"/>
  <c r="D238" i="40" s="1"/>
  <c r="C87" i="32"/>
  <c r="C238" i="40" s="1"/>
  <c r="I86" i="32"/>
  <c r="F86" i="32"/>
  <c r="F237" i="40" s="1"/>
  <c r="E86" i="32"/>
  <c r="E237" i="40" s="1"/>
  <c r="D86" i="32"/>
  <c r="D237" i="40" s="1"/>
  <c r="C86" i="32"/>
  <c r="C237" i="40" s="1"/>
  <c r="I85" i="32"/>
  <c r="F85" i="32"/>
  <c r="F236" i="40" s="1"/>
  <c r="E85" i="32"/>
  <c r="E236" i="40" s="1"/>
  <c r="D85" i="32"/>
  <c r="D236" i="40" s="1"/>
  <c r="C85" i="32"/>
  <c r="C236" i="40" s="1"/>
  <c r="I84" i="32"/>
  <c r="F84" i="32"/>
  <c r="F235" i="40" s="1"/>
  <c r="E84" i="32"/>
  <c r="E235" i="40" s="1"/>
  <c r="D84" i="32"/>
  <c r="D235" i="40" s="1"/>
  <c r="C84" i="32"/>
  <c r="C235" i="40" s="1"/>
  <c r="I83" i="32"/>
  <c r="F83" i="32"/>
  <c r="F234" i="40" s="1"/>
  <c r="E83" i="32"/>
  <c r="E234" i="40" s="1"/>
  <c r="D83" i="32"/>
  <c r="D234" i="40" s="1"/>
  <c r="C83" i="32"/>
  <c r="C234" i="40" s="1"/>
  <c r="I82" i="32"/>
  <c r="F82" i="32"/>
  <c r="F233" i="40" s="1"/>
  <c r="E82" i="32"/>
  <c r="E233" i="40" s="1"/>
  <c r="D82" i="32"/>
  <c r="D233" i="40" s="1"/>
  <c r="C82" i="32"/>
  <c r="C233" i="40" s="1"/>
  <c r="I81" i="32"/>
  <c r="F81" i="32"/>
  <c r="F232" i="40" s="1"/>
  <c r="E81" i="32"/>
  <c r="E232" i="40" s="1"/>
  <c r="D81" i="32"/>
  <c r="D232" i="40" s="1"/>
  <c r="C81" i="32"/>
  <c r="C232" i="40" s="1"/>
  <c r="I80" i="32"/>
  <c r="F80" i="32"/>
  <c r="F231" i="40" s="1"/>
  <c r="E80" i="32"/>
  <c r="E231" i="40" s="1"/>
  <c r="D80" i="32"/>
  <c r="D231" i="40" s="1"/>
  <c r="C80" i="32"/>
  <c r="C231" i="40" s="1"/>
  <c r="I79" i="32"/>
  <c r="F79" i="32"/>
  <c r="F230" i="40" s="1"/>
  <c r="E79" i="32"/>
  <c r="E230" i="40" s="1"/>
  <c r="D79" i="32"/>
  <c r="D230" i="40" s="1"/>
  <c r="C79" i="32"/>
  <c r="C230" i="40" s="1"/>
  <c r="I78" i="32"/>
  <c r="F78" i="32"/>
  <c r="F229" i="40" s="1"/>
  <c r="E78" i="32"/>
  <c r="E229" i="40" s="1"/>
  <c r="D78" i="32"/>
  <c r="D229" i="40" s="1"/>
  <c r="C78" i="32"/>
  <c r="C229" i="40" s="1"/>
  <c r="I77" i="32"/>
  <c r="F77" i="32"/>
  <c r="F228" i="40" s="1"/>
  <c r="E77" i="32"/>
  <c r="E228" i="40" s="1"/>
  <c r="D77" i="32"/>
  <c r="D228" i="40" s="1"/>
  <c r="C77" i="32"/>
  <c r="C228" i="40" s="1"/>
  <c r="I76" i="32"/>
  <c r="F76" i="32"/>
  <c r="F227" i="40" s="1"/>
  <c r="E76" i="32"/>
  <c r="E227" i="40" s="1"/>
  <c r="D76" i="32"/>
  <c r="D227" i="40" s="1"/>
  <c r="C76" i="32"/>
  <c r="C227" i="40" s="1"/>
  <c r="I75" i="32"/>
  <c r="F75" i="32"/>
  <c r="F226" i="40" s="1"/>
  <c r="E75" i="32"/>
  <c r="E226" i="40" s="1"/>
  <c r="D75" i="32"/>
  <c r="D226" i="40" s="1"/>
  <c r="C75" i="32"/>
  <c r="C226" i="40" s="1"/>
  <c r="I74" i="32"/>
  <c r="F74" i="32"/>
  <c r="F225" i="40" s="1"/>
  <c r="E74" i="32"/>
  <c r="E225" i="40" s="1"/>
  <c r="D74" i="32"/>
  <c r="D225" i="40" s="1"/>
  <c r="C74" i="32"/>
  <c r="C225" i="40" s="1"/>
  <c r="I73" i="32"/>
  <c r="F73" i="32"/>
  <c r="F224" i="40" s="1"/>
  <c r="E73" i="32"/>
  <c r="E224" i="40" s="1"/>
  <c r="D73" i="32"/>
  <c r="D224" i="40" s="1"/>
  <c r="C73" i="32"/>
  <c r="C224" i="40" s="1"/>
  <c r="I72" i="32"/>
  <c r="F72" i="32"/>
  <c r="F223" i="40" s="1"/>
  <c r="E72" i="32"/>
  <c r="E223" i="40" s="1"/>
  <c r="D72" i="32"/>
  <c r="D223" i="40" s="1"/>
  <c r="C72" i="32"/>
  <c r="C223" i="40" s="1"/>
  <c r="I71" i="32"/>
  <c r="F71" i="32"/>
  <c r="F222" i="40" s="1"/>
  <c r="E71" i="32"/>
  <c r="E222" i="40" s="1"/>
  <c r="D71" i="32"/>
  <c r="D222" i="40" s="1"/>
  <c r="C71" i="32"/>
  <c r="C222" i="40" s="1"/>
  <c r="I70" i="32"/>
  <c r="F70" i="32"/>
  <c r="F221" i="40" s="1"/>
  <c r="E70" i="32"/>
  <c r="E221" i="40" s="1"/>
  <c r="D70" i="32"/>
  <c r="D221" i="40" s="1"/>
  <c r="C70" i="32"/>
  <c r="C221" i="40" s="1"/>
  <c r="I69" i="32"/>
  <c r="F69" i="32"/>
  <c r="F220" i="40" s="1"/>
  <c r="E69" i="32"/>
  <c r="E220" i="40" s="1"/>
  <c r="D69" i="32"/>
  <c r="D220" i="40" s="1"/>
  <c r="C69" i="32"/>
  <c r="C220" i="40" s="1"/>
  <c r="I68" i="32"/>
  <c r="F68" i="32"/>
  <c r="F219" i="40" s="1"/>
  <c r="E68" i="32"/>
  <c r="E219" i="40" s="1"/>
  <c r="D68" i="32"/>
  <c r="D219" i="40" s="1"/>
  <c r="C68" i="32"/>
  <c r="C219" i="40" s="1"/>
  <c r="I67" i="32"/>
  <c r="F67" i="32"/>
  <c r="F218" i="40" s="1"/>
  <c r="E67" i="32"/>
  <c r="E218" i="40" s="1"/>
  <c r="D67" i="32"/>
  <c r="D218" i="40" s="1"/>
  <c r="C67" i="32"/>
  <c r="C218" i="40" s="1"/>
  <c r="I66" i="32"/>
  <c r="F66" i="32"/>
  <c r="F217" i="40" s="1"/>
  <c r="E66" i="32"/>
  <c r="E217" i="40" s="1"/>
  <c r="D66" i="32"/>
  <c r="D217" i="40" s="1"/>
  <c r="C66" i="32"/>
  <c r="C217" i="40" s="1"/>
  <c r="I65" i="32"/>
  <c r="F65" i="32"/>
  <c r="F216" i="40" s="1"/>
  <c r="E65" i="32"/>
  <c r="E216" i="40" s="1"/>
  <c r="D65" i="32"/>
  <c r="D216" i="40" s="1"/>
  <c r="C65" i="32"/>
  <c r="C216" i="40" s="1"/>
  <c r="I64" i="32"/>
  <c r="F64" i="32"/>
  <c r="F215" i="40" s="1"/>
  <c r="E64" i="32"/>
  <c r="E215" i="40" s="1"/>
  <c r="D64" i="32"/>
  <c r="D215" i="40" s="1"/>
  <c r="C64" i="32"/>
  <c r="C215" i="40" s="1"/>
  <c r="I63" i="32"/>
  <c r="F63" i="32"/>
  <c r="F214" i="40" s="1"/>
  <c r="E63" i="32"/>
  <c r="E214" i="40" s="1"/>
  <c r="D63" i="32"/>
  <c r="D214" i="40" s="1"/>
  <c r="C63" i="32"/>
  <c r="C214" i="40" s="1"/>
  <c r="I62" i="32"/>
  <c r="F62" i="32"/>
  <c r="F213" i="40" s="1"/>
  <c r="E62" i="32"/>
  <c r="E213" i="40" s="1"/>
  <c r="D62" i="32"/>
  <c r="D213" i="40" s="1"/>
  <c r="C62" i="32"/>
  <c r="C213" i="40" s="1"/>
  <c r="I61" i="32"/>
  <c r="F61" i="32"/>
  <c r="F212" i="40" s="1"/>
  <c r="E61" i="32"/>
  <c r="E212" i="40" s="1"/>
  <c r="D61" i="32"/>
  <c r="D212" i="40" s="1"/>
  <c r="C61" i="32"/>
  <c r="C212" i="40" s="1"/>
  <c r="I60" i="32"/>
  <c r="F60" i="32"/>
  <c r="F211" i="40" s="1"/>
  <c r="E60" i="32"/>
  <c r="E211" i="40" s="1"/>
  <c r="D60" i="32"/>
  <c r="D211" i="40" s="1"/>
  <c r="C60" i="32"/>
  <c r="C211" i="40" s="1"/>
  <c r="I59" i="32"/>
  <c r="F59" i="32"/>
  <c r="F210" i="40" s="1"/>
  <c r="E59" i="32"/>
  <c r="E210" i="40" s="1"/>
  <c r="D59" i="32"/>
  <c r="D210" i="40" s="1"/>
  <c r="C59" i="32"/>
  <c r="C210" i="40" s="1"/>
  <c r="I58" i="32"/>
  <c r="F58" i="32"/>
  <c r="F209" i="40" s="1"/>
  <c r="E58" i="32"/>
  <c r="E209" i="40" s="1"/>
  <c r="D58" i="32"/>
  <c r="D209" i="40" s="1"/>
  <c r="C58" i="32"/>
  <c r="C209" i="40" s="1"/>
  <c r="I57" i="32"/>
  <c r="F57" i="32"/>
  <c r="F208" i="40" s="1"/>
  <c r="E57" i="32"/>
  <c r="E208" i="40" s="1"/>
  <c r="D57" i="32"/>
  <c r="D208" i="40" s="1"/>
  <c r="C57" i="32"/>
  <c r="C208" i="40" s="1"/>
  <c r="I56" i="32"/>
  <c r="F56" i="32"/>
  <c r="F207" i="40" s="1"/>
  <c r="E56" i="32"/>
  <c r="E207" i="40" s="1"/>
  <c r="D56" i="32"/>
  <c r="D207" i="40" s="1"/>
  <c r="C56" i="32"/>
  <c r="C207" i="40" s="1"/>
  <c r="I55" i="32"/>
  <c r="F55" i="32"/>
  <c r="F206" i="40" s="1"/>
  <c r="E55" i="32"/>
  <c r="E206" i="40" s="1"/>
  <c r="D55" i="32"/>
  <c r="D206" i="40" s="1"/>
  <c r="C55" i="32"/>
  <c r="C206" i="40" s="1"/>
  <c r="I54" i="32"/>
  <c r="F54" i="32"/>
  <c r="F205" i="40" s="1"/>
  <c r="E54" i="32"/>
  <c r="E205" i="40" s="1"/>
  <c r="D54" i="32"/>
  <c r="D205" i="40" s="1"/>
  <c r="C54" i="32"/>
  <c r="C205" i="40" s="1"/>
  <c r="I53" i="32"/>
  <c r="F53" i="32"/>
  <c r="F204" i="40" s="1"/>
  <c r="E53" i="32"/>
  <c r="E204" i="40" s="1"/>
  <c r="D53" i="32"/>
  <c r="D204" i="40" s="1"/>
  <c r="C53" i="32"/>
  <c r="C204" i="40" s="1"/>
  <c r="I52" i="32"/>
  <c r="F52" i="32"/>
  <c r="F203" i="40" s="1"/>
  <c r="E52" i="32"/>
  <c r="E203" i="40" s="1"/>
  <c r="D52" i="32"/>
  <c r="D203" i="40" s="1"/>
  <c r="C52" i="32"/>
  <c r="C203" i="40" s="1"/>
  <c r="I51" i="32"/>
  <c r="F51" i="32"/>
  <c r="F202" i="40" s="1"/>
  <c r="E51" i="32"/>
  <c r="E202" i="40" s="1"/>
  <c r="D51" i="32"/>
  <c r="D202" i="40" s="1"/>
  <c r="C51" i="32"/>
  <c r="C202" i="40" s="1"/>
  <c r="I50" i="32"/>
  <c r="F50" i="32"/>
  <c r="F201" i="40" s="1"/>
  <c r="E50" i="32"/>
  <c r="E201" i="40" s="1"/>
  <c r="D50" i="32"/>
  <c r="D201" i="40" s="1"/>
  <c r="C50" i="32"/>
  <c r="C201" i="40" s="1"/>
  <c r="I49" i="32"/>
  <c r="F49" i="32"/>
  <c r="F200" i="40" s="1"/>
  <c r="E49" i="32"/>
  <c r="E200" i="40" s="1"/>
  <c r="D49" i="32"/>
  <c r="D200" i="40" s="1"/>
  <c r="C49" i="32"/>
  <c r="C200" i="40" s="1"/>
  <c r="I48" i="32"/>
  <c r="F48" i="32"/>
  <c r="F199" i="40" s="1"/>
  <c r="E48" i="32"/>
  <c r="E199" i="40" s="1"/>
  <c r="D48" i="32"/>
  <c r="D199" i="40" s="1"/>
  <c r="C48" i="32"/>
  <c r="C199" i="40" s="1"/>
  <c r="I47" i="32"/>
  <c r="F47" i="32"/>
  <c r="F198" i="40" s="1"/>
  <c r="E47" i="32"/>
  <c r="E198" i="40" s="1"/>
  <c r="D47" i="32"/>
  <c r="D198" i="40" s="1"/>
  <c r="C47" i="32"/>
  <c r="C198" i="40" s="1"/>
  <c r="I46" i="32"/>
  <c r="F46" i="32"/>
  <c r="F197" i="40" s="1"/>
  <c r="E46" i="32"/>
  <c r="E197" i="40" s="1"/>
  <c r="D46" i="32"/>
  <c r="D197" i="40" s="1"/>
  <c r="C46" i="32"/>
  <c r="C197" i="40" s="1"/>
  <c r="I45" i="32"/>
  <c r="F45" i="32"/>
  <c r="F196" i="40" s="1"/>
  <c r="E45" i="32"/>
  <c r="E196" i="40" s="1"/>
  <c r="D45" i="32"/>
  <c r="D196" i="40" s="1"/>
  <c r="C45" i="32"/>
  <c r="C196" i="40" s="1"/>
  <c r="I44" i="32"/>
  <c r="F44" i="32"/>
  <c r="F195" i="40" s="1"/>
  <c r="E44" i="32"/>
  <c r="E195" i="40" s="1"/>
  <c r="D44" i="32"/>
  <c r="D195" i="40" s="1"/>
  <c r="C44" i="32"/>
  <c r="C195" i="40" s="1"/>
  <c r="I43" i="32"/>
  <c r="F43" i="32"/>
  <c r="F194" i="40" s="1"/>
  <c r="E43" i="32"/>
  <c r="E194" i="40" s="1"/>
  <c r="D43" i="32"/>
  <c r="D194" i="40" s="1"/>
  <c r="C43" i="32"/>
  <c r="C194" i="40" s="1"/>
  <c r="I42" i="32"/>
  <c r="F42" i="32"/>
  <c r="F193" i="40" s="1"/>
  <c r="E42" i="32"/>
  <c r="E193" i="40" s="1"/>
  <c r="D42" i="32"/>
  <c r="D193" i="40" s="1"/>
  <c r="C42" i="32"/>
  <c r="C193" i="40" s="1"/>
  <c r="I41" i="32"/>
  <c r="F41" i="32"/>
  <c r="F192" i="40" s="1"/>
  <c r="E41" i="32"/>
  <c r="E192" i="40" s="1"/>
  <c r="D41" i="32"/>
  <c r="D192" i="40" s="1"/>
  <c r="C41" i="32"/>
  <c r="C192" i="40" s="1"/>
  <c r="I40" i="32"/>
  <c r="F40" i="32"/>
  <c r="F191" i="40" s="1"/>
  <c r="E40" i="32"/>
  <c r="E191" i="40" s="1"/>
  <c r="D40" i="32"/>
  <c r="D191" i="40" s="1"/>
  <c r="C40" i="32"/>
  <c r="C191" i="40" s="1"/>
  <c r="I39" i="32"/>
  <c r="F39" i="32"/>
  <c r="F190" i="40" s="1"/>
  <c r="E39" i="32"/>
  <c r="E190" i="40" s="1"/>
  <c r="D39" i="32"/>
  <c r="D190" i="40" s="1"/>
  <c r="C39" i="32"/>
  <c r="C190" i="40" s="1"/>
  <c r="I38" i="32"/>
  <c r="F38" i="32"/>
  <c r="F189" i="40" s="1"/>
  <c r="E38" i="32"/>
  <c r="E189" i="40" s="1"/>
  <c r="D38" i="32"/>
  <c r="D189" i="40" s="1"/>
  <c r="C38" i="32"/>
  <c r="C189" i="40" s="1"/>
  <c r="I37" i="32"/>
  <c r="F37" i="32"/>
  <c r="F188" i="40" s="1"/>
  <c r="E37" i="32"/>
  <c r="E188" i="40" s="1"/>
  <c r="D37" i="32"/>
  <c r="D188" i="40" s="1"/>
  <c r="C37" i="32"/>
  <c r="C188" i="40" s="1"/>
  <c r="I36" i="32"/>
  <c r="F36" i="32"/>
  <c r="F187" i="40" s="1"/>
  <c r="E36" i="32"/>
  <c r="E187" i="40" s="1"/>
  <c r="D36" i="32"/>
  <c r="D187" i="40" s="1"/>
  <c r="C36" i="32"/>
  <c r="C187" i="40" s="1"/>
  <c r="I35" i="32"/>
  <c r="F35" i="32"/>
  <c r="F186" i="40" s="1"/>
  <c r="E35" i="32"/>
  <c r="E186" i="40" s="1"/>
  <c r="D35" i="32"/>
  <c r="D186" i="40" s="1"/>
  <c r="C35" i="32"/>
  <c r="C186" i="40" s="1"/>
  <c r="I34" i="32"/>
  <c r="F34" i="32"/>
  <c r="F185" i="40" s="1"/>
  <c r="E34" i="32"/>
  <c r="E185" i="40" s="1"/>
  <c r="D34" i="32"/>
  <c r="D185" i="40" s="1"/>
  <c r="C34" i="32"/>
  <c r="C185" i="40" s="1"/>
  <c r="I33" i="32"/>
  <c r="F33" i="32"/>
  <c r="F184" i="40" s="1"/>
  <c r="E33" i="32"/>
  <c r="E184" i="40" s="1"/>
  <c r="D33" i="32"/>
  <c r="D184" i="40" s="1"/>
  <c r="C33" i="32"/>
  <c r="C184" i="40" s="1"/>
  <c r="I32" i="32"/>
  <c r="F32" i="32"/>
  <c r="F183" i="40" s="1"/>
  <c r="E32" i="32"/>
  <c r="E183" i="40" s="1"/>
  <c r="D32" i="32"/>
  <c r="D183" i="40" s="1"/>
  <c r="C32" i="32"/>
  <c r="C183" i="40" s="1"/>
  <c r="I31" i="32"/>
  <c r="F31" i="32"/>
  <c r="F182" i="40" s="1"/>
  <c r="E31" i="32"/>
  <c r="E182" i="40" s="1"/>
  <c r="D31" i="32"/>
  <c r="D182" i="40" s="1"/>
  <c r="C31" i="32"/>
  <c r="C182" i="40" s="1"/>
  <c r="I30" i="32"/>
  <c r="F30" i="32"/>
  <c r="F181" i="40" s="1"/>
  <c r="E30" i="32"/>
  <c r="E181" i="40" s="1"/>
  <c r="D30" i="32"/>
  <c r="D181" i="40" s="1"/>
  <c r="C30" i="32"/>
  <c r="C181" i="40" s="1"/>
  <c r="I29" i="32"/>
  <c r="F29" i="32"/>
  <c r="F180" i="40" s="1"/>
  <c r="E29" i="32"/>
  <c r="E180" i="40" s="1"/>
  <c r="D29" i="32"/>
  <c r="D180" i="40" s="1"/>
  <c r="C29" i="32"/>
  <c r="C180" i="40" s="1"/>
  <c r="I28" i="32"/>
  <c r="F28" i="32"/>
  <c r="F179" i="40" s="1"/>
  <c r="E28" i="32"/>
  <c r="E179" i="40" s="1"/>
  <c r="D28" i="32"/>
  <c r="D179" i="40" s="1"/>
  <c r="C28" i="32"/>
  <c r="C179" i="40" s="1"/>
  <c r="I27" i="32"/>
  <c r="F27" i="32"/>
  <c r="F178" i="40" s="1"/>
  <c r="E27" i="32"/>
  <c r="E178" i="40" s="1"/>
  <c r="D27" i="32"/>
  <c r="D178" i="40" s="1"/>
  <c r="C27" i="32"/>
  <c r="C178" i="40" s="1"/>
  <c r="I26" i="32"/>
  <c r="F26" i="32"/>
  <c r="F177" i="40" s="1"/>
  <c r="E26" i="32"/>
  <c r="E177" i="40" s="1"/>
  <c r="D26" i="32"/>
  <c r="D177" i="40" s="1"/>
  <c r="C26" i="32"/>
  <c r="C177" i="40" s="1"/>
  <c r="I25" i="32"/>
  <c r="F25" i="32"/>
  <c r="F176" i="40" s="1"/>
  <c r="E25" i="32"/>
  <c r="E176" i="40" s="1"/>
  <c r="D25" i="32"/>
  <c r="D176" i="40" s="1"/>
  <c r="C25" i="32"/>
  <c r="C176" i="40" s="1"/>
  <c r="I24" i="32"/>
  <c r="F24" i="32"/>
  <c r="F175" i="40" s="1"/>
  <c r="E24" i="32"/>
  <c r="E175" i="40" s="1"/>
  <c r="D24" i="32"/>
  <c r="D175" i="40" s="1"/>
  <c r="C24" i="32"/>
  <c r="C175" i="40" s="1"/>
  <c r="I23" i="32"/>
  <c r="F23" i="32"/>
  <c r="F174" i="40" s="1"/>
  <c r="E23" i="32"/>
  <c r="E174" i="40" s="1"/>
  <c r="D23" i="32"/>
  <c r="D174" i="40" s="1"/>
  <c r="C23" i="32"/>
  <c r="C174" i="40" s="1"/>
  <c r="I22" i="32"/>
  <c r="F22" i="32"/>
  <c r="F173" i="40" s="1"/>
  <c r="E22" i="32"/>
  <c r="E173" i="40" s="1"/>
  <c r="D22" i="32"/>
  <c r="D173" i="40" s="1"/>
  <c r="C22" i="32"/>
  <c r="C173" i="40" s="1"/>
  <c r="I21" i="32"/>
  <c r="F21" i="32"/>
  <c r="F172" i="40" s="1"/>
  <c r="E21" i="32"/>
  <c r="E172" i="40" s="1"/>
  <c r="D21" i="32"/>
  <c r="D172" i="40" s="1"/>
  <c r="C21" i="32"/>
  <c r="C172" i="40" s="1"/>
  <c r="I20" i="32"/>
  <c r="F20" i="32"/>
  <c r="F171" i="40" s="1"/>
  <c r="E20" i="32"/>
  <c r="E171" i="40" s="1"/>
  <c r="D20" i="32"/>
  <c r="D171" i="40" s="1"/>
  <c r="C20" i="32"/>
  <c r="C171" i="40" s="1"/>
  <c r="I19" i="32"/>
  <c r="F19" i="32"/>
  <c r="F170" i="40" s="1"/>
  <c r="E19" i="32"/>
  <c r="E170" i="40" s="1"/>
  <c r="D19" i="32"/>
  <c r="D170" i="40" s="1"/>
  <c r="C19" i="32"/>
  <c r="C170" i="40" s="1"/>
  <c r="I18" i="32"/>
  <c r="F18" i="32"/>
  <c r="F169" i="40" s="1"/>
  <c r="E18" i="32"/>
  <c r="E169" i="40" s="1"/>
  <c r="D18" i="32"/>
  <c r="D169" i="40" s="1"/>
  <c r="C18" i="32"/>
  <c r="C169" i="40" s="1"/>
  <c r="I17" i="32"/>
  <c r="F17" i="32"/>
  <c r="F168" i="40" s="1"/>
  <c r="E17" i="32"/>
  <c r="E168" i="40" s="1"/>
  <c r="D17" i="32"/>
  <c r="D168" i="40" s="1"/>
  <c r="C17" i="32"/>
  <c r="C168" i="40" s="1"/>
  <c r="I16" i="32"/>
  <c r="F16" i="32"/>
  <c r="F167" i="40" s="1"/>
  <c r="E16" i="32"/>
  <c r="E167" i="40" s="1"/>
  <c r="D16" i="32"/>
  <c r="D167" i="40" s="1"/>
  <c r="C16" i="32"/>
  <c r="C167" i="40" s="1"/>
  <c r="I15" i="32"/>
  <c r="F15" i="32"/>
  <c r="F166" i="40" s="1"/>
  <c r="E15" i="32"/>
  <c r="E166" i="40" s="1"/>
  <c r="D15" i="32"/>
  <c r="D166" i="40" s="1"/>
  <c r="C15" i="32"/>
  <c r="C166" i="40" s="1"/>
  <c r="I14" i="32"/>
  <c r="F14" i="32"/>
  <c r="F165" i="40" s="1"/>
  <c r="E14" i="32"/>
  <c r="E165" i="40" s="1"/>
  <c r="D14" i="32"/>
  <c r="D165" i="40" s="1"/>
  <c r="C14" i="32"/>
  <c r="C165" i="40" s="1"/>
  <c r="I13" i="32"/>
  <c r="F13" i="32"/>
  <c r="F164" i="40" s="1"/>
  <c r="E13" i="32"/>
  <c r="E164" i="40" s="1"/>
  <c r="D13" i="32"/>
  <c r="D164" i="40" s="1"/>
  <c r="C13" i="32"/>
  <c r="C164" i="40" s="1"/>
  <c r="I12" i="32"/>
  <c r="F12" i="32"/>
  <c r="F163" i="40" s="1"/>
  <c r="E12" i="32"/>
  <c r="E163" i="40" s="1"/>
  <c r="D12" i="32"/>
  <c r="D163" i="40" s="1"/>
  <c r="C12" i="32"/>
  <c r="C163" i="40" s="1"/>
  <c r="I11" i="32"/>
  <c r="F11" i="32"/>
  <c r="F162" i="40" s="1"/>
  <c r="E11" i="32"/>
  <c r="E162" i="40" s="1"/>
  <c r="D11" i="32"/>
  <c r="D162" i="40" s="1"/>
  <c r="C11" i="32"/>
  <c r="C162" i="40" s="1"/>
  <c r="I10" i="32"/>
  <c r="F10" i="32"/>
  <c r="F161" i="40" s="1"/>
  <c r="E10" i="32"/>
  <c r="E161" i="40" s="1"/>
  <c r="D10" i="32"/>
  <c r="D161" i="40" s="1"/>
  <c r="C10" i="32"/>
  <c r="C161" i="40" s="1"/>
  <c r="I9" i="32"/>
  <c r="F9" i="32"/>
  <c r="F160" i="40" s="1"/>
  <c r="E9" i="32"/>
  <c r="E160" i="40" s="1"/>
  <c r="D9" i="32"/>
  <c r="D160" i="40" s="1"/>
  <c r="C9" i="32"/>
  <c r="C160" i="40" s="1"/>
  <c r="I8" i="32"/>
  <c r="F8" i="32"/>
  <c r="F159" i="40" s="1"/>
  <c r="E8" i="32"/>
  <c r="E159" i="40" s="1"/>
  <c r="D8" i="32"/>
  <c r="D159" i="40" s="1"/>
  <c r="C8" i="32"/>
  <c r="C159" i="40" s="1"/>
  <c r="I7" i="32"/>
  <c r="F7" i="32"/>
  <c r="F158" i="40" s="1"/>
  <c r="E7" i="32"/>
  <c r="E158" i="40" s="1"/>
  <c r="D7" i="32"/>
  <c r="D158" i="40" s="1"/>
  <c r="C7" i="32"/>
  <c r="C158" i="40" s="1"/>
  <c r="Q32" i="30"/>
  <c r="P32" i="40" s="1"/>
  <c r="R32" i="30"/>
  <c r="Q32" i="40" s="1"/>
  <c r="S32" i="30"/>
  <c r="R32" i="40" s="1"/>
  <c r="T32" i="30"/>
  <c r="S32" i="40" s="1"/>
  <c r="U32" i="30"/>
  <c r="T32" i="40" s="1"/>
  <c r="V32" i="30"/>
  <c r="U32" i="40" s="1"/>
  <c r="W32" i="30"/>
  <c r="V32" i="40" s="1"/>
  <c r="X32" i="30"/>
  <c r="W32" i="40" s="1"/>
  <c r="Y32" i="30"/>
  <c r="X32" i="40" s="1"/>
  <c r="Z32" i="30"/>
  <c r="Y32" i="40" s="1"/>
  <c r="AA32" i="30"/>
  <c r="Z32" i="40" s="1"/>
  <c r="AB32" i="30"/>
  <c r="AA32" i="40" s="1"/>
  <c r="AC32" i="30"/>
  <c r="AB32" i="40" s="1"/>
  <c r="AD32" i="30"/>
  <c r="AC32" i="40" s="1"/>
  <c r="AE32" i="30"/>
  <c r="AF32" i="30"/>
  <c r="AG32" i="30"/>
  <c r="AH32" i="30"/>
  <c r="AI32" i="30"/>
  <c r="Q33" i="30"/>
  <c r="P33" i="40" s="1"/>
  <c r="R33" i="30"/>
  <c r="Q33" i="40" s="1"/>
  <c r="S33" i="30"/>
  <c r="R33" i="40" s="1"/>
  <c r="T33" i="30"/>
  <c r="S33" i="40" s="1"/>
  <c r="U33" i="30"/>
  <c r="T33" i="40" s="1"/>
  <c r="V33" i="30"/>
  <c r="U33" i="40" s="1"/>
  <c r="W33" i="30"/>
  <c r="V33" i="40" s="1"/>
  <c r="X33" i="30"/>
  <c r="W33" i="40" s="1"/>
  <c r="Y33" i="30"/>
  <c r="X33" i="40" s="1"/>
  <c r="Z33" i="30"/>
  <c r="Y33" i="40" s="1"/>
  <c r="AA33" i="30"/>
  <c r="Z33" i="40" s="1"/>
  <c r="AB33" i="30"/>
  <c r="AA33" i="40" s="1"/>
  <c r="AC33" i="30"/>
  <c r="AB33" i="40" s="1"/>
  <c r="AD33" i="30"/>
  <c r="AE33" i="30"/>
  <c r="AF33" i="30"/>
  <c r="AG33" i="30"/>
  <c r="AH33" i="30"/>
  <c r="AI33" i="30"/>
  <c r="Q34" i="30"/>
  <c r="P34" i="40" s="1"/>
  <c r="R34" i="30"/>
  <c r="Q34" i="40" s="1"/>
  <c r="S34" i="30"/>
  <c r="R34" i="40" s="1"/>
  <c r="T34" i="30"/>
  <c r="S34" i="40" s="1"/>
  <c r="U34" i="30"/>
  <c r="T34" i="40" s="1"/>
  <c r="V34" i="30"/>
  <c r="U34" i="40" s="1"/>
  <c r="W34" i="30"/>
  <c r="V34" i="40" s="1"/>
  <c r="X34" i="30"/>
  <c r="W34" i="40" s="1"/>
  <c r="Y34" i="30"/>
  <c r="X34" i="40" s="1"/>
  <c r="Z34" i="30"/>
  <c r="Y34" i="40" s="1"/>
  <c r="AA34" i="30"/>
  <c r="Z34" i="40" s="1"/>
  <c r="AB34" i="30"/>
  <c r="AA34" i="40" s="1"/>
  <c r="AC34" i="30"/>
  <c r="AB34" i="40" s="1"/>
  <c r="AD34" i="30"/>
  <c r="AE34" i="30"/>
  <c r="AF34" i="30"/>
  <c r="AG34" i="30"/>
  <c r="AH34" i="30"/>
  <c r="AI34" i="30"/>
  <c r="Q35" i="30"/>
  <c r="P35" i="40" s="1"/>
  <c r="R35" i="30"/>
  <c r="Q35" i="40" s="1"/>
  <c r="S35" i="30"/>
  <c r="R35" i="40" s="1"/>
  <c r="T35" i="30"/>
  <c r="S35" i="40" s="1"/>
  <c r="U35" i="30"/>
  <c r="T35" i="40" s="1"/>
  <c r="V35" i="30"/>
  <c r="U35" i="40" s="1"/>
  <c r="W35" i="30"/>
  <c r="V35" i="40" s="1"/>
  <c r="X35" i="30"/>
  <c r="W35" i="40" s="1"/>
  <c r="Y35" i="30"/>
  <c r="X35" i="40" s="1"/>
  <c r="Z35" i="30"/>
  <c r="Y35" i="40" s="1"/>
  <c r="AA35" i="30"/>
  <c r="Z35" i="40" s="1"/>
  <c r="AB35" i="30"/>
  <c r="AA35" i="40" s="1"/>
  <c r="AC35" i="30"/>
  <c r="AB35" i="40" s="1"/>
  <c r="AD35" i="30"/>
  <c r="AE35" i="30"/>
  <c r="AF35" i="30"/>
  <c r="AG35" i="30"/>
  <c r="AH35" i="30"/>
  <c r="AI35" i="30"/>
  <c r="U37" i="32" s="1"/>
  <c r="AH188" i="40" s="1"/>
  <c r="Q36" i="30"/>
  <c r="P36" i="40" s="1"/>
  <c r="R36" i="30"/>
  <c r="Q36" i="40" s="1"/>
  <c r="S36" i="30"/>
  <c r="R36" i="40" s="1"/>
  <c r="T36" i="30"/>
  <c r="S36" i="40" s="1"/>
  <c r="U36" i="30"/>
  <c r="T36" i="40" s="1"/>
  <c r="V36" i="30"/>
  <c r="U36" i="40" s="1"/>
  <c r="W36" i="30"/>
  <c r="V36" i="40" s="1"/>
  <c r="X36" i="30"/>
  <c r="W36" i="40" s="1"/>
  <c r="Y36" i="30"/>
  <c r="X36" i="40" s="1"/>
  <c r="Z36" i="30"/>
  <c r="Y36" i="40" s="1"/>
  <c r="AA36" i="30"/>
  <c r="Z36" i="40" s="1"/>
  <c r="AB36" i="30"/>
  <c r="AA36" i="40" s="1"/>
  <c r="AC36" i="30"/>
  <c r="AB36" i="40" s="1"/>
  <c r="AD36" i="30"/>
  <c r="AE36" i="30"/>
  <c r="AF36" i="30"/>
  <c r="R38" i="32" s="1"/>
  <c r="AE189" i="40" s="1"/>
  <c r="AG36" i="30"/>
  <c r="AH36" i="30"/>
  <c r="AI36" i="30"/>
  <c r="Q38" i="30"/>
  <c r="P38" i="40" s="1"/>
  <c r="R38" i="30"/>
  <c r="Q38" i="40" s="1"/>
  <c r="S38" i="30"/>
  <c r="R38" i="40" s="1"/>
  <c r="T38" i="30"/>
  <c r="S38" i="40" s="1"/>
  <c r="U38" i="30"/>
  <c r="T38" i="40" s="1"/>
  <c r="V38" i="30"/>
  <c r="U38" i="40" s="1"/>
  <c r="W38" i="30"/>
  <c r="V38" i="40" s="1"/>
  <c r="X38" i="30"/>
  <c r="W38" i="40" s="1"/>
  <c r="Y38" i="30"/>
  <c r="X38" i="40" s="1"/>
  <c r="Z38" i="30"/>
  <c r="Y38" i="40" s="1"/>
  <c r="AA38" i="30"/>
  <c r="Z38" i="40" s="1"/>
  <c r="AB38" i="30"/>
  <c r="AA38" i="40" s="1"/>
  <c r="AC38" i="30"/>
  <c r="AB38" i="40" s="1"/>
  <c r="AD38" i="30"/>
  <c r="AE38" i="30"/>
  <c r="AF38" i="30"/>
  <c r="AE38" i="40" s="1"/>
  <c r="AG38" i="30"/>
  <c r="AH38" i="30"/>
  <c r="AI38" i="30"/>
  <c r="U40" i="32" s="1"/>
  <c r="AH191" i="40" s="1"/>
  <c r="Q49" i="30"/>
  <c r="P49" i="40" s="1"/>
  <c r="R49" i="30"/>
  <c r="Q49" i="40" s="1"/>
  <c r="S49" i="30"/>
  <c r="R49" i="40" s="1"/>
  <c r="T49" i="30"/>
  <c r="S49" i="40" s="1"/>
  <c r="U49" i="30"/>
  <c r="T49" i="40" s="1"/>
  <c r="V49" i="30"/>
  <c r="U49" i="40" s="1"/>
  <c r="W49" i="30"/>
  <c r="V49" i="40" s="1"/>
  <c r="X49" i="30"/>
  <c r="W49" i="40" s="1"/>
  <c r="Y49" i="30"/>
  <c r="X49" i="40" s="1"/>
  <c r="Z49" i="30"/>
  <c r="Y49" i="40" s="1"/>
  <c r="AA49" i="30"/>
  <c r="Z49" i="40" s="1"/>
  <c r="AB49" i="30"/>
  <c r="AA49" i="40" s="1"/>
  <c r="AC49" i="30"/>
  <c r="AB49" i="40" s="1"/>
  <c r="AD49" i="30"/>
  <c r="AE49" i="30"/>
  <c r="AD49" i="40" s="1"/>
  <c r="AF49" i="30"/>
  <c r="AG49" i="30"/>
  <c r="AH49" i="30"/>
  <c r="AI49" i="30"/>
  <c r="Q50" i="30"/>
  <c r="P50" i="40" s="1"/>
  <c r="R50" i="30"/>
  <c r="Q50" i="40" s="1"/>
  <c r="S50" i="30"/>
  <c r="R50" i="40" s="1"/>
  <c r="T50" i="30"/>
  <c r="S50" i="40" s="1"/>
  <c r="U50" i="30"/>
  <c r="T50" i="40" s="1"/>
  <c r="V50" i="30"/>
  <c r="U50" i="40" s="1"/>
  <c r="W50" i="30"/>
  <c r="V50" i="40" s="1"/>
  <c r="X50" i="30"/>
  <c r="W50" i="40" s="1"/>
  <c r="Y50" i="30"/>
  <c r="X50" i="40" s="1"/>
  <c r="Z50" i="30"/>
  <c r="Y50" i="40" s="1"/>
  <c r="AA50" i="30"/>
  <c r="Z50" i="40" s="1"/>
  <c r="AB50" i="30"/>
  <c r="AA50" i="40" s="1"/>
  <c r="AC50" i="30"/>
  <c r="AB50" i="40" s="1"/>
  <c r="AD50" i="30"/>
  <c r="AE50" i="30"/>
  <c r="AF50" i="30"/>
  <c r="AG50" i="30"/>
  <c r="AH50" i="30"/>
  <c r="AI50" i="30"/>
  <c r="Q51" i="30"/>
  <c r="P51" i="40" s="1"/>
  <c r="R51" i="30"/>
  <c r="Q51" i="40" s="1"/>
  <c r="S51" i="30"/>
  <c r="R51" i="40" s="1"/>
  <c r="T51" i="30"/>
  <c r="S51" i="40" s="1"/>
  <c r="U51" i="30"/>
  <c r="T51" i="40" s="1"/>
  <c r="V51" i="30"/>
  <c r="U51" i="40" s="1"/>
  <c r="W51" i="30"/>
  <c r="V51" i="40" s="1"/>
  <c r="X51" i="30"/>
  <c r="W51" i="40" s="1"/>
  <c r="Y51" i="30"/>
  <c r="X51" i="40" s="1"/>
  <c r="Z51" i="30"/>
  <c r="Y51" i="40" s="1"/>
  <c r="AA51" i="30"/>
  <c r="Z51" i="40" s="1"/>
  <c r="AB51" i="30"/>
  <c r="AA51" i="40" s="1"/>
  <c r="AC51" i="30"/>
  <c r="AB51" i="40" s="1"/>
  <c r="AD51" i="30"/>
  <c r="AE51" i="30"/>
  <c r="AF51" i="30"/>
  <c r="AG51" i="30"/>
  <c r="AH51" i="30"/>
  <c r="AI51" i="30"/>
  <c r="Q52" i="30"/>
  <c r="P52" i="40" s="1"/>
  <c r="R52" i="30"/>
  <c r="Q52" i="40" s="1"/>
  <c r="S52" i="30"/>
  <c r="R52" i="40" s="1"/>
  <c r="T52" i="30"/>
  <c r="S52" i="40" s="1"/>
  <c r="U52" i="30"/>
  <c r="T52" i="40" s="1"/>
  <c r="V52" i="30"/>
  <c r="U52" i="40" s="1"/>
  <c r="W52" i="30"/>
  <c r="V52" i="40" s="1"/>
  <c r="X52" i="30"/>
  <c r="W52" i="40" s="1"/>
  <c r="Y52" i="30"/>
  <c r="X52" i="40" s="1"/>
  <c r="Z52" i="30"/>
  <c r="Y52" i="40" s="1"/>
  <c r="AA52" i="30"/>
  <c r="Z52" i="40" s="1"/>
  <c r="AB52" i="30"/>
  <c r="AA52" i="40" s="1"/>
  <c r="AC52" i="30"/>
  <c r="AB52" i="40" s="1"/>
  <c r="AD52" i="30"/>
  <c r="P54" i="32" s="1"/>
  <c r="AC205" i="40" s="1"/>
  <c r="AE52" i="30"/>
  <c r="AF52" i="30"/>
  <c r="AE52" i="40" s="1"/>
  <c r="AG52" i="30"/>
  <c r="S54" i="32" s="1"/>
  <c r="AF205" i="40" s="1"/>
  <c r="AH52" i="30"/>
  <c r="AI52" i="30"/>
  <c r="Q53" i="30"/>
  <c r="P53" i="40" s="1"/>
  <c r="R53" i="30"/>
  <c r="Q53" i="40" s="1"/>
  <c r="S53" i="30"/>
  <c r="R53" i="40" s="1"/>
  <c r="T53" i="30"/>
  <c r="S53" i="40" s="1"/>
  <c r="U53" i="30"/>
  <c r="T53" i="40" s="1"/>
  <c r="V53" i="30"/>
  <c r="U53" i="40" s="1"/>
  <c r="W53" i="30"/>
  <c r="V53" i="40" s="1"/>
  <c r="X53" i="30"/>
  <c r="W53" i="40" s="1"/>
  <c r="Y53" i="30"/>
  <c r="X53" i="40" s="1"/>
  <c r="Z53" i="30"/>
  <c r="Y53" i="40" s="1"/>
  <c r="AA53" i="30"/>
  <c r="Z53" i="40" s="1"/>
  <c r="AB53" i="30"/>
  <c r="AA53" i="40" s="1"/>
  <c r="AC53" i="30"/>
  <c r="AB53" i="40" s="1"/>
  <c r="AD53" i="30"/>
  <c r="P55" i="32" s="1"/>
  <c r="AC206" i="40" s="1"/>
  <c r="AE53" i="30"/>
  <c r="Q55" i="32" s="1"/>
  <c r="AD206" i="40" s="1"/>
  <c r="AF53" i="30"/>
  <c r="R55" i="32" s="1"/>
  <c r="AE206" i="40" s="1"/>
  <c r="AG53" i="30"/>
  <c r="AH53" i="30"/>
  <c r="AG53" i="40" s="1"/>
  <c r="AI53" i="30"/>
  <c r="Q55" i="30"/>
  <c r="P55" i="40" s="1"/>
  <c r="R55" i="30"/>
  <c r="Q55" i="40" s="1"/>
  <c r="S55" i="30"/>
  <c r="R55" i="40" s="1"/>
  <c r="T55" i="30"/>
  <c r="S55" i="40" s="1"/>
  <c r="U55" i="30"/>
  <c r="T55" i="40" s="1"/>
  <c r="V55" i="30"/>
  <c r="U55" i="40" s="1"/>
  <c r="W55" i="30"/>
  <c r="V55" i="40" s="1"/>
  <c r="X55" i="30"/>
  <c r="W55" i="40" s="1"/>
  <c r="Y55" i="30"/>
  <c r="X55" i="40" s="1"/>
  <c r="Z55" i="30"/>
  <c r="Y55" i="40" s="1"/>
  <c r="AA55" i="30"/>
  <c r="Z55" i="40" s="1"/>
  <c r="AB55" i="30"/>
  <c r="AA55" i="40" s="1"/>
  <c r="AC55" i="30"/>
  <c r="AB55" i="40" s="1"/>
  <c r="AD55" i="30"/>
  <c r="AE55" i="30"/>
  <c r="AF55" i="30"/>
  <c r="AG55" i="30"/>
  <c r="AH55" i="30"/>
  <c r="T57" i="32" s="1"/>
  <c r="AG208" i="40" s="1"/>
  <c r="AI55" i="30"/>
  <c r="Q66" i="30"/>
  <c r="P66" i="40" s="1"/>
  <c r="R66" i="30"/>
  <c r="Q66" i="40" s="1"/>
  <c r="S66" i="30"/>
  <c r="R66" i="40" s="1"/>
  <c r="T66" i="30"/>
  <c r="S66" i="40" s="1"/>
  <c r="U66" i="30"/>
  <c r="T66" i="40" s="1"/>
  <c r="V66" i="30"/>
  <c r="U66" i="40" s="1"/>
  <c r="W66" i="30"/>
  <c r="V66" i="40" s="1"/>
  <c r="X66" i="30"/>
  <c r="W66" i="40" s="1"/>
  <c r="Y66" i="30"/>
  <c r="X66" i="40" s="1"/>
  <c r="Z66" i="30"/>
  <c r="Y66" i="40" s="1"/>
  <c r="AA66" i="30"/>
  <c r="Z66" i="40" s="1"/>
  <c r="AB66" i="30"/>
  <c r="AA66" i="40" s="1"/>
  <c r="AC66" i="30"/>
  <c r="AB66" i="40" s="1"/>
  <c r="AD66" i="30"/>
  <c r="AE66" i="30"/>
  <c r="AF66" i="30"/>
  <c r="AG66" i="30"/>
  <c r="AH66" i="30"/>
  <c r="AI66" i="30"/>
  <c r="Q67" i="30"/>
  <c r="P67" i="40" s="1"/>
  <c r="R67" i="30"/>
  <c r="Q67" i="40" s="1"/>
  <c r="S67" i="30"/>
  <c r="R67" i="40" s="1"/>
  <c r="T67" i="30"/>
  <c r="S67" i="40" s="1"/>
  <c r="U67" i="30"/>
  <c r="T67" i="40" s="1"/>
  <c r="V67" i="30"/>
  <c r="U67" i="40" s="1"/>
  <c r="W67" i="30"/>
  <c r="V67" i="40" s="1"/>
  <c r="X67" i="30"/>
  <c r="W67" i="40" s="1"/>
  <c r="Y67" i="30"/>
  <c r="X67" i="40" s="1"/>
  <c r="Z67" i="30"/>
  <c r="Y67" i="40" s="1"/>
  <c r="AA67" i="30"/>
  <c r="Z67" i="40" s="1"/>
  <c r="AB67" i="30"/>
  <c r="AA67" i="40" s="1"/>
  <c r="AC67" i="30"/>
  <c r="AB67" i="40" s="1"/>
  <c r="AD67" i="30"/>
  <c r="AE67" i="30"/>
  <c r="Q69" i="32" s="1"/>
  <c r="AD220" i="40" s="1"/>
  <c r="AF67" i="30"/>
  <c r="AE67" i="40" s="1"/>
  <c r="AG67" i="30"/>
  <c r="AH67" i="30"/>
  <c r="AI67" i="30"/>
  <c r="Q68" i="30"/>
  <c r="P68" i="40" s="1"/>
  <c r="R68" i="30"/>
  <c r="Q68" i="40" s="1"/>
  <c r="S68" i="30"/>
  <c r="R68" i="40" s="1"/>
  <c r="T68" i="30"/>
  <c r="S68" i="40" s="1"/>
  <c r="U68" i="30"/>
  <c r="T68" i="40" s="1"/>
  <c r="V68" i="30"/>
  <c r="U68" i="40" s="1"/>
  <c r="W68" i="30"/>
  <c r="V68" i="40" s="1"/>
  <c r="X68" i="30"/>
  <c r="W68" i="40" s="1"/>
  <c r="Y68" i="30"/>
  <c r="X68" i="40" s="1"/>
  <c r="Z68" i="30"/>
  <c r="Y68" i="40" s="1"/>
  <c r="AA68" i="30"/>
  <c r="Z68" i="40" s="1"/>
  <c r="AB68" i="30"/>
  <c r="AA68" i="40" s="1"/>
  <c r="AC68" i="30"/>
  <c r="AB68" i="40" s="1"/>
  <c r="AD68" i="30"/>
  <c r="AE68" i="30"/>
  <c r="AF68" i="30"/>
  <c r="AG68" i="30"/>
  <c r="AH68" i="30"/>
  <c r="AI68" i="30"/>
  <c r="Q69" i="30"/>
  <c r="P69" i="40" s="1"/>
  <c r="R69" i="30"/>
  <c r="Q69" i="40" s="1"/>
  <c r="S69" i="30"/>
  <c r="R69" i="40" s="1"/>
  <c r="T69" i="30"/>
  <c r="S69" i="40" s="1"/>
  <c r="U69" i="30"/>
  <c r="T69" i="40" s="1"/>
  <c r="V69" i="30"/>
  <c r="U69" i="40" s="1"/>
  <c r="W69" i="30"/>
  <c r="V69" i="40" s="1"/>
  <c r="X69" i="30"/>
  <c r="W69" i="40" s="1"/>
  <c r="Y69" i="30"/>
  <c r="X69" i="40" s="1"/>
  <c r="Z69" i="30"/>
  <c r="Y69" i="40" s="1"/>
  <c r="AA69" i="30"/>
  <c r="Z69" i="40" s="1"/>
  <c r="AB69" i="30"/>
  <c r="AA69" i="40" s="1"/>
  <c r="AC69" i="30"/>
  <c r="AB69" i="40" s="1"/>
  <c r="AD69" i="30"/>
  <c r="AE69" i="30"/>
  <c r="AF69" i="30"/>
  <c r="AG69" i="30"/>
  <c r="AH69" i="30"/>
  <c r="T71" i="32" s="1"/>
  <c r="AG222" i="40" s="1"/>
  <c r="AI69" i="30"/>
  <c r="Q70" i="30"/>
  <c r="P70" i="40" s="1"/>
  <c r="R70" i="30"/>
  <c r="Q70" i="40" s="1"/>
  <c r="S70" i="30"/>
  <c r="R70" i="40" s="1"/>
  <c r="T70" i="30"/>
  <c r="S70" i="40" s="1"/>
  <c r="U70" i="30"/>
  <c r="T70" i="40" s="1"/>
  <c r="V70" i="30"/>
  <c r="U70" i="40" s="1"/>
  <c r="W70" i="30"/>
  <c r="V70" i="40" s="1"/>
  <c r="X70" i="30"/>
  <c r="W70" i="40" s="1"/>
  <c r="Y70" i="30"/>
  <c r="X70" i="40" s="1"/>
  <c r="Z70" i="30"/>
  <c r="Y70" i="40" s="1"/>
  <c r="AA70" i="30"/>
  <c r="Z70" i="40" s="1"/>
  <c r="AB70" i="30"/>
  <c r="AA70" i="40" s="1"/>
  <c r="AC70" i="30"/>
  <c r="AB70" i="40" s="1"/>
  <c r="AD70" i="30"/>
  <c r="AE70" i="30"/>
  <c r="Q72" i="32" s="1"/>
  <c r="AD223" i="40" s="1"/>
  <c r="AF70" i="30"/>
  <c r="AG70" i="30"/>
  <c r="S72" i="32" s="1"/>
  <c r="AF223" i="40" s="1"/>
  <c r="AH70" i="30"/>
  <c r="AI70" i="30"/>
  <c r="Q72" i="30"/>
  <c r="P72" i="40" s="1"/>
  <c r="R72" i="30"/>
  <c r="Q72" i="40" s="1"/>
  <c r="S72" i="30"/>
  <c r="R72" i="40" s="1"/>
  <c r="T72" i="30"/>
  <c r="S72" i="40" s="1"/>
  <c r="U72" i="30"/>
  <c r="T72" i="40" s="1"/>
  <c r="V72" i="30"/>
  <c r="U72" i="40" s="1"/>
  <c r="W72" i="30"/>
  <c r="V72" i="40" s="1"/>
  <c r="X72" i="30"/>
  <c r="W72" i="40" s="1"/>
  <c r="Y72" i="30"/>
  <c r="X72" i="40" s="1"/>
  <c r="Z72" i="30"/>
  <c r="Y72" i="40" s="1"/>
  <c r="AA72" i="30"/>
  <c r="Z72" i="40" s="1"/>
  <c r="AB72" i="30"/>
  <c r="AA72" i="40" s="1"/>
  <c r="AC72" i="30"/>
  <c r="AB72" i="40" s="1"/>
  <c r="AD72" i="30"/>
  <c r="AE72" i="30"/>
  <c r="AF72" i="30"/>
  <c r="AG72" i="30"/>
  <c r="AH72" i="30"/>
  <c r="AI72" i="30"/>
  <c r="Q83" i="30"/>
  <c r="P83" i="40" s="1"/>
  <c r="R83" i="30"/>
  <c r="Q83" i="40" s="1"/>
  <c r="S83" i="30"/>
  <c r="R83" i="40" s="1"/>
  <c r="T83" i="30"/>
  <c r="S83" i="40" s="1"/>
  <c r="U83" i="30"/>
  <c r="T83" i="40" s="1"/>
  <c r="V83" i="30"/>
  <c r="U83" i="40" s="1"/>
  <c r="W83" i="30"/>
  <c r="V83" i="40" s="1"/>
  <c r="X83" i="30"/>
  <c r="W83" i="40" s="1"/>
  <c r="Y83" i="30"/>
  <c r="X83" i="40" s="1"/>
  <c r="Z83" i="30"/>
  <c r="Y83" i="40" s="1"/>
  <c r="AA83" i="30"/>
  <c r="Z83" i="40" s="1"/>
  <c r="AB83" i="30"/>
  <c r="AA83" i="40" s="1"/>
  <c r="AC83" i="30"/>
  <c r="AB83" i="40" s="1"/>
  <c r="AD83" i="30"/>
  <c r="AE83" i="30"/>
  <c r="AF83" i="30"/>
  <c r="AG83" i="30"/>
  <c r="AF83" i="40" s="1"/>
  <c r="AH83" i="30"/>
  <c r="AI83" i="30"/>
  <c r="Q84" i="30"/>
  <c r="P84" i="40" s="1"/>
  <c r="R84" i="30"/>
  <c r="Q84" i="40" s="1"/>
  <c r="S84" i="30"/>
  <c r="R84" i="40" s="1"/>
  <c r="T84" i="30"/>
  <c r="S84" i="40" s="1"/>
  <c r="U84" i="30"/>
  <c r="T84" i="40" s="1"/>
  <c r="V84" i="30"/>
  <c r="U84" i="40" s="1"/>
  <c r="W84" i="30"/>
  <c r="V84" i="40" s="1"/>
  <c r="X84" i="30"/>
  <c r="W84" i="40" s="1"/>
  <c r="Y84" i="30"/>
  <c r="X84" i="40" s="1"/>
  <c r="Z84" i="30"/>
  <c r="Y84" i="40" s="1"/>
  <c r="AA84" i="30"/>
  <c r="Z84" i="40" s="1"/>
  <c r="AB84" i="30"/>
  <c r="AA84" i="40" s="1"/>
  <c r="AC84" i="30"/>
  <c r="AB84" i="40" s="1"/>
  <c r="AD84" i="30"/>
  <c r="AE84" i="30"/>
  <c r="Q86" i="32" s="1"/>
  <c r="AD237" i="40" s="1"/>
  <c r="AF84" i="30"/>
  <c r="AG84" i="30"/>
  <c r="AH84" i="30"/>
  <c r="AI84" i="30"/>
  <c r="Q85" i="30"/>
  <c r="P85" i="40" s="1"/>
  <c r="R85" i="30"/>
  <c r="Q85" i="40" s="1"/>
  <c r="S85" i="30"/>
  <c r="R85" i="40" s="1"/>
  <c r="T85" i="30"/>
  <c r="S85" i="40" s="1"/>
  <c r="U85" i="30"/>
  <c r="T85" i="40" s="1"/>
  <c r="V85" i="30"/>
  <c r="U85" i="40" s="1"/>
  <c r="W85" i="30"/>
  <c r="V85" i="40" s="1"/>
  <c r="X85" i="30"/>
  <c r="W85" i="40" s="1"/>
  <c r="Y85" i="30"/>
  <c r="X85" i="40" s="1"/>
  <c r="Z85" i="30"/>
  <c r="Y85" i="40" s="1"/>
  <c r="AA85" i="30"/>
  <c r="Z85" i="40" s="1"/>
  <c r="AB85" i="30"/>
  <c r="AA85" i="40" s="1"/>
  <c r="AC85" i="30"/>
  <c r="AB85" i="40" s="1"/>
  <c r="AD85" i="30"/>
  <c r="AE85" i="30"/>
  <c r="AF85" i="30"/>
  <c r="AG85" i="30"/>
  <c r="AH85" i="30"/>
  <c r="AG85" i="40" s="1"/>
  <c r="AI85" i="30"/>
  <c r="Q86" i="30"/>
  <c r="P86" i="40" s="1"/>
  <c r="R86" i="30"/>
  <c r="Q86" i="40" s="1"/>
  <c r="S86" i="30"/>
  <c r="R86" i="40" s="1"/>
  <c r="T86" i="30"/>
  <c r="S86" i="40" s="1"/>
  <c r="U86" i="30"/>
  <c r="T86" i="40" s="1"/>
  <c r="V86" i="30"/>
  <c r="U86" i="40" s="1"/>
  <c r="W86" i="30"/>
  <c r="V86" i="40" s="1"/>
  <c r="X86" i="30"/>
  <c r="W86" i="40" s="1"/>
  <c r="Y86" i="30"/>
  <c r="X86" i="40" s="1"/>
  <c r="Z86" i="30"/>
  <c r="Y86" i="40" s="1"/>
  <c r="AA86" i="30"/>
  <c r="Z86" i="40" s="1"/>
  <c r="AB86" i="30"/>
  <c r="AA86" i="40" s="1"/>
  <c r="AC86" i="30"/>
  <c r="AB86" i="40" s="1"/>
  <c r="AD86" i="30"/>
  <c r="AE86" i="30"/>
  <c r="AF86" i="30"/>
  <c r="AG86" i="30"/>
  <c r="AH86" i="30"/>
  <c r="AI86" i="30"/>
  <c r="Q87" i="30"/>
  <c r="P87" i="40" s="1"/>
  <c r="R87" i="30"/>
  <c r="Q87" i="40" s="1"/>
  <c r="S87" i="30"/>
  <c r="R87" i="40" s="1"/>
  <c r="T87" i="30"/>
  <c r="S87" i="40" s="1"/>
  <c r="U87" i="30"/>
  <c r="T87" i="40" s="1"/>
  <c r="V87" i="30"/>
  <c r="U87" i="40" s="1"/>
  <c r="W87" i="30"/>
  <c r="V87" i="40" s="1"/>
  <c r="X87" i="30"/>
  <c r="W87" i="40" s="1"/>
  <c r="Y87" i="30"/>
  <c r="X87" i="40" s="1"/>
  <c r="Z87" i="30"/>
  <c r="Y87" i="40" s="1"/>
  <c r="AA87" i="30"/>
  <c r="Z87" i="40" s="1"/>
  <c r="AB87" i="30"/>
  <c r="AA87" i="40" s="1"/>
  <c r="AC87" i="30"/>
  <c r="AB87" i="40" s="1"/>
  <c r="AD87" i="30"/>
  <c r="AE87" i="30"/>
  <c r="AF87" i="30"/>
  <c r="R89" i="32" s="1"/>
  <c r="AE240" i="40" s="1"/>
  <c r="AG87" i="30"/>
  <c r="S89" i="32" s="1"/>
  <c r="AF240" i="40" s="1"/>
  <c r="AH87" i="30"/>
  <c r="T89" i="32" s="1"/>
  <c r="AG240" i="40" s="1"/>
  <c r="AI87" i="30"/>
  <c r="Q89" i="30"/>
  <c r="P89" i="40" s="1"/>
  <c r="R89" i="30"/>
  <c r="Q89" i="40" s="1"/>
  <c r="S89" i="30"/>
  <c r="R89" i="40" s="1"/>
  <c r="T89" i="30"/>
  <c r="S89" i="40" s="1"/>
  <c r="U89" i="30"/>
  <c r="T89" i="40" s="1"/>
  <c r="V89" i="30"/>
  <c r="U89" i="40" s="1"/>
  <c r="W89" i="30"/>
  <c r="V89" i="40" s="1"/>
  <c r="X89" i="30"/>
  <c r="W89" i="40" s="1"/>
  <c r="Y89" i="30"/>
  <c r="X89" i="40" s="1"/>
  <c r="Z89" i="30"/>
  <c r="Y89" i="40" s="1"/>
  <c r="AA89" i="30"/>
  <c r="Z89" i="40" s="1"/>
  <c r="AB89" i="30"/>
  <c r="AA89" i="40" s="1"/>
  <c r="AC89" i="30"/>
  <c r="AB89" i="40" s="1"/>
  <c r="AD89" i="30"/>
  <c r="P91" i="32" s="1"/>
  <c r="AC242" i="40" s="1"/>
  <c r="AE89" i="30"/>
  <c r="Q91" i="32" s="1"/>
  <c r="AD242" i="40" s="1"/>
  <c r="AF89" i="30"/>
  <c r="AG89" i="30"/>
  <c r="AH89" i="30"/>
  <c r="AG89" i="40" s="1"/>
  <c r="AI89" i="30"/>
  <c r="Q100" i="30"/>
  <c r="P100" i="40" s="1"/>
  <c r="R100" i="30"/>
  <c r="Q100" i="40" s="1"/>
  <c r="S100" i="30"/>
  <c r="R100" i="40" s="1"/>
  <c r="T100" i="30"/>
  <c r="S100" i="40" s="1"/>
  <c r="U100" i="30"/>
  <c r="T100" i="40" s="1"/>
  <c r="V100" i="30"/>
  <c r="U100" i="40" s="1"/>
  <c r="W100" i="30"/>
  <c r="V100" i="40" s="1"/>
  <c r="X100" i="30"/>
  <c r="W100" i="40" s="1"/>
  <c r="Y100" i="30"/>
  <c r="X100" i="40" s="1"/>
  <c r="Z100" i="30"/>
  <c r="Y100" i="40" s="1"/>
  <c r="AA100" i="30"/>
  <c r="Z100" i="40" s="1"/>
  <c r="AB100" i="30"/>
  <c r="AA100" i="40" s="1"/>
  <c r="AC100" i="30"/>
  <c r="AB100" i="40" s="1"/>
  <c r="AD100" i="30"/>
  <c r="AE100" i="30"/>
  <c r="AF100" i="30"/>
  <c r="AG100" i="30"/>
  <c r="S102" i="32" s="1"/>
  <c r="AF253" i="40" s="1"/>
  <c r="AH100" i="30"/>
  <c r="T102" i="32" s="1"/>
  <c r="AG253" i="40" s="1"/>
  <c r="AI100" i="30"/>
  <c r="Q101" i="30"/>
  <c r="P101" i="40" s="1"/>
  <c r="R101" i="30"/>
  <c r="Q101" i="40" s="1"/>
  <c r="S101" i="30"/>
  <c r="R101" i="40" s="1"/>
  <c r="T101" i="30"/>
  <c r="S101" i="40" s="1"/>
  <c r="U101" i="30"/>
  <c r="T101" i="40" s="1"/>
  <c r="V101" i="30"/>
  <c r="U101" i="40" s="1"/>
  <c r="W101" i="30"/>
  <c r="V101" i="40" s="1"/>
  <c r="X101" i="30"/>
  <c r="W101" i="40" s="1"/>
  <c r="Y101" i="30"/>
  <c r="X101" i="40" s="1"/>
  <c r="Z101" i="30"/>
  <c r="Y101" i="40" s="1"/>
  <c r="AA101" i="30"/>
  <c r="Z101" i="40" s="1"/>
  <c r="AB101" i="30"/>
  <c r="AA101" i="40" s="1"/>
  <c r="AC101" i="30"/>
  <c r="AB101" i="40" s="1"/>
  <c r="AD101" i="30"/>
  <c r="P103" i="32" s="1"/>
  <c r="AC254" i="40" s="1"/>
  <c r="AE101" i="30"/>
  <c r="AF101" i="30"/>
  <c r="AG101" i="30"/>
  <c r="AH101" i="30"/>
  <c r="AI101" i="30"/>
  <c r="Q102" i="30"/>
  <c r="P102" i="40" s="1"/>
  <c r="R102" i="30"/>
  <c r="Q102" i="40" s="1"/>
  <c r="S102" i="30"/>
  <c r="R102" i="40" s="1"/>
  <c r="T102" i="30"/>
  <c r="S102" i="40" s="1"/>
  <c r="U102" i="30"/>
  <c r="T102" i="40" s="1"/>
  <c r="V102" i="30"/>
  <c r="U102" i="40" s="1"/>
  <c r="W102" i="30"/>
  <c r="V102" i="40" s="1"/>
  <c r="X102" i="30"/>
  <c r="W102" i="40" s="1"/>
  <c r="Y102" i="30"/>
  <c r="X102" i="40" s="1"/>
  <c r="Z102" i="30"/>
  <c r="Y102" i="40" s="1"/>
  <c r="AA102" i="30"/>
  <c r="Z102" i="40" s="1"/>
  <c r="AB102" i="30"/>
  <c r="AA102" i="40" s="1"/>
  <c r="AC102" i="30"/>
  <c r="AB102" i="40" s="1"/>
  <c r="AD102" i="30"/>
  <c r="AE102" i="30"/>
  <c r="AF102" i="30"/>
  <c r="AG102" i="30"/>
  <c r="AH102" i="30"/>
  <c r="AI102" i="30"/>
  <c r="Q103" i="30"/>
  <c r="P103" i="40" s="1"/>
  <c r="R103" i="30"/>
  <c r="Q103" i="40" s="1"/>
  <c r="S103" i="30"/>
  <c r="R103" i="40" s="1"/>
  <c r="T103" i="30"/>
  <c r="S103" i="40" s="1"/>
  <c r="U103" i="30"/>
  <c r="T103" i="40" s="1"/>
  <c r="V103" i="30"/>
  <c r="U103" i="40" s="1"/>
  <c r="W103" i="30"/>
  <c r="V103" i="40" s="1"/>
  <c r="X103" i="30"/>
  <c r="W103" i="40" s="1"/>
  <c r="Y103" i="30"/>
  <c r="X103" i="40" s="1"/>
  <c r="Z103" i="30"/>
  <c r="Y103" i="40" s="1"/>
  <c r="AA103" i="30"/>
  <c r="Z103" i="40" s="1"/>
  <c r="AB103" i="30"/>
  <c r="AA103" i="40" s="1"/>
  <c r="AC103" i="30"/>
  <c r="AB103" i="40" s="1"/>
  <c r="AD103" i="30"/>
  <c r="AE103" i="30"/>
  <c r="AF103" i="30"/>
  <c r="AG103" i="30"/>
  <c r="AH103" i="30"/>
  <c r="AI103" i="30"/>
  <c r="Q104" i="30"/>
  <c r="P104" i="40" s="1"/>
  <c r="R104" i="30"/>
  <c r="Q104" i="40" s="1"/>
  <c r="S104" i="30"/>
  <c r="R104" i="40" s="1"/>
  <c r="T104" i="30"/>
  <c r="S104" i="40" s="1"/>
  <c r="U104" i="30"/>
  <c r="T104" i="40" s="1"/>
  <c r="V104" i="30"/>
  <c r="U104" i="40" s="1"/>
  <c r="W104" i="30"/>
  <c r="V104" i="40" s="1"/>
  <c r="X104" i="30"/>
  <c r="W104" i="40" s="1"/>
  <c r="Y104" i="30"/>
  <c r="X104" i="40" s="1"/>
  <c r="Z104" i="30"/>
  <c r="Y104" i="40" s="1"/>
  <c r="AA104" i="30"/>
  <c r="Z104" i="40" s="1"/>
  <c r="AB104" i="30"/>
  <c r="AA104" i="40" s="1"/>
  <c r="AC104" i="30"/>
  <c r="AB104" i="40" s="1"/>
  <c r="AD104" i="30"/>
  <c r="AE104" i="30"/>
  <c r="AF104" i="30"/>
  <c r="AG104" i="30"/>
  <c r="S106" i="32" s="1"/>
  <c r="AF257" i="40" s="1"/>
  <c r="AH104" i="30"/>
  <c r="T106" i="32" s="1"/>
  <c r="AG257" i="40" s="1"/>
  <c r="AI104" i="30"/>
  <c r="U106" i="32" s="1"/>
  <c r="AH257" i="40" s="1"/>
  <c r="Q106" i="30"/>
  <c r="P106" i="40" s="1"/>
  <c r="R106" i="30"/>
  <c r="Q106" i="40" s="1"/>
  <c r="S106" i="30"/>
  <c r="R106" i="40" s="1"/>
  <c r="T106" i="30"/>
  <c r="S106" i="40" s="1"/>
  <c r="U106" i="30"/>
  <c r="T106" i="40" s="1"/>
  <c r="V106" i="30"/>
  <c r="U106" i="40" s="1"/>
  <c r="W106" i="30"/>
  <c r="V106" i="40" s="1"/>
  <c r="X106" i="30"/>
  <c r="W106" i="40" s="1"/>
  <c r="Y106" i="30"/>
  <c r="X106" i="40" s="1"/>
  <c r="Z106" i="30"/>
  <c r="Y106" i="40" s="1"/>
  <c r="AA106" i="30"/>
  <c r="Z106" i="40" s="1"/>
  <c r="AB106" i="30"/>
  <c r="AA106" i="40" s="1"/>
  <c r="AC106" i="30"/>
  <c r="AB106" i="40" s="1"/>
  <c r="AD106" i="30"/>
  <c r="AE106" i="30"/>
  <c r="AF106" i="30"/>
  <c r="AG106" i="30"/>
  <c r="AH106" i="30"/>
  <c r="T108" i="32" s="1"/>
  <c r="AG259" i="40" s="1"/>
  <c r="AI106" i="30"/>
  <c r="Q117" i="30"/>
  <c r="P117" i="40" s="1"/>
  <c r="R117" i="30"/>
  <c r="Q117" i="40" s="1"/>
  <c r="S117" i="30"/>
  <c r="R117" i="40" s="1"/>
  <c r="T117" i="30"/>
  <c r="S117" i="40" s="1"/>
  <c r="U117" i="30"/>
  <c r="T117" i="40" s="1"/>
  <c r="V117" i="30"/>
  <c r="U117" i="40" s="1"/>
  <c r="W117" i="30"/>
  <c r="V117" i="40" s="1"/>
  <c r="X117" i="30"/>
  <c r="W117" i="40" s="1"/>
  <c r="Y117" i="30"/>
  <c r="X117" i="40" s="1"/>
  <c r="Z117" i="30"/>
  <c r="Y117" i="40" s="1"/>
  <c r="AA117" i="30"/>
  <c r="Z117" i="40" s="1"/>
  <c r="AB117" i="30"/>
  <c r="AA117" i="40" s="1"/>
  <c r="AC117" i="30"/>
  <c r="AB117" i="40" s="1"/>
  <c r="AD117" i="30"/>
  <c r="AE117" i="30"/>
  <c r="AF117" i="30"/>
  <c r="AG117" i="30"/>
  <c r="AH117" i="30"/>
  <c r="AI117" i="30"/>
  <c r="Q118" i="30"/>
  <c r="P118" i="40" s="1"/>
  <c r="R118" i="30"/>
  <c r="Q118" i="40" s="1"/>
  <c r="S118" i="30"/>
  <c r="R118" i="40" s="1"/>
  <c r="T118" i="30"/>
  <c r="S118" i="40" s="1"/>
  <c r="U118" i="30"/>
  <c r="T118" i="40" s="1"/>
  <c r="V118" i="30"/>
  <c r="U118" i="40" s="1"/>
  <c r="W118" i="30"/>
  <c r="V118" i="40" s="1"/>
  <c r="X118" i="30"/>
  <c r="W118" i="40" s="1"/>
  <c r="Y118" i="30"/>
  <c r="X118" i="40" s="1"/>
  <c r="Z118" i="30"/>
  <c r="Y118" i="40" s="1"/>
  <c r="AA118" i="30"/>
  <c r="Z118" i="40" s="1"/>
  <c r="AB118" i="30"/>
  <c r="AA118" i="40" s="1"/>
  <c r="AC118" i="30"/>
  <c r="AB118" i="40" s="1"/>
  <c r="AD118" i="30"/>
  <c r="AE118" i="30"/>
  <c r="Q120" i="32" s="1"/>
  <c r="AD271" i="40" s="1"/>
  <c r="AF118" i="30"/>
  <c r="AG118" i="30"/>
  <c r="AH118" i="30"/>
  <c r="AI118" i="30"/>
  <c r="Q119" i="30"/>
  <c r="P119" i="40" s="1"/>
  <c r="R119" i="30"/>
  <c r="Q119" i="40" s="1"/>
  <c r="S119" i="30"/>
  <c r="R119" i="40" s="1"/>
  <c r="T119" i="30"/>
  <c r="S119" i="40" s="1"/>
  <c r="U119" i="30"/>
  <c r="T119" i="40" s="1"/>
  <c r="V119" i="30"/>
  <c r="U119" i="40" s="1"/>
  <c r="W119" i="30"/>
  <c r="V119" i="40" s="1"/>
  <c r="X119" i="30"/>
  <c r="W119" i="40" s="1"/>
  <c r="Y119" i="30"/>
  <c r="X119" i="40" s="1"/>
  <c r="Z119" i="30"/>
  <c r="Y119" i="40" s="1"/>
  <c r="AA119" i="30"/>
  <c r="Z119" i="40" s="1"/>
  <c r="AB119" i="30"/>
  <c r="AA119" i="40" s="1"/>
  <c r="AC119" i="30"/>
  <c r="AB119" i="40" s="1"/>
  <c r="AD119" i="30"/>
  <c r="AE119" i="30"/>
  <c r="AD119" i="40" s="1"/>
  <c r="AF119" i="30"/>
  <c r="AG119" i="30"/>
  <c r="AH119" i="30"/>
  <c r="AI119" i="30"/>
  <c r="Q120" i="30"/>
  <c r="P120" i="40" s="1"/>
  <c r="R120" i="30"/>
  <c r="Q120" i="40" s="1"/>
  <c r="S120" i="30"/>
  <c r="R120" i="40" s="1"/>
  <c r="T120" i="30"/>
  <c r="S120" i="40" s="1"/>
  <c r="U120" i="30"/>
  <c r="T120" i="40" s="1"/>
  <c r="V120" i="30"/>
  <c r="U120" i="40" s="1"/>
  <c r="W120" i="30"/>
  <c r="V120" i="40" s="1"/>
  <c r="X120" i="30"/>
  <c r="W120" i="40" s="1"/>
  <c r="Y120" i="30"/>
  <c r="X120" i="40" s="1"/>
  <c r="Z120" i="30"/>
  <c r="Y120" i="40" s="1"/>
  <c r="AA120" i="30"/>
  <c r="Z120" i="40" s="1"/>
  <c r="AB120" i="30"/>
  <c r="AA120" i="40" s="1"/>
  <c r="AC120" i="30"/>
  <c r="AB120" i="40" s="1"/>
  <c r="AD120" i="30"/>
  <c r="P122" i="32" s="1"/>
  <c r="AC273" i="40" s="1"/>
  <c r="AE120" i="30"/>
  <c r="Q122" i="32" s="1"/>
  <c r="AD273" i="40" s="1"/>
  <c r="AF120" i="30"/>
  <c r="AG120" i="30"/>
  <c r="AH120" i="30"/>
  <c r="AI120" i="30"/>
  <c r="Q121" i="30"/>
  <c r="P121" i="40" s="1"/>
  <c r="R121" i="30"/>
  <c r="Q121" i="40" s="1"/>
  <c r="S121" i="30"/>
  <c r="R121" i="40" s="1"/>
  <c r="T121" i="30"/>
  <c r="S121" i="40" s="1"/>
  <c r="U121" i="30"/>
  <c r="T121" i="40" s="1"/>
  <c r="V121" i="30"/>
  <c r="U121" i="40" s="1"/>
  <c r="W121" i="30"/>
  <c r="V121" i="40" s="1"/>
  <c r="X121" i="30"/>
  <c r="W121" i="40" s="1"/>
  <c r="Y121" i="30"/>
  <c r="X121" i="40" s="1"/>
  <c r="Z121" i="30"/>
  <c r="Y121" i="40" s="1"/>
  <c r="AA121" i="30"/>
  <c r="Z121" i="40" s="1"/>
  <c r="AB121" i="30"/>
  <c r="AA121" i="40" s="1"/>
  <c r="AC121" i="30"/>
  <c r="AB121" i="40" s="1"/>
  <c r="AD121" i="30"/>
  <c r="AE121" i="30"/>
  <c r="AF121" i="30"/>
  <c r="AG121" i="30"/>
  <c r="AH121" i="30"/>
  <c r="T123" i="32" s="1"/>
  <c r="AG274" i="40" s="1"/>
  <c r="AI121" i="30"/>
  <c r="U123" i="32" s="1"/>
  <c r="AH274" i="40" s="1"/>
  <c r="Q123" i="30"/>
  <c r="P123" i="40" s="1"/>
  <c r="R123" i="30"/>
  <c r="Q123" i="40" s="1"/>
  <c r="S123" i="30"/>
  <c r="R123" i="40" s="1"/>
  <c r="T123" i="30"/>
  <c r="S123" i="40" s="1"/>
  <c r="U123" i="30"/>
  <c r="T123" i="40" s="1"/>
  <c r="V123" i="30"/>
  <c r="U123" i="40" s="1"/>
  <c r="W123" i="30"/>
  <c r="V123" i="40" s="1"/>
  <c r="X123" i="30"/>
  <c r="W123" i="40" s="1"/>
  <c r="Y123" i="30"/>
  <c r="X123" i="40" s="1"/>
  <c r="Z123" i="30"/>
  <c r="Y123" i="40" s="1"/>
  <c r="AA123" i="30"/>
  <c r="Z123" i="40" s="1"/>
  <c r="AB123" i="30"/>
  <c r="AA123" i="40" s="1"/>
  <c r="AC123" i="30"/>
  <c r="AB123" i="40" s="1"/>
  <c r="AD123" i="30"/>
  <c r="AE123" i="30"/>
  <c r="AF123" i="30"/>
  <c r="R125" i="32" s="1"/>
  <c r="AE276" i="40" s="1"/>
  <c r="AG123" i="30"/>
  <c r="AH123" i="30"/>
  <c r="AI123" i="30"/>
  <c r="U125" i="32" s="1"/>
  <c r="AH276" i="40" s="1"/>
  <c r="Q134" i="30"/>
  <c r="P134" i="40" s="1"/>
  <c r="R134" i="30"/>
  <c r="Q134" i="40" s="1"/>
  <c r="S134" i="30"/>
  <c r="R134" i="40" s="1"/>
  <c r="T134" i="30"/>
  <c r="S134" i="40" s="1"/>
  <c r="U134" i="30"/>
  <c r="T134" i="40" s="1"/>
  <c r="V134" i="30"/>
  <c r="U134" i="40" s="1"/>
  <c r="W134" i="30"/>
  <c r="V134" i="40" s="1"/>
  <c r="X134" i="30"/>
  <c r="W134" i="40" s="1"/>
  <c r="Y134" i="30"/>
  <c r="X134" i="40" s="1"/>
  <c r="Z134" i="30"/>
  <c r="Y134" i="40" s="1"/>
  <c r="AA134" i="30"/>
  <c r="Z134" i="40" s="1"/>
  <c r="AB134" i="30"/>
  <c r="AA134" i="40" s="1"/>
  <c r="AC134" i="30"/>
  <c r="AB134" i="40" s="1"/>
  <c r="AD134" i="30"/>
  <c r="AE134" i="30"/>
  <c r="AD134" i="40" s="1"/>
  <c r="AF134" i="30"/>
  <c r="AG134" i="30"/>
  <c r="AH134" i="30"/>
  <c r="AI134" i="30"/>
  <c r="U136" i="32" s="1"/>
  <c r="AH287" i="40" s="1"/>
  <c r="Q135" i="30"/>
  <c r="P135" i="40" s="1"/>
  <c r="R135" i="30"/>
  <c r="Q135" i="40" s="1"/>
  <c r="S135" i="30"/>
  <c r="R135" i="40" s="1"/>
  <c r="T135" i="30"/>
  <c r="S135" i="40" s="1"/>
  <c r="U135" i="30"/>
  <c r="T135" i="40" s="1"/>
  <c r="V135" i="30"/>
  <c r="U135" i="40" s="1"/>
  <c r="W135" i="30"/>
  <c r="V135" i="40" s="1"/>
  <c r="X135" i="30"/>
  <c r="W135" i="40" s="1"/>
  <c r="Y135" i="30"/>
  <c r="X135" i="40" s="1"/>
  <c r="Z135" i="30"/>
  <c r="Y135" i="40" s="1"/>
  <c r="AA135" i="30"/>
  <c r="Z135" i="40" s="1"/>
  <c r="AB135" i="30"/>
  <c r="AA135" i="40" s="1"/>
  <c r="AC135" i="30"/>
  <c r="AB135" i="40" s="1"/>
  <c r="AD135" i="30"/>
  <c r="AE135" i="30"/>
  <c r="AF135" i="30"/>
  <c r="AG135" i="30"/>
  <c r="AH135" i="30"/>
  <c r="T137" i="32" s="1"/>
  <c r="AG288" i="40" s="1"/>
  <c r="AI135" i="30"/>
  <c r="U137" i="32" s="1"/>
  <c r="AH288" i="40" s="1"/>
  <c r="Q136" i="30"/>
  <c r="P136" i="40" s="1"/>
  <c r="R136" i="30"/>
  <c r="Q136" i="40" s="1"/>
  <c r="S136" i="30"/>
  <c r="R136" i="40" s="1"/>
  <c r="T136" i="30"/>
  <c r="S136" i="40" s="1"/>
  <c r="U136" i="30"/>
  <c r="T136" i="40" s="1"/>
  <c r="V136" i="30"/>
  <c r="U136" i="40" s="1"/>
  <c r="W136" i="30"/>
  <c r="V136" i="40" s="1"/>
  <c r="X136" i="30"/>
  <c r="W136" i="40" s="1"/>
  <c r="Y136" i="30"/>
  <c r="X136" i="40" s="1"/>
  <c r="Z136" i="30"/>
  <c r="Y136" i="40" s="1"/>
  <c r="AA136" i="30"/>
  <c r="Z136" i="40" s="1"/>
  <c r="AB136" i="30"/>
  <c r="AA136" i="40" s="1"/>
  <c r="AC136" i="30"/>
  <c r="AB136" i="40" s="1"/>
  <c r="AD136" i="30"/>
  <c r="AE136" i="30"/>
  <c r="AF136" i="30"/>
  <c r="AG136" i="30"/>
  <c r="AH136" i="30"/>
  <c r="AI136" i="30"/>
  <c r="Q137" i="30"/>
  <c r="P137" i="40" s="1"/>
  <c r="R137" i="30"/>
  <c r="Q137" i="40" s="1"/>
  <c r="S137" i="30"/>
  <c r="R137" i="40" s="1"/>
  <c r="T137" i="30"/>
  <c r="S137" i="40" s="1"/>
  <c r="U137" i="30"/>
  <c r="T137" i="40" s="1"/>
  <c r="V137" i="30"/>
  <c r="U137" i="40" s="1"/>
  <c r="W137" i="30"/>
  <c r="V137" i="40" s="1"/>
  <c r="X137" i="30"/>
  <c r="W137" i="40" s="1"/>
  <c r="Y137" i="30"/>
  <c r="X137" i="40" s="1"/>
  <c r="Z137" i="30"/>
  <c r="Y137" i="40" s="1"/>
  <c r="AA137" i="30"/>
  <c r="Z137" i="40" s="1"/>
  <c r="AB137" i="30"/>
  <c r="AA137" i="40" s="1"/>
  <c r="AC137" i="30"/>
  <c r="AB137" i="40" s="1"/>
  <c r="AD137" i="30"/>
  <c r="AE137" i="30"/>
  <c r="AF137" i="30"/>
  <c r="R139" i="32" s="1"/>
  <c r="AE290" i="40" s="1"/>
  <c r="AG137" i="30"/>
  <c r="S139" i="32" s="1"/>
  <c r="AF290" i="40" s="1"/>
  <c r="AH137" i="30"/>
  <c r="AI137" i="30"/>
  <c r="U139" i="32" s="1"/>
  <c r="AH290" i="40" s="1"/>
  <c r="Q138" i="30"/>
  <c r="P138" i="40" s="1"/>
  <c r="R138" i="30"/>
  <c r="Q138" i="40" s="1"/>
  <c r="S138" i="30"/>
  <c r="R138" i="40" s="1"/>
  <c r="T138" i="30"/>
  <c r="S138" i="40" s="1"/>
  <c r="U138" i="30"/>
  <c r="T138" i="40" s="1"/>
  <c r="V138" i="30"/>
  <c r="U138" i="40" s="1"/>
  <c r="W138" i="30"/>
  <c r="V138" i="40" s="1"/>
  <c r="X138" i="30"/>
  <c r="W138" i="40" s="1"/>
  <c r="Y138" i="30"/>
  <c r="X138" i="40" s="1"/>
  <c r="Z138" i="30"/>
  <c r="Y138" i="40" s="1"/>
  <c r="AA138" i="30"/>
  <c r="Z138" i="40" s="1"/>
  <c r="AB138" i="30"/>
  <c r="AA138" i="40" s="1"/>
  <c r="AC138" i="30"/>
  <c r="AB138" i="40" s="1"/>
  <c r="AD138" i="30"/>
  <c r="AE138" i="30"/>
  <c r="Q140" i="32" s="1"/>
  <c r="AD291" i="40" s="1"/>
  <c r="AF138" i="30"/>
  <c r="AG138" i="30"/>
  <c r="AH138" i="30"/>
  <c r="AI138" i="30"/>
  <c r="Q140" i="30"/>
  <c r="P140" i="40" s="1"/>
  <c r="R140" i="30"/>
  <c r="Q140" i="40" s="1"/>
  <c r="S140" i="30"/>
  <c r="R140" i="40" s="1"/>
  <c r="T140" i="30"/>
  <c r="S140" i="40" s="1"/>
  <c r="U140" i="30"/>
  <c r="T140" i="40" s="1"/>
  <c r="V140" i="30"/>
  <c r="U140" i="40" s="1"/>
  <c r="W140" i="30"/>
  <c r="V140" i="40" s="1"/>
  <c r="X140" i="30"/>
  <c r="W140" i="40" s="1"/>
  <c r="Y140" i="30"/>
  <c r="X140" i="40" s="1"/>
  <c r="Z140" i="30"/>
  <c r="Y140" i="40" s="1"/>
  <c r="AA140" i="30"/>
  <c r="Z140" i="40" s="1"/>
  <c r="AB140" i="30"/>
  <c r="AA140" i="40" s="1"/>
  <c r="AC140" i="30"/>
  <c r="AB140" i="40" s="1"/>
  <c r="AD140" i="30"/>
  <c r="AE140" i="30"/>
  <c r="AF140" i="30"/>
  <c r="AG140" i="30"/>
  <c r="AH140" i="30"/>
  <c r="AI140" i="30"/>
  <c r="Q151" i="30"/>
  <c r="P151" i="40" s="1"/>
  <c r="R151" i="30"/>
  <c r="Q151" i="40" s="1"/>
  <c r="S151" i="30"/>
  <c r="R151" i="40" s="1"/>
  <c r="T151" i="30"/>
  <c r="S151" i="40" s="1"/>
  <c r="U151" i="30"/>
  <c r="T151" i="40" s="1"/>
  <c r="V151" i="30"/>
  <c r="U151" i="40" s="1"/>
  <c r="W151" i="30"/>
  <c r="V151" i="40" s="1"/>
  <c r="X151" i="30"/>
  <c r="W151" i="40" s="1"/>
  <c r="Y151" i="30"/>
  <c r="X151" i="40" s="1"/>
  <c r="Z151" i="30"/>
  <c r="Y151" i="40" s="1"/>
  <c r="AA151" i="30"/>
  <c r="Z151" i="40" s="1"/>
  <c r="AB151" i="30"/>
  <c r="AA151" i="40" s="1"/>
  <c r="AC151" i="30"/>
  <c r="AB151" i="40" s="1"/>
  <c r="AD151" i="30"/>
  <c r="AE151" i="30"/>
  <c r="AF151" i="30"/>
  <c r="AE151" i="40" s="1"/>
  <c r="AG151" i="30"/>
  <c r="AF151" i="40" s="1"/>
  <c r="AH151" i="30"/>
  <c r="AG151" i="40" s="1"/>
  <c r="AI151" i="30"/>
  <c r="Q152" i="30"/>
  <c r="P152" i="40" s="1"/>
  <c r="R152" i="30"/>
  <c r="Q152" i="40" s="1"/>
  <c r="S152" i="30"/>
  <c r="R152" i="40" s="1"/>
  <c r="T152" i="30"/>
  <c r="S152" i="40" s="1"/>
  <c r="U152" i="30"/>
  <c r="T152" i="40" s="1"/>
  <c r="V152" i="30"/>
  <c r="U152" i="40" s="1"/>
  <c r="W152" i="30"/>
  <c r="V152" i="40" s="1"/>
  <c r="X152" i="30"/>
  <c r="W152" i="40" s="1"/>
  <c r="Y152" i="30"/>
  <c r="X152" i="40" s="1"/>
  <c r="Z152" i="30"/>
  <c r="Y152" i="40" s="1"/>
  <c r="AA152" i="30"/>
  <c r="Z152" i="40" s="1"/>
  <c r="AB152" i="30"/>
  <c r="AA152" i="40" s="1"/>
  <c r="AC152" i="30"/>
  <c r="AB152" i="40" s="1"/>
  <c r="AD152" i="30"/>
  <c r="AC152" i="40" s="1"/>
  <c r="AE152" i="30"/>
  <c r="AF152" i="30"/>
  <c r="AG152" i="30"/>
  <c r="AH152" i="30"/>
  <c r="AI152" i="30"/>
  <c r="U154" i="32" s="1"/>
  <c r="Q153" i="30"/>
  <c r="P153" i="40" s="1"/>
  <c r="R153" i="30"/>
  <c r="Q153" i="40" s="1"/>
  <c r="S153" i="30"/>
  <c r="R153" i="40" s="1"/>
  <c r="T153" i="30"/>
  <c r="S153" i="40" s="1"/>
  <c r="U153" i="30"/>
  <c r="T153" i="40" s="1"/>
  <c r="V153" i="30"/>
  <c r="U153" i="40" s="1"/>
  <c r="W153" i="30"/>
  <c r="V153" i="40" s="1"/>
  <c r="X153" i="30"/>
  <c r="W153" i="40" s="1"/>
  <c r="Y153" i="30"/>
  <c r="X153" i="40" s="1"/>
  <c r="Z153" i="30"/>
  <c r="Y153" i="40" s="1"/>
  <c r="AA153" i="30"/>
  <c r="Z153" i="40" s="1"/>
  <c r="AB153" i="30"/>
  <c r="AA153" i="40" s="1"/>
  <c r="AC153" i="30"/>
  <c r="AB153" i="40" s="1"/>
  <c r="AD153" i="30"/>
  <c r="AE153" i="30"/>
  <c r="AF153" i="30"/>
  <c r="AG153" i="30"/>
  <c r="AH153" i="30"/>
  <c r="AI153" i="30"/>
  <c r="Q154" i="30"/>
  <c r="P154" i="40" s="1"/>
  <c r="R154" i="30"/>
  <c r="Q154" i="40" s="1"/>
  <c r="S154" i="30"/>
  <c r="R154" i="40" s="1"/>
  <c r="T154" i="30"/>
  <c r="S154" i="40" s="1"/>
  <c r="U154" i="30"/>
  <c r="T154" i="40" s="1"/>
  <c r="V154" i="30"/>
  <c r="U154" i="40" s="1"/>
  <c r="W154" i="30"/>
  <c r="V154" i="40" s="1"/>
  <c r="X154" i="30"/>
  <c r="W154" i="40" s="1"/>
  <c r="Y154" i="30"/>
  <c r="X154" i="40" s="1"/>
  <c r="Z154" i="30"/>
  <c r="Y154" i="40" s="1"/>
  <c r="AA154" i="30"/>
  <c r="Z154" i="40" s="1"/>
  <c r="AB154" i="30"/>
  <c r="AA154" i="40" s="1"/>
  <c r="AC154" i="30"/>
  <c r="AB154" i="40" s="1"/>
  <c r="AD154" i="30"/>
  <c r="AE154" i="30"/>
  <c r="AF154" i="30"/>
  <c r="AG154" i="30"/>
  <c r="AH154" i="30"/>
  <c r="AI154" i="30"/>
  <c r="Q155" i="30"/>
  <c r="P155" i="40" s="1"/>
  <c r="R155" i="30"/>
  <c r="Q155" i="40" s="1"/>
  <c r="S155" i="30"/>
  <c r="R155" i="40" s="1"/>
  <c r="T155" i="30"/>
  <c r="S155" i="40" s="1"/>
  <c r="U155" i="30"/>
  <c r="T155" i="40" s="1"/>
  <c r="V155" i="30"/>
  <c r="U155" i="40" s="1"/>
  <c r="W155" i="30"/>
  <c r="V155" i="40" s="1"/>
  <c r="X155" i="30"/>
  <c r="W155" i="40" s="1"/>
  <c r="Y155" i="30"/>
  <c r="X155" i="40" s="1"/>
  <c r="Z155" i="30"/>
  <c r="Y155" i="40" s="1"/>
  <c r="AA155" i="30"/>
  <c r="Z155" i="40" s="1"/>
  <c r="AB155" i="30"/>
  <c r="AA155" i="40" s="1"/>
  <c r="AC155" i="30"/>
  <c r="AB155" i="40" s="1"/>
  <c r="AD155" i="30"/>
  <c r="AC155" i="40" s="1"/>
  <c r="AE155" i="30"/>
  <c r="AF155" i="30"/>
  <c r="AG155" i="30"/>
  <c r="AH155" i="30"/>
  <c r="AI155" i="30"/>
  <c r="Q157" i="30"/>
  <c r="P157" i="40" s="1"/>
  <c r="R157" i="30"/>
  <c r="Q157" i="40" s="1"/>
  <c r="S157" i="30"/>
  <c r="R157" i="40" s="1"/>
  <c r="T157" i="30"/>
  <c r="S157" i="40" s="1"/>
  <c r="U157" i="30"/>
  <c r="T157" i="40" s="1"/>
  <c r="V157" i="30"/>
  <c r="U157" i="40" s="1"/>
  <c r="W157" i="30"/>
  <c r="V157" i="40" s="1"/>
  <c r="X157" i="30"/>
  <c r="W157" i="40" s="1"/>
  <c r="Y157" i="30"/>
  <c r="X157" i="40" s="1"/>
  <c r="Z157" i="30"/>
  <c r="Y157" i="40" s="1"/>
  <c r="AA157" i="30"/>
  <c r="Z157" i="40" s="1"/>
  <c r="AB157" i="30"/>
  <c r="AA157" i="40" s="1"/>
  <c r="AC157" i="30"/>
  <c r="AB157" i="40" s="1"/>
  <c r="AD157" i="30"/>
  <c r="AE157" i="30"/>
  <c r="AF157" i="30"/>
  <c r="AG157" i="30"/>
  <c r="AH157" i="30"/>
  <c r="AI157" i="30"/>
  <c r="AD8" i="30"/>
  <c r="AE8" i="30"/>
  <c r="AF8" i="30"/>
  <c r="Q15" i="30"/>
  <c r="P15" i="40" s="1"/>
  <c r="R15" i="30"/>
  <c r="Q15" i="40" s="1"/>
  <c r="S15" i="30"/>
  <c r="R15" i="40" s="1"/>
  <c r="T15" i="30"/>
  <c r="S15" i="40" s="1"/>
  <c r="U15" i="30"/>
  <c r="T15" i="40" s="1"/>
  <c r="V15" i="30"/>
  <c r="U15" i="40" s="1"/>
  <c r="W15" i="30"/>
  <c r="V15" i="40" s="1"/>
  <c r="X15" i="30"/>
  <c r="W15" i="40" s="1"/>
  <c r="Y15" i="30"/>
  <c r="X15" i="40" s="1"/>
  <c r="Z15" i="30"/>
  <c r="Y15" i="40" s="1"/>
  <c r="AA15" i="30"/>
  <c r="Z15" i="40" s="1"/>
  <c r="AB15" i="30"/>
  <c r="AA15" i="40" s="1"/>
  <c r="AC15" i="30"/>
  <c r="AB15" i="40" s="1"/>
  <c r="AD15" i="30"/>
  <c r="P17" i="32" s="1"/>
  <c r="AC168" i="40" s="1"/>
  <c r="AE15" i="30"/>
  <c r="Q17" i="32" s="1"/>
  <c r="AD168" i="40" s="1"/>
  <c r="AF15" i="30"/>
  <c r="AG15" i="30"/>
  <c r="AH15" i="30"/>
  <c r="AI15" i="30"/>
  <c r="Q16" i="30"/>
  <c r="P16" i="40" s="1"/>
  <c r="R16" i="30"/>
  <c r="Q16" i="40" s="1"/>
  <c r="S16" i="30"/>
  <c r="R16" i="40" s="1"/>
  <c r="T16" i="30"/>
  <c r="S16" i="40" s="1"/>
  <c r="U16" i="30"/>
  <c r="T16" i="40" s="1"/>
  <c r="V16" i="30"/>
  <c r="U16" i="40" s="1"/>
  <c r="W16" i="30"/>
  <c r="V16" i="40" s="1"/>
  <c r="X16" i="30"/>
  <c r="W16" i="40" s="1"/>
  <c r="Y16" i="30"/>
  <c r="X16" i="40" s="1"/>
  <c r="Z16" i="30"/>
  <c r="Y16" i="40" s="1"/>
  <c r="AA16" i="30"/>
  <c r="Z16" i="40" s="1"/>
  <c r="AB16" i="30"/>
  <c r="AA16" i="40" s="1"/>
  <c r="AC16" i="30"/>
  <c r="AB16" i="40" s="1"/>
  <c r="AD16" i="30"/>
  <c r="AE16" i="30"/>
  <c r="Q18" i="32" s="1"/>
  <c r="AD169" i="40" s="1"/>
  <c r="AF16" i="30"/>
  <c r="R18" i="32" s="1"/>
  <c r="AE169" i="40" s="1"/>
  <c r="AG16" i="30"/>
  <c r="AH16" i="30"/>
  <c r="AI16" i="30"/>
  <c r="Q17" i="30"/>
  <c r="P17" i="40" s="1"/>
  <c r="R17" i="30"/>
  <c r="Q17" i="40" s="1"/>
  <c r="S17" i="30"/>
  <c r="R17" i="40" s="1"/>
  <c r="T17" i="30"/>
  <c r="S17" i="40" s="1"/>
  <c r="U17" i="30"/>
  <c r="T17" i="40" s="1"/>
  <c r="V17" i="30"/>
  <c r="U17" i="40" s="1"/>
  <c r="W17" i="30"/>
  <c r="V17" i="40" s="1"/>
  <c r="X17" i="30"/>
  <c r="W17" i="40" s="1"/>
  <c r="Y17" i="30"/>
  <c r="X17" i="40" s="1"/>
  <c r="Z17" i="30"/>
  <c r="Y17" i="40" s="1"/>
  <c r="AA17" i="30"/>
  <c r="Z17" i="40" s="1"/>
  <c r="AB17" i="30"/>
  <c r="AA17" i="40" s="1"/>
  <c r="AC17" i="30"/>
  <c r="AB17" i="40" s="1"/>
  <c r="AD17" i="30"/>
  <c r="AE17" i="30"/>
  <c r="AF17" i="30"/>
  <c r="AG17" i="30"/>
  <c r="AH17" i="30"/>
  <c r="AI17" i="30"/>
  <c r="Q18" i="30"/>
  <c r="P18" i="40" s="1"/>
  <c r="R18" i="30"/>
  <c r="Q18" i="40" s="1"/>
  <c r="S18" i="30"/>
  <c r="R18" i="40" s="1"/>
  <c r="T18" i="30"/>
  <c r="S18" i="40" s="1"/>
  <c r="U18" i="30"/>
  <c r="T18" i="40" s="1"/>
  <c r="V18" i="30"/>
  <c r="U18" i="40" s="1"/>
  <c r="W18" i="30"/>
  <c r="V18" i="40" s="1"/>
  <c r="X18" i="30"/>
  <c r="W18" i="40" s="1"/>
  <c r="Y18" i="30"/>
  <c r="X18" i="40" s="1"/>
  <c r="Z18" i="30"/>
  <c r="Y18" i="40" s="1"/>
  <c r="AA18" i="30"/>
  <c r="Z18" i="40" s="1"/>
  <c r="AB18" i="30"/>
  <c r="AA18" i="40" s="1"/>
  <c r="AC18" i="30"/>
  <c r="AB18" i="40" s="1"/>
  <c r="AD18" i="30"/>
  <c r="AE18" i="30"/>
  <c r="AF18" i="30"/>
  <c r="AG18" i="30"/>
  <c r="AH18" i="30"/>
  <c r="T20" i="32" s="1"/>
  <c r="AG171" i="40" s="1"/>
  <c r="AI18" i="30"/>
  <c r="Q19" i="30"/>
  <c r="P19" i="40" s="1"/>
  <c r="R19" i="30"/>
  <c r="Q19" i="40" s="1"/>
  <c r="S19" i="30"/>
  <c r="R19" i="40" s="1"/>
  <c r="T19" i="30"/>
  <c r="S19" i="40" s="1"/>
  <c r="U19" i="30"/>
  <c r="T19" i="40" s="1"/>
  <c r="V19" i="30"/>
  <c r="U19" i="40" s="1"/>
  <c r="W19" i="30"/>
  <c r="V19" i="40" s="1"/>
  <c r="X19" i="30"/>
  <c r="W19" i="40" s="1"/>
  <c r="Y19" i="30"/>
  <c r="X19" i="40" s="1"/>
  <c r="Z19" i="30"/>
  <c r="Y19" i="40" s="1"/>
  <c r="AA19" i="30"/>
  <c r="Z19" i="40" s="1"/>
  <c r="AB19" i="30"/>
  <c r="AA19" i="40" s="1"/>
  <c r="AC19" i="30"/>
  <c r="AB19" i="40" s="1"/>
  <c r="AD19" i="30"/>
  <c r="AE19" i="30"/>
  <c r="AF19" i="30"/>
  <c r="R21" i="32" s="1"/>
  <c r="AE172" i="40" s="1"/>
  <c r="AG19" i="30"/>
  <c r="S21" i="32" s="1"/>
  <c r="AF172" i="40" s="1"/>
  <c r="AH19" i="30"/>
  <c r="AI19" i="30"/>
  <c r="U21" i="32" s="1"/>
  <c r="AH172" i="40" s="1"/>
  <c r="Q21" i="30"/>
  <c r="P21" i="40" s="1"/>
  <c r="R21" i="30"/>
  <c r="Q21" i="40" s="1"/>
  <c r="S21" i="30"/>
  <c r="R21" i="40" s="1"/>
  <c r="T21" i="30"/>
  <c r="S21" i="40" s="1"/>
  <c r="U21" i="30"/>
  <c r="T21" i="40" s="1"/>
  <c r="V21" i="30"/>
  <c r="U21" i="40" s="1"/>
  <c r="W21" i="30"/>
  <c r="V21" i="40" s="1"/>
  <c r="X21" i="30"/>
  <c r="W21" i="40" s="1"/>
  <c r="Y21" i="30"/>
  <c r="X21" i="40" s="1"/>
  <c r="Z21" i="30"/>
  <c r="Y21" i="40" s="1"/>
  <c r="AA21" i="30"/>
  <c r="Z21" i="40" s="1"/>
  <c r="AB21" i="30"/>
  <c r="AA21" i="40" s="1"/>
  <c r="AC21" i="30"/>
  <c r="AB21" i="40" s="1"/>
  <c r="AD21" i="30"/>
  <c r="P23" i="32" s="1"/>
  <c r="AC174" i="40" s="1"/>
  <c r="AE21" i="30"/>
  <c r="AD21" i="40" s="1"/>
  <c r="AF21" i="30"/>
  <c r="AE21" i="40" s="1"/>
  <c r="AG21" i="30"/>
  <c r="S23" i="32" s="1"/>
  <c r="AF174" i="40" s="1"/>
  <c r="AH21" i="30"/>
  <c r="AI21" i="30"/>
  <c r="AD5" i="30"/>
  <c r="N157" i="30"/>
  <c r="N157" i="40" s="1"/>
  <c r="M157" i="30"/>
  <c r="M157" i="40" s="1"/>
  <c r="I157" i="30"/>
  <c r="F157" i="30"/>
  <c r="F157" i="40" s="1"/>
  <c r="E157" i="30"/>
  <c r="E157" i="40" s="1"/>
  <c r="D157" i="30"/>
  <c r="D157" i="40" s="1"/>
  <c r="C157" i="30"/>
  <c r="C157" i="40" s="1"/>
  <c r="N156" i="30"/>
  <c r="N156" i="40" s="1"/>
  <c r="M156" i="30"/>
  <c r="M156" i="40" s="1"/>
  <c r="I156" i="30"/>
  <c r="F156" i="30"/>
  <c r="F156" i="40" s="1"/>
  <c r="E156" i="30"/>
  <c r="E156" i="40" s="1"/>
  <c r="D156" i="30"/>
  <c r="D156" i="40" s="1"/>
  <c r="C156" i="30"/>
  <c r="C156" i="40" s="1"/>
  <c r="N155" i="30"/>
  <c r="N155" i="40" s="1"/>
  <c r="M155" i="30"/>
  <c r="M155" i="40" s="1"/>
  <c r="I155" i="30"/>
  <c r="F155" i="30"/>
  <c r="F155" i="40" s="1"/>
  <c r="E155" i="30"/>
  <c r="E155" i="40" s="1"/>
  <c r="D155" i="30"/>
  <c r="D155" i="40" s="1"/>
  <c r="C155" i="30"/>
  <c r="C155" i="40" s="1"/>
  <c r="N154" i="30"/>
  <c r="N154" i="40" s="1"/>
  <c r="M154" i="30"/>
  <c r="M154" i="40" s="1"/>
  <c r="I154" i="30"/>
  <c r="F154" i="30"/>
  <c r="F154" i="40" s="1"/>
  <c r="E154" i="30"/>
  <c r="E154" i="40" s="1"/>
  <c r="D154" i="30"/>
  <c r="D154" i="40" s="1"/>
  <c r="C154" i="30"/>
  <c r="C154" i="40" s="1"/>
  <c r="N153" i="30"/>
  <c r="N153" i="40" s="1"/>
  <c r="M153" i="30"/>
  <c r="M153" i="40" s="1"/>
  <c r="I153" i="30"/>
  <c r="F153" i="30"/>
  <c r="F153" i="40" s="1"/>
  <c r="E153" i="30"/>
  <c r="E153" i="40" s="1"/>
  <c r="D153" i="30"/>
  <c r="D153" i="40" s="1"/>
  <c r="C153" i="30"/>
  <c r="C153" i="40" s="1"/>
  <c r="N152" i="30"/>
  <c r="N152" i="40" s="1"/>
  <c r="M152" i="30"/>
  <c r="M152" i="40" s="1"/>
  <c r="F152" i="30"/>
  <c r="F152" i="40" s="1"/>
  <c r="E152" i="30"/>
  <c r="E152" i="40" s="1"/>
  <c r="D152" i="30"/>
  <c r="D152" i="40" s="1"/>
  <c r="C152" i="30"/>
  <c r="C152" i="40" s="1"/>
  <c r="N151" i="30"/>
  <c r="N151" i="40" s="1"/>
  <c r="M151" i="30"/>
  <c r="M151" i="40" s="1"/>
  <c r="I151" i="30"/>
  <c r="F151" i="30"/>
  <c r="F151" i="40" s="1"/>
  <c r="E151" i="30"/>
  <c r="E151" i="40" s="1"/>
  <c r="D151" i="30"/>
  <c r="D151" i="40" s="1"/>
  <c r="C151" i="30"/>
  <c r="C151" i="40" s="1"/>
  <c r="N150" i="30"/>
  <c r="N150" i="40" s="1"/>
  <c r="M150" i="30"/>
  <c r="M150" i="40" s="1"/>
  <c r="F150" i="30"/>
  <c r="F150" i="40" s="1"/>
  <c r="E150" i="30"/>
  <c r="E150" i="40" s="1"/>
  <c r="D150" i="30"/>
  <c r="D150" i="40" s="1"/>
  <c r="C150" i="30"/>
  <c r="C150" i="40" s="1"/>
  <c r="N149" i="30"/>
  <c r="N149" i="40" s="1"/>
  <c r="M149" i="30"/>
  <c r="M149" i="40" s="1"/>
  <c r="I149" i="30"/>
  <c r="F149" i="30"/>
  <c r="F149" i="40" s="1"/>
  <c r="E149" i="30"/>
  <c r="E149" i="40" s="1"/>
  <c r="D149" i="30"/>
  <c r="D149" i="40" s="1"/>
  <c r="C149" i="30"/>
  <c r="C149" i="40" s="1"/>
  <c r="N148" i="30"/>
  <c r="N148" i="40" s="1"/>
  <c r="M148" i="30"/>
  <c r="M148" i="40" s="1"/>
  <c r="F148" i="30"/>
  <c r="F148" i="40" s="1"/>
  <c r="E148" i="30"/>
  <c r="E148" i="40" s="1"/>
  <c r="D148" i="30"/>
  <c r="D148" i="40" s="1"/>
  <c r="C148" i="30"/>
  <c r="C148" i="40" s="1"/>
  <c r="N147" i="30"/>
  <c r="N147" i="40" s="1"/>
  <c r="M147" i="30"/>
  <c r="M147" i="40" s="1"/>
  <c r="I147" i="30"/>
  <c r="F147" i="30"/>
  <c r="F147" i="40" s="1"/>
  <c r="E147" i="30"/>
  <c r="E147" i="40" s="1"/>
  <c r="D147" i="30"/>
  <c r="D147" i="40" s="1"/>
  <c r="C147" i="30"/>
  <c r="C147" i="40" s="1"/>
  <c r="N146" i="30"/>
  <c r="N146" i="40" s="1"/>
  <c r="M146" i="30"/>
  <c r="M146" i="40" s="1"/>
  <c r="F146" i="30"/>
  <c r="F146" i="40" s="1"/>
  <c r="E146" i="30"/>
  <c r="E146" i="40" s="1"/>
  <c r="D146" i="30"/>
  <c r="D146" i="40" s="1"/>
  <c r="C146" i="30"/>
  <c r="C146" i="40" s="1"/>
  <c r="N145" i="30"/>
  <c r="N145" i="40" s="1"/>
  <c r="M145" i="30"/>
  <c r="M145" i="40" s="1"/>
  <c r="I145" i="30"/>
  <c r="F145" i="30"/>
  <c r="F145" i="40" s="1"/>
  <c r="E145" i="30"/>
  <c r="E145" i="40" s="1"/>
  <c r="D145" i="30"/>
  <c r="D145" i="40" s="1"/>
  <c r="C145" i="30"/>
  <c r="C145" i="40" s="1"/>
  <c r="N144" i="30"/>
  <c r="N144" i="40" s="1"/>
  <c r="M144" i="30"/>
  <c r="M144" i="40" s="1"/>
  <c r="I144" i="30"/>
  <c r="F144" i="30"/>
  <c r="F144" i="40" s="1"/>
  <c r="E144" i="30"/>
  <c r="E144" i="40" s="1"/>
  <c r="D144" i="30"/>
  <c r="D144" i="40" s="1"/>
  <c r="C144" i="30"/>
  <c r="C144" i="40" s="1"/>
  <c r="N143" i="30"/>
  <c r="N143" i="40" s="1"/>
  <c r="M143" i="30"/>
  <c r="M143" i="40" s="1"/>
  <c r="I143" i="30"/>
  <c r="F143" i="30"/>
  <c r="F143" i="40" s="1"/>
  <c r="E143" i="30"/>
  <c r="E143" i="40" s="1"/>
  <c r="D143" i="30"/>
  <c r="D143" i="40" s="1"/>
  <c r="C143" i="30"/>
  <c r="C143" i="40" s="1"/>
  <c r="N142" i="30"/>
  <c r="N142" i="40" s="1"/>
  <c r="M142" i="30"/>
  <c r="M142" i="40" s="1"/>
  <c r="I142" i="30"/>
  <c r="F142" i="30"/>
  <c r="F142" i="40" s="1"/>
  <c r="E142" i="30"/>
  <c r="E142" i="40" s="1"/>
  <c r="D142" i="30"/>
  <c r="D142" i="40" s="1"/>
  <c r="C142" i="30"/>
  <c r="C142" i="40" s="1"/>
  <c r="N141" i="30"/>
  <c r="N141" i="40" s="1"/>
  <c r="M141" i="30"/>
  <c r="M141" i="40" s="1"/>
  <c r="I141" i="30"/>
  <c r="F141" i="30"/>
  <c r="F141" i="40" s="1"/>
  <c r="E141" i="30"/>
  <c r="E141" i="40" s="1"/>
  <c r="D141" i="30"/>
  <c r="D141" i="40" s="1"/>
  <c r="C141" i="30"/>
  <c r="C141" i="40" s="1"/>
  <c r="N140" i="30"/>
  <c r="N140" i="40" s="1"/>
  <c r="M140" i="30"/>
  <c r="M140" i="40" s="1"/>
  <c r="F140" i="30"/>
  <c r="F140" i="40" s="1"/>
  <c r="E140" i="30"/>
  <c r="E140" i="40" s="1"/>
  <c r="D140" i="30"/>
  <c r="D140" i="40" s="1"/>
  <c r="C140" i="30"/>
  <c r="C140" i="40" s="1"/>
  <c r="N139" i="30"/>
  <c r="N139" i="40" s="1"/>
  <c r="M139" i="30"/>
  <c r="M139" i="40" s="1"/>
  <c r="I139" i="30"/>
  <c r="F139" i="30"/>
  <c r="F139" i="40" s="1"/>
  <c r="E139" i="30"/>
  <c r="E139" i="40" s="1"/>
  <c r="D139" i="30"/>
  <c r="D139" i="40" s="1"/>
  <c r="C139" i="30"/>
  <c r="C139" i="40" s="1"/>
  <c r="N138" i="30"/>
  <c r="N138" i="40" s="1"/>
  <c r="M138" i="30"/>
  <c r="M138" i="40" s="1"/>
  <c r="F138" i="30"/>
  <c r="F138" i="40" s="1"/>
  <c r="E138" i="30"/>
  <c r="E138" i="40" s="1"/>
  <c r="D138" i="30"/>
  <c r="D138" i="40" s="1"/>
  <c r="C138" i="30"/>
  <c r="C138" i="40" s="1"/>
  <c r="N137" i="30"/>
  <c r="N137" i="40" s="1"/>
  <c r="M137" i="30"/>
  <c r="M137" i="40" s="1"/>
  <c r="I137" i="30"/>
  <c r="F137" i="30"/>
  <c r="F137" i="40" s="1"/>
  <c r="E137" i="30"/>
  <c r="E137" i="40" s="1"/>
  <c r="D137" i="30"/>
  <c r="D137" i="40" s="1"/>
  <c r="C137" i="30"/>
  <c r="C137" i="40" s="1"/>
  <c r="N136" i="30"/>
  <c r="N136" i="40" s="1"/>
  <c r="M136" i="30"/>
  <c r="M136" i="40" s="1"/>
  <c r="F136" i="30"/>
  <c r="F136" i="40" s="1"/>
  <c r="E136" i="30"/>
  <c r="E136" i="40" s="1"/>
  <c r="D136" i="30"/>
  <c r="D136" i="40" s="1"/>
  <c r="C136" i="30"/>
  <c r="C136" i="40" s="1"/>
  <c r="N135" i="30"/>
  <c r="N135" i="40" s="1"/>
  <c r="M135" i="30"/>
  <c r="M135" i="40" s="1"/>
  <c r="I135" i="30"/>
  <c r="F135" i="30"/>
  <c r="F135" i="40" s="1"/>
  <c r="E135" i="30"/>
  <c r="E135" i="40" s="1"/>
  <c r="D135" i="30"/>
  <c r="D135" i="40" s="1"/>
  <c r="C135" i="30"/>
  <c r="C135" i="40" s="1"/>
  <c r="N134" i="30"/>
  <c r="N134" i="40" s="1"/>
  <c r="M134" i="30"/>
  <c r="M134" i="40" s="1"/>
  <c r="F134" i="30"/>
  <c r="F134" i="40" s="1"/>
  <c r="E134" i="30"/>
  <c r="E134" i="40" s="1"/>
  <c r="D134" i="30"/>
  <c r="D134" i="40" s="1"/>
  <c r="C134" i="30"/>
  <c r="C134" i="40" s="1"/>
  <c r="N133" i="30"/>
  <c r="N133" i="40" s="1"/>
  <c r="M133" i="30"/>
  <c r="M133" i="40" s="1"/>
  <c r="I133" i="30"/>
  <c r="F133" i="30"/>
  <c r="F133" i="40" s="1"/>
  <c r="E133" i="30"/>
  <c r="E133" i="40" s="1"/>
  <c r="D133" i="30"/>
  <c r="D133" i="40" s="1"/>
  <c r="C133" i="30"/>
  <c r="C133" i="40" s="1"/>
  <c r="N132" i="30"/>
  <c r="N132" i="40" s="1"/>
  <c r="M132" i="30"/>
  <c r="M132" i="40" s="1"/>
  <c r="I132" i="30"/>
  <c r="F132" i="30"/>
  <c r="F132" i="40" s="1"/>
  <c r="E132" i="30"/>
  <c r="E132" i="40" s="1"/>
  <c r="D132" i="30"/>
  <c r="D132" i="40" s="1"/>
  <c r="C132" i="30"/>
  <c r="C132" i="40" s="1"/>
  <c r="N131" i="30"/>
  <c r="N131" i="40" s="1"/>
  <c r="M131" i="30"/>
  <c r="M131" i="40" s="1"/>
  <c r="I131" i="30"/>
  <c r="F131" i="30"/>
  <c r="F131" i="40" s="1"/>
  <c r="E131" i="30"/>
  <c r="E131" i="40" s="1"/>
  <c r="D131" i="30"/>
  <c r="D131" i="40" s="1"/>
  <c r="C131" i="30"/>
  <c r="C131" i="40" s="1"/>
  <c r="N130" i="30"/>
  <c r="N130" i="40" s="1"/>
  <c r="M130" i="30"/>
  <c r="M130" i="40" s="1"/>
  <c r="I130" i="30"/>
  <c r="F130" i="30"/>
  <c r="F130" i="40" s="1"/>
  <c r="E130" i="30"/>
  <c r="E130" i="40" s="1"/>
  <c r="D130" i="30"/>
  <c r="D130" i="40" s="1"/>
  <c r="C130" i="30"/>
  <c r="C130" i="40" s="1"/>
  <c r="N129" i="30"/>
  <c r="N129" i="40" s="1"/>
  <c r="M129" i="30"/>
  <c r="M129" i="40" s="1"/>
  <c r="I129" i="30"/>
  <c r="F129" i="30"/>
  <c r="F129" i="40" s="1"/>
  <c r="E129" i="30"/>
  <c r="E129" i="40" s="1"/>
  <c r="D129" i="30"/>
  <c r="D129" i="40" s="1"/>
  <c r="C129" i="30"/>
  <c r="C129" i="40" s="1"/>
  <c r="N128" i="30"/>
  <c r="N128" i="40" s="1"/>
  <c r="M128" i="30"/>
  <c r="M128" i="40" s="1"/>
  <c r="F128" i="30"/>
  <c r="F128" i="40" s="1"/>
  <c r="E128" i="30"/>
  <c r="E128" i="40" s="1"/>
  <c r="D128" i="30"/>
  <c r="D128" i="40" s="1"/>
  <c r="C128" i="30"/>
  <c r="C128" i="40" s="1"/>
  <c r="N127" i="30"/>
  <c r="N127" i="40" s="1"/>
  <c r="M127" i="30"/>
  <c r="M127" i="40" s="1"/>
  <c r="I127" i="30"/>
  <c r="F127" i="30"/>
  <c r="F127" i="40" s="1"/>
  <c r="E127" i="30"/>
  <c r="E127" i="40" s="1"/>
  <c r="D127" i="30"/>
  <c r="D127" i="40" s="1"/>
  <c r="C127" i="30"/>
  <c r="C127" i="40" s="1"/>
  <c r="N126" i="30"/>
  <c r="N126" i="40" s="1"/>
  <c r="M126" i="30"/>
  <c r="M126" i="40" s="1"/>
  <c r="F126" i="30"/>
  <c r="F126" i="40" s="1"/>
  <c r="E126" i="30"/>
  <c r="E126" i="40" s="1"/>
  <c r="D126" i="30"/>
  <c r="D126" i="40" s="1"/>
  <c r="C126" i="30"/>
  <c r="C126" i="40" s="1"/>
  <c r="N125" i="30"/>
  <c r="N125" i="40" s="1"/>
  <c r="M125" i="30"/>
  <c r="M125" i="40" s="1"/>
  <c r="I125" i="30"/>
  <c r="F125" i="30"/>
  <c r="F125" i="40" s="1"/>
  <c r="E125" i="30"/>
  <c r="E125" i="40" s="1"/>
  <c r="D125" i="30"/>
  <c r="D125" i="40" s="1"/>
  <c r="C125" i="30"/>
  <c r="C125" i="40" s="1"/>
  <c r="N124" i="30"/>
  <c r="N124" i="40" s="1"/>
  <c r="M124" i="30"/>
  <c r="M124" i="40" s="1"/>
  <c r="F124" i="30"/>
  <c r="F124" i="40" s="1"/>
  <c r="E124" i="30"/>
  <c r="E124" i="40" s="1"/>
  <c r="D124" i="30"/>
  <c r="D124" i="40" s="1"/>
  <c r="C124" i="30"/>
  <c r="C124" i="40" s="1"/>
  <c r="N123" i="30"/>
  <c r="N123" i="40" s="1"/>
  <c r="M123" i="30"/>
  <c r="M123" i="40" s="1"/>
  <c r="I123" i="30"/>
  <c r="F123" i="30"/>
  <c r="F123" i="40" s="1"/>
  <c r="E123" i="30"/>
  <c r="E123" i="40" s="1"/>
  <c r="D123" i="30"/>
  <c r="D123" i="40" s="1"/>
  <c r="C123" i="30"/>
  <c r="C123" i="40" s="1"/>
  <c r="N122" i="30"/>
  <c r="N122" i="40" s="1"/>
  <c r="M122" i="30"/>
  <c r="M122" i="40" s="1"/>
  <c r="F122" i="30"/>
  <c r="F122" i="40" s="1"/>
  <c r="E122" i="30"/>
  <c r="E122" i="40" s="1"/>
  <c r="D122" i="30"/>
  <c r="D122" i="40" s="1"/>
  <c r="C122" i="30"/>
  <c r="C122" i="40" s="1"/>
  <c r="N121" i="30"/>
  <c r="N121" i="40" s="1"/>
  <c r="M121" i="30"/>
  <c r="M121" i="40" s="1"/>
  <c r="I121" i="30"/>
  <c r="F121" i="30"/>
  <c r="F121" i="40" s="1"/>
  <c r="E121" i="30"/>
  <c r="E121" i="40" s="1"/>
  <c r="D121" i="30"/>
  <c r="D121" i="40" s="1"/>
  <c r="C121" i="30"/>
  <c r="C121" i="40" s="1"/>
  <c r="N120" i="30"/>
  <c r="N120" i="40" s="1"/>
  <c r="M120" i="30"/>
  <c r="M120" i="40" s="1"/>
  <c r="I120" i="30"/>
  <c r="F120" i="30"/>
  <c r="F120" i="40" s="1"/>
  <c r="E120" i="30"/>
  <c r="E120" i="40" s="1"/>
  <c r="D120" i="30"/>
  <c r="D120" i="40" s="1"/>
  <c r="C120" i="30"/>
  <c r="C120" i="40" s="1"/>
  <c r="N119" i="30"/>
  <c r="N119" i="40" s="1"/>
  <c r="M119" i="30"/>
  <c r="M119" i="40" s="1"/>
  <c r="I119" i="30"/>
  <c r="F119" i="30"/>
  <c r="F119" i="40" s="1"/>
  <c r="E119" i="30"/>
  <c r="E119" i="40" s="1"/>
  <c r="D119" i="30"/>
  <c r="D119" i="40" s="1"/>
  <c r="C119" i="30"/>
  <c r="C119" i="40" s="1"/>
  <c r="N118" i="30"/>
  <c r="N118" i="40" s="1"/>
  <c r="M118" i="30"/>
  <c r="M118" i="40" s="1"/>
  <c r="I118" i="30"/>
  <c r="F118" i="30"/>
  <c r="F118" i="40" s="1"/>
  <c r="E118" i="30"/>
  <c r="E118" i="40" s="1"/>
  <c r="D118" i="30"/>
  <c r="D118" i="40" s="1"/>
  <c r="C118" i="30"/>
  <c r="C118" i="40" s="1"/>
  <c r="N117" i="30"/>
  <c r="N117" i="40" s="1"/>
  <c r="M117" i="30"/>
  <c r="M117" i="40" s="1"/>
  <c r="I117" i="30"/>
  <c r="F117" i="30"/>
  <c r="F117" i="40" s="1"/>
  <c r="E117" i="30"/>
  <c r="E117" i="40" s="1"/>
  <c r="D117" i="30"/>
  <c r="D117" i="40" s="1"/>
  <c r="C117" i="30"/>
  <c r="C117" i="40" s="1"/>
  <c r="N116" i="30"/>
  <c r="N116" i="40" s="1"/>
  <c r="M116" i="30"/>
  <c r="M116" i="40" s="1"/>
  <c r="F116" i="30"/>
  <c r="F116" i="40" s="1"/>
  <c r="E116" i="30"/>
  <c r="E116" i="40" s="1"/>
  <c r="D116" i="30"/>
  <c r="D116" i="40" s="1"/>
  <c r="C116" i="30"/>
  <c r="C116" i="40" s="1"/>
  <c r="N115" i="30"/>
  <c r="N115" i="40" s="1"/>
  <c r="M115" i="30"/>
  <c r="M115" i="40" s="1"/>
  <c r="I115" i="30"/>
  <c r="F115" i="30"/>
  <c r="F115" i="40" s="1"/>
  <c r="E115" i="30"/>
  <c r="E115" i="40" s="1"/>
  <c r="D115" i="30"/>
  <c r="D115" i="40" s="1"/>
  <c r="C115" i="30"/>
  <c r="C115" i="40" s="1"/>
  <c r="N114" i="30"/>
  <c r="N114" i="40" s="1"/>
  <c r="M114" i="30"/>
  <c r="M114" i="40" s="1"/>
  <c r="F114" i="30"/>
  <c r="F114" i="40" s="1"/>
  <c r="E114" i="30"/>
  <c r="E114" i="40" s="1"/>
  <c r="D114" i="30"/>
  <c r="D114" i="40" s="1"/>
  <c r="C114" i="30"/>
  <c r="C114" i="40" s="1"/>
  <c r="N113" i="30"/>
  <c r="N113" i="40" s="1"/>
  <c r="M113" i="30"/>
  <c r="M113" i="40" s="1"/>
  <c r="I113" i="30"/>
  <c r="F113" i="30"/>
  <c r="F113" i="40" s="1"/>
  <c r="E113" i="30"/>
  <c r="E113" i="40" s="1"/>
  <c r="D113" i="30"/>
  <c r="D113" i="40" s="1"/>
  <c r="C113" i="30"/>
  <c r="C113" i="40" s="1"/>
  <c r="N112" i="30"/>
  <c r="N112" i="40" s="1"/>
  <c r="M112" i="30"/>
  <c r="M112" i="40" s="1"/>
  <c r="F112" i="30"/>
  <c r="F112" i="40" s="1"/>
  <c r="E112" i="30"/>
  <c r="E112" i="40" s="1"/>
  <c r="D112" i="30"/>
  <c r="D112" i="40" s="1"/>
  <c r="C112" i="30"/>
  <c r="C112" i="40" s="1"/>
  <c r="N111" i="30"/>
  <c r="N111" i="40" s="1"/>
  <c r="M111" i="30"/>
  <c r="M111" i="40" s="1"/>
  <c r="I111" i="30"/>
  <c r="F111" i="30"/>
  <c r="F111" i="40" s="1"/>
  <c r="E111" i="30"/>
  <c r="E111" i="40" s="1"/>
  <c r="D111" i="30"/>
  <c r="D111" i="40" s="1"/>
  <c r="C111" i="30"/>
  <c r="C111" i="40" s="1"/>
  <c r="N110" i="30"/>
  <c r="N110" i="40" s="1"/>
  <c r="M110" i="30"/>
  <c r="M110" i="40" s="1"/>
  <c r="F110" i="30"/>
  <c r="F110" i="40" s="1"/>
  <c r="E110" i="30"/>
  <c r="E110" i="40" s="1"/>
  <c r="D110" i="30"/>
  <c r="D110" i="40" s="1"/>
  <c r="C110" i="30"/>
  <c r="C110" i="40" s="1"/>
  <c r="N109" i="30"/>
  <c r="N109" i="40" s="1"/>
  <c r="M109" i="30"/>
  <c r="M109" i="40" s="1"/>
  <c r="I109" i="30"/>
  <c r="F109" i="30"/>
  <c r="F109" i="40" s="1"/>
  <c r="E109" i="30"/>
  <c r="E109" i="40" s="1"/>
  <c r="D109" i="30"/>
  <c r="D109" i="40" s="1"/>
  <c r="C109" i="30"/>
  <c r="C109" i="40" s="1"/>
  <c r="N108" i="30"/>
  <c r="N108" i="40" s="1"/>
  <c r="M108" i="30"/>
  <c r="M108" i="40" s="1"/>
  <c r="I108" i="30"/>
  <c r="F108" i="30"/>
  <c r="F108" i="40" s="1"/>
  <c r="E108" i="30"/>
  <c r="E108" i="40" s="1"/>
  <c r="D108" i="30"/>
  <c r="D108" i="40" s="1"/>
  <c r="C108" i="30"/>
  <c r="C108" i="40" s="1"/>
  <c r="N107" i="30"/>
  <c r="N107" i="40" s="1"/>
  <c r="M107" i="30"/>
  <c r="M107" i="40" s="1"/>
  <c r="I107" i="30"/>
  <c r="F107" i="30"/>
  <c r="F107" i="40" s="1"/>
  <c r="E107" i="30"/>
  <c r="E107" i="40" s="1"/>
  <c r="D107" i="30"/>
  <c r="D107" i="40" s="1"/>
  <c r="C107" i="30"/>
  <c r="C107" i="40" s="1"/>
  <c r="N106" i="30"/>
  <c r="N106" i="40" s="1"/>
  <c r="M106" i="30"/>
  <c r="M106" i="40" s="1"/>
  <c r="I106" i="30"/>
  <c r="F106" i="30"/>
  <c r="F106" i="40" s="1"/>
  <c r="E106" i="30"/>
  <c r="E106" i="40" s="1"/>
  <c r="D106" i="30"/>
  <c r="D106" i="40" s="1"/>
  <c r="C106" i="30"/>
  <c r="C106" i="40" s="1"/>
  <c r="N105" i="30"/>
  <c r="N105" i="40" s="1"/>
  <c r="M105" i="30"/>
  <c r="M105" i="40" s="1"/>
  <c r="I105" i="30"/>
  <c r="F105" i="30"/>
  <c r="F105" i="40" s="1"/>
  <c r="E105" i="30"/>
  <c r="E105" i="40" s="1"/>
  <c r="D105" i="30"/>
  <c r="D105" i="40" s="1"/>
  <c r="C105" i="30"/>
  <c r="C105" i="40" s="1"/>
  <c r="N104" i="30"/>
  <c r="N104" i="40" s="1"/>
  <c r="M104" i="30"/>
  <c r="M104" i="40" s="1"/>
  <c r="F104" i="30"/>
  <c r="F104" i="40" s="1"/>
  <c r="E104" i="30"/>
  <c r="E104" i="40" s="1"/>
  <c r="D104" i="30"/>
  <c r="D104" i="40" s="1"/>
  <c r="C104" i="30"/>
  <c r="C104" i="40" s="1"/>
  <c r="N103" i="30"/>
  <c r="N103" i="40" s="1"/>
  <c r="M103" i="30"/>
  <c r="M103" i="40" s="1"/>
  <c r="I103" i="30"/>
  <c r="F103" i="30"/>
  <c r="F103" i="40" s="1"/>
  <c r="E103" i="30"/>
  <c r="E103" i="40" s="1"/>
  <c r="D103" i="30"/>
  <c r="D103" i="40" s="1"/>
  <c r="C103" i="30"/>
  <c r="C103" i="40" s="1"/>
  <c r="N102" i="30"/>
  <c r="N102" i="40" s="1"/>
  <c r="M102" i="30"/>
  <c r="M102" i="40" s="1"/>
  <c r="F102" i="30"/>
  <c r="F102" i="40" s="1"/>
  <c r="E102" i="30"/>
  <c r="E102" i="40" s="1"/>
  <c r="D102" i="30"/>
  <c r="D102" i="40" s="1"/>
  <c r="C102" i="30"/>
  <c r="C102" i="40" s="1"/>
  <c r="N101" i="30"/>
  <c r="N101" i="40" s="1"/>
  <c r="M101" i="30"/>
  <c r="M101" i="40" s="1"/>
  <c r="I101" i="30"/>
  <c r="F101" i="30"/>
  <c r="F101" i="40" s="1"/>
  <c r="E101" i="30"/>
  <c r="E101" i="40" s="1"/>
  <c r="D101" i="30"/>
  <c r="D101" i="40" s="1"/>
  <c r="C101" i="30"/>
  <c r="C101" i="40" s="1"/>
  <c r="N100" i="30"/>
  <c r="N100" i="40" s="1"/>
  <c r="M100" i="30"/>
  <c r="M100" i="40" s="1"/>
  <c r="F100" i="30"/>
  <c r="F100" i="40" s="1"/>
  <c r="E100" i="30"/>
  <c r="E100" i="40" s="1"/>
  <c r="D100" i="30"/>
  <c r="D100" i="40" s="1"/>
  <c r="C100" i="30"/>
  <c r="C100" i="40" s="1"/>
  <c r="N99" i="30"/>
  <c r="N99" i="40" s="1"/>
  <c r="M99" i="30"/>
  <c r="M99" i="40" s="1"/>
  <c r="I99" i="30"/>
  <c r="F99" i="30"/>
  <c r="F99" i="40" s="1"/>
  <c r="E99" i="30"/>
  <c r="E99" i="40" s="1"/>
  <c r="D99" i="30"/>
  <c r="D99" i="40" s="1"/>
  <c r="C99" i="30"/>
  <c r="C99" i="40" s="1"/>
  <c r="N98" i="30"/>
  <c r="N98" i="40" s="1"/>
  <c r="M98" i="30"/>
  <c r="M98" i="40" s="1"/>
  <c r="F98" i="30"/>
  <c r="F98" i="40" s="1"/>
  <c r="E98" i="30"/>
  <c r="E98" i="40" s="1"/>
  <c r="D98" i="30"/>
  <c r="D98" i="40" s="1"/>
  <c r="C98" i="30"/>
  <c r="C98" i="40" s="1"/>
  <c r="N97" i="30"/>
  <c r="N97" i="40" s="1"/>
  <c r="M97" i="30"/>
  <c r="M97" i="40" s="1"/>
  <c r="I97" i="30"/>
  <c r="F97" i="30"/>
  <c r="F97" i="40" s="1"/>
  <c r="E97" i="30"/>
  <c r="E97" i="40" s="1"/>
  <c r="D97" i="30"/>
  <c r="D97" i="40" s="1"/>
  <c r="C97" i="30"/>
  <c r="C97" i="40" s="1"/>
  <c r="N96" i="30"/>
  <c r="N96" i="40" s="1"/>
  <c r="M96" i="30"/>
  <c r="M96" i="40" s="1"/>
  <c r="I96" i="30"/>
  <c r="F96" i="30"/>
  <c r="F96" i="40" s="1"/>
  <c r="E96" i="30"/>
  <c r="E96" i="40" s="1"/>
  <c r="D96" i="30"/>
  <c r="D96" i="40" s="1"/>
  <c r="C96" i="30"/>
  <c r="C96" i="40" s="1"/>
  <c r="N95" i="30"/>
  <c r="N95" i="40" s="1"/>
  <c r="M95" i="30"/>
  <c r="M95" i="40" s="1"/>
  <c r="I95" i="30"/>
  <c r="F95" i="30"/>
  <c r="F95" i="40" s="1"/>
  <c r="E95" i="30"/>
  <c r="E95" i="40" s="1"/>
  <c r="D95" i="30"/>
  <c r="D95" i="40" s="1"/>
  <c r="C95" i="30"/>
  <c r="C95" i="40" s="1"/>
  <c r="N94" i="30"/>
  <c r="N94" i="40" s="1"/>
  <c r="M94" i="30"/>
  <c r="M94" i="40" s="1"/>
  <c r="I94" i="30"/>
  <c r="F94" i="30"/>
  <c r="F94" i="40" s="1"/>
  <c r="E94" i="30"/>
  <c r="E94" i="40" s="1"/>
  <c r="D94" i="30"/>
  <c r="D94" i="40" s="1"/>
  <c r="C94" i="30"/>
  <c r="C94" i="40" s="1"/>
  <c r="N93" i="30"/>
  <c r="N93" i="40" s="1"/>
  <c r="M93" i="30"/>
  <c r="M93" i="40" s="1"/>
  <c r="I93" i="30"/>
  <c r="F93" i="30"/>
  <c r="F93" i="40" s="1"/>
  <c r="E93" i="30"/>
  <c r="E93" i="40" s="1"/>
  <c r="D93" i="30"/>
  <c r="D93" i="40" s="1"/>
  <c r="C93" i="30"/>
  <c r="C93" i="40" s="1"/>
  <c r="N92" i="30"/>
  <c r="N92" i="40" s="1"/>
  <c r="M92" i="30"/>
  <c r="M92" i="40" s="1"/>
  <c r="F92" i="30"/>
  <c r="F92" i="40" s="1"/>
  <c r="E92" i="30"/>
  <c r="E92" i="40" s="1"/>
  <c r="D92" i="30"/>
  <c r="D92" i="40" s="1"/>
  <c r="C92" i="30"/>
  <c r="C92" i="40" s="1"/>
  <c r="N91" i="30"/>
  <c r="N91" i="40" s="1"/>
  <c r="M91" i="30"/>
  <c r="M91" i="40" s="1"/>
  <c r="I91" i="30"/>
  <c r="F91" i="30"/>
  <c r="F91" i="40" s="1"/>
  <c r="E91" i="30"/>
  <c r="E91" i="40" s="1"/>
  <c r="D91" i="30"/>
  <c r="D91" i="40" s="1"/>
  <c r="C91" i="30"/>
  <c r="C91" i="40" s="1"/>
  <c r="N90" i="30"/>
  <c r="N90" i="40" s="1"/>
  <c r="M90" i="30"/>
  <c r="M90" i="40" s="1"/>
  <c r="F90" i="30"/>
  <c r="F90" i="40" s="1"/>
  <c r="E90" i="30"/>
  <c r="E90" i="40" s="1"/>
  <c r="D90" i="30"/>
  <c r="D90" i="40" s="1"/>
  <c r="C90" i="30"/>
  <c r="C90" i="40" s="1"/>
  <c r="N89" i="30"/>
  <c r="N89" i="40" s="1"/>
  <c r="M89" i="30"/>
  <c r="M89" i="40" s="1"/>
  <c r="I89" i="30"/>
  <c r="F89" i="30"/>
  <c r="F89" i="40" s="1"/>
  <c r="E89" i="30"/>
  <c r="E89" i="40" s="1"/>
  <c r="D89" i="30"/>
  <c r="D89" i="40" s="1"/>
  <c r="C89" i="30"/>
  <c r="C89" i="40" s="1"/>
  <c r="N88" i="30"/>
  <c r="N88" i="40" s="1"/>
  <c r="M88" i="30"/>
  <c r="M88" i="40" s="1"/>
  <c r="F88" i="30"/>
  <c r="F88" i="40" s="1"/>
  <c r="E88" i="30"/>
  <c r="E88" i="40" s="1"/>
  <c r="D88" i="30"/>
  <c r="D88" i="40" s="1"/>
  <c r="C88" i="30"/>
  <c r="C88" i="40" s="1"/>
  <c r="N87" i="30"/>
  <c r="N87" i="40" s="1"/>
  <c r="M87" i="30"/>
  <c r="M87" i="40" s="1"/>
  <c r="I87" i="30"/>
  <c r="F87" i="30"/>
  <c r="F87" i="40" s="1"/>
  <c r="E87" i="30"/>
  <c r="E87" i="40" s="1"/>
  <c r="D87" i="30"/>
  <c r="D87" i="40" s="1"/>
  <c r="C87" i="30"/>
  <c r="C87" i="40" s="1"/>
  <c r="N86" i="30"/>
  <c r="N86" i="40" s="1"/>
  <c r="M86" i="30"/>
  <c r="M86" i="40" s="1"/>
  <c r="F86" i="30"/>
  <c r="F86" i="40" s="1"/>
  <c r="E86" i="30"/>
  <c r="E86" i="40" s="1"/>
  <c r="D86" i="30"/>
  <c r="D86" i="40" s="1"/>
  <c r="C86" i="30"/>
  <c r="C86" i="40" s="1"/>
  <c r="N85" i="30"/>
  <c r="N85" i="40" s="1"/>
  <c r="M85" i="30"/>
  <c r="M85" i="40" s="1"/>
  <c r="I85" i="30"/>
  <c r="F85" i="30"/>
  <c r="F85" i="40" s="1"/>
  <c r="E85" i="30"/>
  <c r="E85" i="40" s="1"/>
  <c r="D85" i="30"/>
  <c r="D85" i="40" s="1"/>
  <c r="C85" i="30"/>
  <c r="C85" i="40" s="1"/>
  <c r="N84" i="30"/>
  <c r="N84" i="40" s="1"/>
  <c r="M84" i="30"/>
  <c r="M84" i="40" s="1"/>
  <c r="I84" i="30"/>
  <c r="F84" i="30"/>
  <c r="F84" i="40" s="1"/>
  <c r="E84" i="30"/>
  <c r="E84" i="40" s="1"/>
  <c r="D84" i="30"/>
  <c r="D84" i="40" s="1"/>
  <c r="C84" i="30"/>
  <c r="C84" i="40" s="1"/>
  <c r="N83" i="30"/>
  <c r="N83" i="40" s="1"/>
  <c r="M83" i="30"/>
  <c r="M83" i="40" s="1"/>
  <c r="I83" i="30"/>
  <c r="F83" i="30"/>
  <c r="F83" i="40" s="1"/>
  <c r="E83" i="30"/>
  <c r="E83" i="40" s="1"/>
  <c r="D83" i="30"/>
  <c r="D83" i="40" s="1"/>
  <c r="C83" i="30"/>
  <c r="C83" i="40" s="1"/>
  <c r="N82" i="30"/>
  <c r="N82" i="40" s="1"/>
  <c r="M82" i="30"/>
  <c r="M82" i="40" s="1"/>
  <c r="I82" i="30"/>
  <c r="F82" i="30"/>
  <c r="F82" i="40" s="1"/>
  <c r="E82" i="30"/>
  <c r="E82" i="40" s="1"/>
  <c r="D82" i="30"/>
  <c r="D82" i="40" s="1"/>
  <c r="C82" i="30"/>
  <c r="C82" i="40" s="1"/>
  <c r="N81" i="30"/>
  <c r="N81" i="40" s="1"/>
  <c r="M81" i="30"/>
  <c r="M81" i="40" s="1"/>
  <c r="I81" i="30"/>
  <c r="F81" i="30"/>
  <c r="F81" i="40" s="1"/>
  <c r="E81" i="30"/>
  <c r="E81" i="40" s="1"/>
  <c r="D81" i="30"/>
  <c r="D81" i="40" s="1"/>
  <c r="C81" i="30"/>
  <c r="C81" i="40" s="1"/>
  <c r="N80" i="30"/>
  <c r="N80" i="40" s="1"/>
  <c r="M80" i="30"/>
  <c r="M80" i="40" s="1"/>
  <c r="F80" i="30"/>
  <c r="F80" i="40" s="1"/>
  <c r="E80" i="30"/>
  <c r="E80" i="40" s="1"/>
  <c r="D80" i="30"/>
  <c r="D80" i="40" s="1"/>
  <c r="C80" i="30"/>
  <c r="C80" i="40" s="1"/>
  <c r="N79" i="30"/>
  <c r="N79" i="40" s="1"/>
  <c r="M79" i="30"/>
  <c r="M79" i="40" s="1"/>
  <c r="I79" i="30"/>
  <c r="F79" i="30"/>
  <c r="F79" i="40" s="1"/>
  <c r="E79" i="30"/>
  <c r="E79" i="40" s="1"/>
  <c r="D79" i="30"/>
  <c r="D79" i="40" s="1"/>
  <c r="C79" i="30"/>
  <c r="C79" i="40" s="1"/>
  <c r="N78" i="30"/>
  <c r="N78" i="40" s="1"/>
  <c r="M78" i="30"/>
  <c r="M78" i="40" s="1"/>
  <c r="F78" i="30"/>
  <c r="F78" i="40" s="1"/>
  <c r="E78" i="30"/>
  <c r="E78" i="40" s="1"/>
  <c r="D78" i="30"/>
  <c r="D78" i="40" s="1"/>
  <c r="C78" i="30"/>
  <c r="C78" i="40" s="1"/>
  <c r="N77" i="30"/>
  <c r="N77" i="40" s="1"/>
  <c r="M77" i="30"/>
  <c r="M77" i="40" s="1"/>
  <c r="I77" i="30"/>
  <c r="F77" i="30"/>
  <c r="F77" i="40" s="1"/>
  <c r="E77" i="30"/>
  <c r="E77" i="40" s="1"/>
  <c r="D77" i="30"/>
  <c r="D77" i="40" s="1"/>
  <c r="C77" i="30"/>
  <c r="C77" i="40" s="1"/>
  <c r="N76" i="30"/>
  <c r="N76" i="40" s="1"/>
  <c r="M76" i="30"/>
  <c r="M76" i="40" s="1"/>
  <c r="F76" i="30"/>
  <c r="F76" i="40" s="1"/>
  <c r="E76" i="30"/>
  <c r="E76" i="40" s="1"/>
  <c r="D76" i="30"/>
  <c r="D76" i="40" s="1"/>
  <c r="C76" i="30"/>
  <c r="C76" i="40" s="1"/>
  <c r="N75" i="30"/>
  <c r="N75" i="40" s="1"/>
  <c r="M75" i="30"/>
  <c r="M75" i="40" s="1"/>
  <c r="I75" i="30"/>
  <c r="F75" i="30"/>
  <c r="F75" i="40" s="1"/>
  <c r="E75" i="30"/>
  <c r="E75" i="40" s="1"/>
  <c r="D75" i="30"/>
  <c r="D75" i="40" s="1"/>
  <c r="C75" i="30"/>
  <c r="C75" i="40" s="1"/>
  <c r="N74" i="30"/>
  <c r="N74" i="40" s="1"/>
  <c r="M74" i="30"/>
  <c r="M74" i="40" s="1"/>
  <c r="F74" i="30"/>
  <c r="F74" i="40" s="1"/>
  <c r="E74" i="30"/>
  <c r="E74" i="40" s="1"/>
  <c r="D74" i="30"/>
  <c r="D74" i="40" s="1"/>
  <c r="C74" i="30"/>
  <c r="C74" i="40" s="1"/>
  <c r="N73" i="30"/>
  <c r="N73" i="40" s="1"/>
  <c r="M73" i="30"/>
  <c r="M73" i="40" s="1"/>
  <c r="I73" i="30"/>
  <c r="F73" i="30"/>
  <c r="F73" i="40" s="1"/>
  <c r="E73" i="30"/>
  <c r="E73" i="40" s="1"/>
  <c r="D73" i="30"/>
  <c r="D73" i="40" s="1"/>
  <c r="C73" i="30"/>
  <c r="C73" i="40" s="1"/>
  <c r="N72" i="30"/>
  <c r="N72" i="40" s="1"/>
  <c r="M72" i="30"/>
  <c r="M72" i="40" s="1"/>
  <c r="I72" i="30"/>
  <c r="F72" i="30"/>
  <c r="F72" i="40" s="1"/>
  <c r="E72" i="30"/>
  <c r="E72" i="40" s="1"/>
  <c r="D72" i="30"/>
  <c r="D72" i="40" s="1"/>
  <c r="C72" i="30"/>
  <c r="C72" i="40" s="1"/>
  <c r="N71" i="30"/>
  <c r="N71" i="40" s="1"/>
  <c r="M71" i="30"/>
  <c r="M71" i="40" s="1"/>
  <c r="I71" i="30"/>
  <c r="F71" i="30"/>
  <c r="F71" i="40" s="1"/>
  <c r="E71" i="30"/>
  <c r="E71" i="40" s="1"/>
  <c r="D71" i="30"/>
  <c r="D71" i="40" s="1"/>
  <c r="C71" i="30"/>
  <c r="C71" i="40" s="1"/>
  <c r="N70" i="30"/>
  <c r="N70" i="40" s="1"/>
  <c r="M70" i="30"/>
  <c r="M70" i="40" s="1"/>
  <c r="I70" i="30"/>
  <c r="F70" i="30"/>
  <c r="F70" i="40" s="1"/>
  <c r="E70" i="30"/>
  <c r="E70" i="40" s="1"/>
  <c r="D70" i="30"/>
  <c r="D70" i="40" s="1"/>
  <c r="C70" i="30"/>
  <c r="C70" i="40" s="1"/>
  <c r="N69" i="30"/>
  <c r="N69" i="40" s="1"/>
  <c r="M69" i="30"/>
  <c r="M69" i="40" s="1"/>
  <c r="I69" i="30"/>
  <c r="F69" i="30"/>
  <c r="F69" i="40" s="1"/>
  <c r="E69" i="30"/>
  <c r="E69" i="40" s="1"/>
  <c r="D69" i="30"/>
  <c r="D69" i="40" s="1"/>
  <c r="C69" i="30"/>
  <c r="C69" i="40" s="1"/>
  <c r="N68" i="30"/>
  <c r="N68" i="40" s="1"/>
  <c r="M68" i="30"/>
  <c r="M68" i="40" s="1"/>
  <c r="F68" i="30"/>
  <c r="F68" i="40" s="1"/>
  <c r="E68" i="30"/>
  <c r="E68" i="40" s="1"/>
  <c r="D68" i="30"/>
  <c r="D68" i="40" s="1"/>
  <c r="C68" i="30"/>
  <c r="C68" i="40" s="1"/>
  <c r="N67" i="30"/>
  <c r="N67" i="40" s="1"/>
  <c r="M67" i="30"/>
  <c r="M67" i="40" s="1"/>
  <c r="I67" i="30"/>
  <c r="F67" i="30"/>
  <c r="F67" i="40" s="1"/>
  <c r="E67" i="30"/>
  <c r="E67" i="40" s="1"/>
  <c r="D67" i="30"/>
  <c r="D67" i="40" s="1"/>
  <c r="C67" i="30"/>
  <c r="C67" i="40" s="1"/>
  <c r="N66" i="30"/>
  <c r="N66" i="40" s="1"/>
  <c r="M66" i="30"/>
  <c r="M66" i="40" s="1"/>
  <c r="F66" i="30"/>
  <c r="F66" i="40" s="1"/>
  <c r="E66" i="30"/>
  <c r="E66" i="40" s="1"/>
  <c r="D66" i="30"/>
  <c r="D66" i="40" s="1"/>
  <c r="C66" i="30"/>
  <c r="C66" i="40" s="1"/>
  <c r="N65" i="30"/>
  <c r="N65" i="40" s="1"/>
  <c r="M65" i="30"/>
  <c r="M65" i="40" s="1"/>
  <c r="I65" i="30"/>
  <c r="F65" i="30"/>
  <c r="F65" i="40" s="1"/>
  <c r="E65" i="30"/>
  <c r="E65" i="40" s="1"/>
  <c r="D65" i="30"/>
  <c r="D65" i="40" s="1"/>
  <c r="C65" i="30"/>
  <c r="C65" i="40" s="1"/>
  <c r="N64" i="30"/>
  <c r="N64" i="40" s="1"/>
  <c r="M64" i="30"/>
  <c r="M64" i="40" s="1"/>
  <c r="F64" i="30"/>
  <c r="F64" i="40" s="1"/>
  <c r="E64" i="30"/>
  <c r="E64" i="40" s="1"/>
  <c r="D64" i="30"/>
  <c r="D64" i="40" s="1"/>
  <c r="C64" i="30"/>
  <c r="C64" i="40" s="1"/>
  <c r="N63" i="30"/>
  <c r="N63" i="40" s="1"/>
  <c r="M63" i="30"/>
  <c r="M63" i="40" s="1"/>
  <c r="I63" i="30"/>
  <c r="F63" i="30"/>
  <c r="F63" i="40" s="1"/>
  <c r="E63" i="30"/>
  <c r="E63" i="40" s="1"/>
  <c r="D63" i="30"/>
  <c r="D63" i="40" s="1"/>
  <c r="C63" i="30"/>
  <c r="C63" i="40" s="1"/>
  <c r="N62" i="30"/>
  <c r="N62" i="40" s="1"/>
  <c r="M62" i="30"/>
  <c r="M62" i="40" s="1"/>
  <c r="F62" i="30"/>
  <c r="F62" i="40" s="1"/>
  <c r="E62" i="30"/>
  <c r="E62" i="40" s="1"/>
  <c r="D62" i="30"/>
  <c r="D62" i="40" s="1"/>
  <c r="C62" i="30"/>
  <c r="C62" i="40" s="1"/>
  <c r="N61" i="30"/>
  <c r="N61" i="40" s="1"/>
  <c r="M61" i="30"/>
  <c r="M61" i="40" s="1"/>
  <c r="I61" i="30"/>
  <c r="F61" i="30"/>
  <c r="F61" i="40" s="1"/>
  <c r="E61" i="30"/>
  <c r="E61" i="40" s="1"/>
  <c r="D61" i="30"/>
  <c r="D61" i="40" s="1"/>
  <c r="C61" i="30"/>
  <c r="C61" i="40" s="1"/>
  <c r="N60" i="30"/>
  <c r="N60" i="40" s="1"/>
  <c r="M60" i="30"/>
  <c r="M60" i="40" s="1"/>
  <c r="I60" i="30"/>
  <c r="F60" i="30"/>
  <c r="F60" i="40" s="1"/>
  <c r="E60" i="30"/>
  <c r="E60" i="40" s="1"/>
  <c r="D60" i="30"/>
  <c r="D60" i="40" s="1"/>
  <c r="C60" i="30"/>
  <c r="C60" i="40" s="1"/>
  <c r="N59" i="30"/>
  <c r="N59" i="40" s="1"/>
  <c r="M59" i="30"/>
  <c r="M59" i="40" s="1"/>
  <c r="I59" i="30"/>
  <c r="F59" i="30"/>
  <c r="F59" i="40" s="1"/>
  <c r="E59" i="30"/>
  <c r="E59" i="40" s="1"/>
  <c r="D59" i="30"/>
  <c r="D59" i="40" s="1"/>
  <c r="C59" i="30"/>
  <c r="C59" i="40" s="1"/>
  <c r="N58" i="30"/>
  <c r="N58" i="40" s="1"/>
  <c r="M58" i="30"/>
  <c r="M58" i="40" s="1"/>
  <c r="I58" i="30"/>
  <c r="F58" i="30"/>
  <c r="F58" i="40" s="1"/>
  <c r="E58" i="30"/>
  <c r="E58" i="40" s="1"/>
  <c r="D58" i="30"/>
  <c r="D58" i="40" s="1"/>
  <c r="C58" i="30"/>
  <c r="C58" i="40" s="1"/>
  <c r="N57" i="30"/>
  <c r="N57" i="40" s="1"/>
  <c r="M57" i="30"/>
  <c r="M57" i="40" s="1"/>
  <c r="I57" i="30"/>
  <c r="F57" i="30"/>
  <c r="F57" i="40" s="1"/>
  <c r="E57" i="30"/>
  <c r="E57" i="40" s="1"/>
  <c r="D57" i="30"/>
  <c r="D57" i="40" s="1"/>
  <c r="C57" i="30"/>
  <c r="C57" i="40" s="1"/>
  <c r="N56" i="30"/>
  <c r="N56" i="40" s="1"/>
  <c r="M56" i="30"/>
  <c r="M56" i="40" s="1"/>
  <c r="F56" i="30"/>
  <c r="F56" i="40" s="1"/>
  <c r="E56" i="30"/>
  <c r="E56" i="40" s="1"/>
  <c r="D56" i="30"/>
  <c r="D56" i="40" s="1"/>
  <c r="C56" i="30"/>
  <c r="C56" i="40" s="1"/>
  <c r="N55" i="30"/>
  <c r="N55" i="40" s="1"/>
  <c r="M55" i="30"/>
  <c r="M55" i="40" s="1"/>
  <c r="I55" i="30"/>
  <c r="F55" i="30"/>
  <c r="F55" i="40" s="1"/>
  <c r="E55" i="30"/>
  <c r="E55" i="40" s="1"/>
  <c r="D55" i="30"/>
  <c r="D55" i="40" s="1"/>
  <c r="C55" i="30"/>
  <c r="C55" i="40" s="1"/>
  <c r="N54" i="30"/>
  <c r="N54" i="40" s="1"/>
  <c r="M54" i="40"/>
  <c r="F54" i="30"/>
  <c r="F54" i="40" s="1"/>
  <c r="E54" i="30"/>
  <c r="E54" i="40" s="1"/>
  <c r="D54" i="30"/>
  <c r="D54" i="40" s="1"/>
  <c r="C54" i="30"/>
  <c r="C54" i="40" s="1"/>
  <c r="N53" i="30"/>
  <c r="N53" i="40" s="1"/>
  <c r="M53" i="30"/>
  <c r="M53" i="40" s="1"/>
  <c r="I53" i="30"/>
  <c r="F53" i="30"/>
  <c r="F53" i="40" s="1"/>
  <c r="E53" i="30"/>
  <c r="E53" i="40" s="1"/>
  <c r="D53" i="30"/>
  <c r="D53" i="40" s="1"/>
  <c r="C53" i="30"/>
  <c r="C53" i="40" s="1"/>
  <c r="N52" i="30"/>
  <c r="N52" i="40" s="1"/>
  <c r="M52" i="30"/>
  <c r="M52" i="40" s="1"/>
  <c r="F52" i="30"/>
  <c r="F52" i="40" s="1"/>
  <c r="E52" i="30"/>
  <c r="E52" i="40" s="1"/>
  <c r="D52" i="30"/>
  <c r="D52" i="40" s="1"/>
  <c r="C52" i="30"/>
  <c r="C52" i="40" s="1"/>
  <c r="N51" i="30"/>
  <c r="N51" i="40" s="1"/>
  <c r="M51" i="30"/>
  <c r="M51" i="40" s="1"/>
  <c r="I51" i="30"/>
  <c r="F51" i="30"/>
  <c r="F51" i="40" s="1"/>
  <c r="E51" i="30"/>
  <c r="E51" i="40" s="1"/>
  <c r="D51" i="30"/>
  <c r="D51" i="40" s="1"/>
  <c r="C51" i="30"/>
  <c r="C51" i="40" s="1"/>
  <c r="N50" i="30"/>
  <c r="N50" i="40" s="1"/>
  <c r="M50" i="30"/>
  <c r="M50" i="40" s="1"/>
  <c r="F50" i="30"/>
  <c r="F50" i="40" s="1"/>
  <c r="E50" i="30"/>
  <c r="E50" i="40" s="1"/>
  <c r="D50" i="30"/>
  <c r="D50" i="40" s="1"/>
  <c r="C50" i="30"/>
  <c r="C50" i="40" s="1"/>
  <c r="N49" i="30"/>
  <c r="N49" i="40" s="1"/>
  <c r="M49" i="30"/>
  <c r="M49" i="40" s="1"/>
  <c r="I49" i="30"/>
  <c r="F49" i="30"/>
  <c r="F49" i="40" s="1"/>
  <c r="E49" i="30"/>
  <c r="E49" i="40" s="1"/>
  <c r="D49" i="30"/>
  <c r="D49" i="40" s="1"/>
  <c r="C49" i="30"/>
  <c r="C49" i="40" s="1"/>
  <c r="N48" i="30"/>
  <c r="N48" i="40" s="1"/>
  <c r="M48" i="30"/>
  <c r="M48" i="40" s="1"/>
  <c r="I48" i="30"/>
  <c r="F48" i="30"/>
  <c r="F48" i="40" s="1"/>
  <c r="E48" i="30"/>
  <c r="E48" i="40" s="1"/>
  <c r="D48" i="30"/>
  <c r="D48" i="40" s="1"/>
  <c r="C48" i="30"/>
  <c r="C48" i="40" s="1"/>
  <c r="N47" i="30"/>
  <c r="N47" i="40" s="1"/>
  <c r="M47" i="30"/>
  <c r="M47" i="40" s="1"/>
  <c r="I47" i="30"/>
  <c r="F47" i="30"/>
  <c r="F47" i="40" s="1"/>
  <c r="E47" i="30"/>
  <c r="E47" i="40" s="1"/>
  <c r="D47" i="30"/>
  <c r="D47" i="40" s="1"/>
  <c r="C47" i="30"/>
  <c r="C47" i="40" s="1"/>
  <c r="N46" i="30"/>
  <c r="N46" i="40" s="1"/>
  <c r="M46" i="30"/>
  <c r="M46" i="40" s="1"/>
  <c r="I46" i="30"/>
  <c r="F46" i="30"/>
  <c r="F46" i="40" s="1"/>
  <c r="E46" i="30"/>
  <c r="E46" i="40" s="1"/>
  <c r="D46" i="30"/>
  <c r="D46" i="40" s="1"/>
  <c r="C46" i="30"/>
  <c r="C46" i="40" s="1"/>
  <c r="N45" i="30"/>
  <c r="N45" i="40" s="1"/>
  <c r="M45" i="30"/>
  <c r="M45" i="40" s="1"/>
  <c r="I45" i="30"/>
  <c r="F45" i="30"/>
  <c r="F45" i="40" s="1"/>
  <c r="E45" i="30"/>
  <c r="E45" i="40" s="1"/>
  <c r="D45" i="30"/>
  <c r="D45" i="40" s="1"/>
  <c r="C45" i="30"/>
  <c r="C45" i="40" s="1"/>
  <c r="N44" i="30"/>
  <c r="N44" i="40" s="1"/>
  <c r="M44" i="30"/>
  <c r="M44" i="40" s="1"/>
  <c r="F44" i="30"/>
  <c r="F44" i="40" s="1"/>
  <c r="E44" i="30"/>
  <c r="E44" i="40" s="1"/>
  <c r="D44" i="30"/>
  <c r="D44" i="40" s="1"/>
  <c r="C44" i="30"/>
  <c r="C44" i="40" s="1"/>
  <c r="N43" i="30"/>
  <c r="N43" i="40" s="1"/>
  <c r="M43" i="30"/>
  <c r="M43" i="40" s="1"/>
  <c r="I43" i="30"/>
  <c r="F43" i="30"/>
  <c r="F43" i="40" s="1"/>
  <c r="E43" i="30"/>
  <c r="E43" i="40" s="1"/>
  <c r="D43" i="30"/>
  <c r="D43" i="40" s="1"/>
  <c r="C43" i="30"/>
  <c r="C43" i="40" s="1"/>
  <c r="N42" i="30"/>
  <c r="N42" i="40" s="1"/>
  <c r="M42" i="30"/>
  <c r="M42" i="40" s="1"/>
  <c r="F42" i="30"/>
  <c r="F42" i="40" s="1"/>
  <c r="E42" i="30"/>
  <c r="E42" i="40" s="1"/>
  <c r="D42" i="30"/>
  <c r="D42" i="40" s="1"/>
  <c r="C42" i="30"/>
  <c r="C42" i="40" s="1"/>
  <c r="N41" i="30"/>
  <c r="N41" i="40" s="1"/>
  <c r="M41" i="30"/>
  <c r="M41" i="40" s="1"/>
  <c r="I41" i="30"/>
  <c r="F41" i="30"/>
  <c r="F41" i="40" s="1"/>
  <c r="E41" i="30"/>
  <c r="E41" i="40" s="1"/>
  <c r="D41" i="30"/>
  <c r="D41" i="40" s="1"/>
  <c r="C41" i="30"/>
  <c r="C41" i="40" s="1"/>
  <c r="N40" i="30"/>
  <c r="N40" i="40" s="1"/>
  <c r="M40" i="30"/>
  <c r="M40" i="40" s="1"/>
  <c r="F40" i="30"/>
  <c r="F40" i="40" s="1"/>
  <c r="E40" i="30"/>
  <c r="E40" i="40" s="1"/>
  <c r="D40" i="30"/>
  <c r="D40" i="40" s="1"/>
  <c r="C40" i="30"/>
  <c r="C40" i="40" s="1"/>
  <c r="N39" i="30"/>
  <c r="N39" i="40" s="1"/>
  <c r="M39" i="30"/>
  <c r="M39" i="40" s="1"/>
  <c r="I39" i="30"/>
  <c r="F39" i="30"/>
  <c r="F39" i="40" s="1"/>
  <c r="E39" i="30"/>
  <c r="E39" i="40" s="1"/>
  <c r="D39" i="30"/>
  <c r="D39" i="40" s="1"/>
  <c r="C39" i="30"/>
  <c r="C39" i="40" s="1"/>
  <c r="N38" i="30"/>
  <c r="N38" i="40" s="1"/>
  <c r="M38" i="30"/>
  <c r="M38" i="40" s="1"/>
  <c r="F38" i="30"/>
  <c r="F38" i="40" s="1"/>
  <c r="E38" i="30"/>
  <c r="E38" i="40" s="1"/>
  <c r="D38" i="30"/>
  <c r="D38" i="40" s="1"/>
  <c r="C38" i="30"/>
  <c r="C38" i="40" s="1"/>
  <c r="N37" i="30"/>
  <c r="N37" i="40" s="1"/>
  <c r="M37" i="30"/>
  <c r="M37" i="40" s="1"/>
  <c r="I37" i="30"/>
  <c r="F37" i="30"/>
  <c r="F37" i="40" s="1"/>
  <c r="E37" i="30"/>
  <c r="E37" i="40" s="1"/>
  <c r="D37" i="30"/>
  <c r="D37" i="40" s="1"/>
  <c r="C37" i="30"/>
  <c r="C37" i="40" s="1"/>
  <c r="N36" i="30"/>
  <c r="N36" i="40" s="1"/>
  <c r="M36" i="30"/>
  <c r="M36" i="40" s="1"/>
  <c r="I36" i="30"/>
  <c r="F36" i="30"/>
  <c r="F36" i="40" s="1"/>
  <c r="E36" i="30"/>
  <c r="E36" i="40" s="1"/>
  <c r="D36" i="30"/>
  <c r="D36" i="40" s="1"/>
  <c r="C36" i="30"/>
  <c r="C36" i="40" s="1"/>
  <c r="N35" i="30"/>
  <c r="N35" i="40" s="1"/>
  <c r="M35" i="30"/>
  <c r="M35" i="40" s="1"/>
  <c r="I35" i="30"/>
  <c r="F35" i="30"/>
  <c r="F35" i="40" s="1"/>
  <c r="E35" i="30"/>
  <c r="E35" i="40" s="1"/>
  <c r="D35" i="30"/>
  <c r="D35" i="40" s="1"/>
  <c r="C35" i="30"/>
  <c r="C35" i="40" s="1"/>
  <c r="N34" i="30"/>
  <c r="N34" i="40" s="1"/>
  <c r="M34" i="30"/>
  <c r="M34" i="40" s="1"/>
  <c r="I34" i="30"/>
  <c r="F34" i="30"/>
  <c r="F34" i="40" s="1"/>
  <c r="E34" i="30"/>
  <c r="E34" i="40" s="1"/>
  <c r="D34" i="30"/>
  <c r="D34" i="40" s="1"/>
  <c r="C34" i="30"/>
  <c r="C34" i="40" s="1"/>
  <c r="N33" i="30"/>
  <c r="N33" i="40" s="1"/>
  <c r="M33" i="30"/>
  <c r="M33" i="40" s="1"/>
  <c r="I33" i="30"/>
  <c r="F33" i="30"/>
  <c r="F33" i="40" s="1"/>
  <c r="E33" i="30"/>
  <c r="E33" i="40" s="1"/>
  <c r="D33" i="30"/>
  <c r="D33" i="40" s="1"/>
  <c r="C33" i="30"/>
  <c r="C33" i="40" s="1"/>
  <c r="N32" i="30"/>
  <c r="N32" i="40" s="1"/>
  <c r="M32" i="30"/>
  <c r="M32" i="40" s="1"/>
  <c r="F32" i="30"/>
  <c r="F32" i="40" s="1"/>
  <c r="E32" i="30"/>
  <c r="E32" i="40" s="1"/>
  <c r="D32" i="30"/>
  <c r="D32" i="40" s="1"/>
  <c r="C32" i="30"/>
  <c r="C32" i="40" s="1"/>
  <c r="N31" i="30"/>
  <c r="N31" i="40" s="1"/>
  <c r="M31" i="30"/>
  <c r="M31" i="40" s="1"/>
  <c r="I31" i="30"/>
  <c r="F31" i="30"/>
  <c r="F31" i="40" s="1"/>
  <c r="E31" i="30"/>
  <c r="E31" i="40" s="1"/>
  <c r="D31" i="30"/>
  <c r="D31" i="40" s="1"/>
  <c r="C31" i="30"/>
  <c r="C31" i="40" s="1"/>
  <c r="N30" i="30"/>
  <c r="N30" i="40" s="1"/>
  <c r="M30" i="30"/>
  <c r="M30" i="40" s="1"/>
  <c r="F30" i="30"/>
  <c r="F30" i="40" s="1"/>
  <c r="E30" i="30"/>
  <c r="E30" i="40" s="1"/>
  <c r="D30" i="30"/>
  <c r="D30" i="40" s="1"/>
  <c r="C30" i="30"/>
  <c r="C30" i="40" s="1"/>
  <c r="N29" i="30"/>
  <c r="N29" i="40" s="1"/>
  <c r="M29" i="30"/>
  <c r="M29" i="40" s="1"/>
  <c r="I29" i="30"/>
  <c r="F29" i="30"/>
  <c r="F29" i="40" s="1"/>
  <c r="E29" i="30"/>
  <c r="E29" i="40" s="1"/>
  <c r="D29" i="30"/>
  <c r="D29" i="40" s="1"/>
  <c r="C29" i="30"/>
  <c r="C29" i="40" s="1"/>
  <c r="N28" i="30"/>
  <c r="N28" i="40" s="1"/>
  <c r="M28" i="30"/>
  <c r="M28" i="40" s="1"/>
  <c r="F28" i="30"/>
  <c r="F28" i="40" s="1"/>
  <c r="E28" i="30"/>
  <c r="E28" i="40" s="1"/>
  <c r="D28" i="30"/>
  <c r="D28" i="40" s="1"/>
  <c r="C28" i="30"/>
  <c r="C28" i="40" s="1"/>
  <c r="N27" i="30"/>
  <c r="N27" i="40" s="1"/>
  <c r="M27" i="30"/>
  <c r="M27" i="40" s="1"/>
  <c r="I27" i="30"/>
  <c r="F27" i="30"/>
  <c r="F27" i="40" s="1"/>
  <c r="E27" i="30"/>
  <c r="E27" i="40" s="1"/>
  <c r="D27" i="30"/>
  <c r="D27" i="40" s="1"/>
  <c r="C27" i="30"/>
  <c r="C27" i="40" s="1"/>
  <c r="N26" i="30"/>
  <c r="N26" i="40" s="1"/>
  <c r="M26" i="30"/>
  <c r="M26" i="40" s="1"/>
  <c r="F26" i="30"/>
  <c r="F26" i="40" s="1"/>
  <c r="E26" i="30"/>
  <c r="E26" i="40" s="1"/>
  <c r="D26" i="30"/>
  <c r="D26" i="40" s="1"/>
  <c r="C26" i="30"/>
  <c r="C26" i="40" s="1"/>
  <c r="N25" i="30"/>
  <c r="N25" i="40" s="1"/>
  <c r="M25" i="30"/>
  <c r="M25" i="40" s="1"/>
  <c r="I25" i="30"/>
  <c r="F25" i="30"/>
  <c r="F25" i="40" s="1"/>
  <c r="E25" i="30"/>
  <c r="E25" i="40" s="1"/>
  <c r="D25" i="30"/>
  <c r="D25" i="40" s="1"/>
  <c r="C25" i="30"/>
  <c r="C25" i="40" s="1"/>
  <c r="N24" i="30"/>
  <c r="N24" i="40" s="1"/>
  <c r="M24" i="30"/>
  <c r="M24" i="40" s="1"/>
  <c r="I24" i="30"/>
  <c r="F24" i="30"/>
  <c r="F24" i="40" s="1"/>
  <c r="E24" i="30"/>
  <c r="E24" i="40" s="1"/>
  <c r="D24" i="30"/>
  <c r="D24" i="40" s="1"/>
  <c r="C24" i="30"/>
  <c r="C24" i="40" s="1"/>
  <c r="N23" i="30"/>
  <c r="N23" i="40" s="1"/>
  <c r="M23" i="30"/>
  <c r="M23" i="40" s="1"/>
  <c r="I23" i="30"/>
  <c r="F23" i="30"/>
  <c r="F23" i="40" s="1"/>
  <c r="E23" i="30"/>
  <c r="E23" i="40" s="1"/>
  <c r="D23" i="30"/>
  <c r="D23" i="40" s="1"/>
  <c r="C23" i="30"/>
  <c r="C23" i="40" s="1"/>
  <c r="N22" i="30"/>
  <c r="N22" i="40" s="1"/>
  <c r="M22" i="30"/>
  <c r="M22" i="40" s="1"/>
  <c r="I22" i="30"/>
  <c r="F22" i="30"/>
  <c r="F22" i="40" s="1"/>
  <c r="E22" i="30"/>
  <c r="E22" i="40" s="1"/>
  <c r="D22" i="30"/>
  <c r="D22" i="40" s="1"/>
  <c r="C22" i="30"/>
  <c r="C22" i="40" s="1"/>
  <c r="N21" i="30"/>
  <c r="N21" i="40" s="1"/>
  <c r="M21" i="30"/>
  <c r="M21" i="40" s="1"/>
  <c r="I21" i="30"/>
  <c r="F21" i="30"/>
  <c r="F21" i="40" s="1"/>
  <c r="E21" i="30"/>
  <c r="E21" i="40" s="1"/>
  <c r="D21" i="30"/>
  <c r="D21" i="40" s="1"/>
  <c r="C21" i="30"/>
  <c r="C21" i="40" s="1"/>
  <c r="N20" i="30"/>
  <c r="N20" i="40" s="1"/>
  <c r="M20" i="30"/>
  <c r="M20" i="40" s="1"/>
  <c r="F20" i="30"/>
  <c r="F20" i="40" s="1"/>
  <c r="E20" i="30"/>
  <c r="E20" i="40" s="1"/>
  <c r="D20" i="30"/>
  <c r="D20" i="40" s="1"/>
  <c r="C20" i="30"/>
  <c r="C20" i="40" s="1"/>
  <c r="N19" i="30"/>
  <c r="N19" i="40" s="1"/>
  <c r="M19" i="30"/>
  <c r="M19" i="40" s="1"/>
  <c r="I19" i="30"/>
  <c r="F19" i="30"/>
  <c r="F19" i="40" s="1"/>
  <c r="E19" i="30"/>
  <c r="E19" i="40" s="1"/>
  <c r="D19" i="30"/>
  <c r="D19" i="40" s="1"/>
  <c r="C19" i="30"/>
  <c r="C19" i="40" s="1"/>
  <c r="N18" i="30"/>
  <c r="N18" i="40" s="1"/>
  <c r="M18" i="30"/>
  <c r="M18" i="40" s="1"/>
  <c r="F18" i="30"/>
  <c r="F18" i="40" s="1"/>
  <c r="E18" i="30"/>
  <c r="E18" i="40" s="1"/>
  <c r="D18" i="30"/>
  <c r="D18" i="40" s="1"/>
  <c r="C18" i="30"/>
  <c r="C18" i="40" s="1"/>
  <c r="N17" i="30"/>
  <c r="N17" i="40" s="1"/>
  <c r="M17" i="30"/>
  <c r="M17" i="40" s="1"/>
  <c r="I17" i="30"/>
  <c r="F17" i="30"/>
  <c r="F17" i="40" s="1"/>
  <c r="E17" i="30"/>
  <c r="E17" i="40" s="1"/>
  <c r="D17" i="30"/>
  <c r="D17" i="40" s="1"/>
  <c r="C17" i="30"/>
  <c r="C17" i="40" s="1"/>
  <c r="N16" i="30"/>
  <c r="N16" i="40" s="1"/>
  <c r="M16" i="30"/>
  <c r="M16" i="40" s="1"/>
  <c r="F16" i="30"/>
  <c r="F16" i="40" s="1"/>
  <c r="E16" i="30"/>
  <c r="E16" i="40" s="1"/>
  <c r="D16" i="30"/>
  <c r="D16" i="40" s="1"/>
  <c r="C16" i="30"/>
  <c r="C16" i="40" s="1"/>
  <c r="N15" i="30"/>
  <c r="N15" i="40" s="1"/>
  <c r="M15" i="30"/>
  <c r="M15" i="40" s="1"/>
  <c r="I15" i="30"/>
  <c r="F15" i="30"/>
  <c r="F15" i="40" s="1"/>
  <c r="E15" i="30"/>
  <c r="E15" i="40" s="1"/>
  <c r="D15" i="30"/>
  <c r="D15" i="40" s="1"/>
  <c r="C15" i="30"/>
  <c r="C15" i="40" s="1"/>
  <c r="N14" i="30"/>
  <c r="N14" i="40" s="1"/>
  <c r="M14" i="30"/>
  <c r="M14" i="40" s="1"/>
  <c r="F14" i="30"/>
  <c r="F14" i="40" s="1"/>
  <c r="E14" i="30"/>
  <c r="E14" i="40" s="1"/>
  <c r="D14" i="30"/>
  <c r="D14" i="40" s="1"/>
  <c r="C14" i="30"/>
  <c r="C14" i="40" s="1"/>
  <c r="N13" i="30"/>
  <c r="N13" i="40" s="1"/>
  <c r="M13" i="30"/>
  <c r="M13" i="40" s="1"/>
  <c r="I13" i="30"/>
  <c r="F13" i="30"/>
  <c r="F13" i="40" s="1"/>
  <c r="E13" i="30"/>
  <c r="E13" i="40" s="1"/>
  <c r="D13" i="30"/>
  <c r="D13" i="40" s="1"/>
  <c r="C13" i="30"/>
  <c r="C13" i="40" s="1"/>
  <c r="N12" i="30"/>
  <c r="N12" i="40" s="1"/>
  <c r="M12" i="30"/>
  <c r="M12" i="40" s="1"/>
  <c r="I12" i="30"/>
  <c r="F12" i="30"/>
  <c r="F12" i="40" s="1"/>
  <c r="E12" i="30"/>
  <c r="E12" i="40" s="1"/>
  <c r="D12" i="30"/>
  <c r="D12" i="40" s="1"/>
  <c r="C12" i="30"/>
  <c r="C12" i="40" s="1"/>
  <c r="N11" i="30"/>
  <c r="N11" i="40" s="1"/>
  <c r="M11" i="30"/>
  <c r="M11" i="40" s="1"/>
  <c r="I11" i="30"/>
  <c r="F11" i="30"/>
  <c r="F11" i="40" s="1"/>
  <c r="E11" i="30"/>
  <c r="E11" i="40" s="1"/>
  <c r="D11" i="30"/>
  <c r="D11" i="40" s="1"/>
  <c r="C11" i="30"/>
  <c r="C11" i="40" s="1"/>
  <c r="N10" i="30"/>
  <c r="N10" i="40" s="1"/>
  <c r="M10" i="30"/>
  <c r="M10" i="40" s="1"/>
  <c r="I10" i="30"/>
  <c r="F10" i="30"/>
  <c r="F10" i="40" s="1"/>
  <c r="E10" i="30"/>
  <c r="E10" i="40" s="1"/>
  <c r="D10" i="30"/>
  <c r="D10" i="40" s="1"/>
  <c r="C10" i="30"/>
  <c r="C10" i="40" s="1"/>
  <c r="N9" i="30"/>
  <c r="N9" i="40" s="1"/>
  <c r="M9" i="30"/>
  <c r="M9" i="40" s="1"/>
  <c r="I9" i="30"/>
  <c r="F9" i="30"/>
  <c r="F9" i="40" s="1"/>
  <c r="E9" i="30"/>
  <c r="E9" i="40" s="1"/>
  <c r="D9" i="30"/>
  <c r="D9" i="40" s="1"/>
  <c r="C9" i="30"/>
  <c r="C9" i="40" s="1"/>
  <c r="N8" i="30"/>
  <c r="N8" i="40" s="1"/>
  <c r="M8" i="30"/>
  <c r="M8" i="40" s="1"/>
  <c r="F8" i="30"/>
  <c r="F8" i="40" s="1"/>
  <c r="E8" i="30"/>
  <c r="E8" i="40" s="1"/>
  <c r="D8" i="30"/>
  <c r="D8" i="40" s="1"/>
  <c r="C8" i="30"/>
  <c r="C8" i="40" s="1"/>
  <c r="N7" i="30"/>
  <c r="N7" i="40" s="1"/>
  <c r="M7" i="30"/>
  <c r="M7" i="40" s="1"/>
  <c r="I7" i="30"/>
  <c r="F7" i="30"/>
  <c r="F7" i="40" s="1"/>
  <c r="E7" i="30"/>
  <c r="E7" i="40" s="1"/>
  <c r="D7" i="30"/>
  <c r="D7" i="40" s="1"/>
  <c r="C7" i="30"/>
  <c r="C7" i="40" s="1"/>
  <c r="N6" i="30"/>
  <c r="N6" i="40" s="1"/>
  <c r="M6" i="30"/>
  <c r="M6" i="40" s="1"/>
  <c r="F6" i="30"/>
  <c r="F6" i="40" s="1"/>
  <c r="E6" i="30"/>
  <c r="E6" i="40" s="1"/>
  <c r="D6" i="30"/>
  <c r="D6" i="40" s="1"/>
  <c r="C6" i="30"/>
  <c r="C6" i="40" s="1"/>
  <c r="N5" i="30"/>
  <c r="N5" i="40" s="1"/>
  <c r="M5" i="30"/>
  <c r="M5" i="40" s="1"/>
  <c r="I5" i="30"/>
  <c r="F5" i="30"/>
  <c r="F5" i="40" s="1"/>
  <c r="E5" i="30"/>
  <c r="E5" i="40" s="1"/>
  <c r="D5" i="30"/>
  <c r="D5" i="40" s="1"/>
  <c r="C5" i="30"/>
  <c r="C5" i="40" s="1"/>
  <c r="AN6" i="29"/>
  <c r="AO6" i="29"/>
  <c r="AP6" i="29"/>
  <c r="AQ6" i="29"/>
  <c r="AR6" i="29"/>
  <c r="AS6" i="29"/>
  <c r="AT6" i="29"/>
  <c r="AU6" i="29"/>
  <c r="AV6" i="29"/>
  <c r="AW6" i="29"/>
  <c r="AX6" i="29"/>
  <c r="AY6" i="29"/>
  <c r="AZ6" i="29"/>
  <c r="BA6" i="29"/>
  <c r="BB6" i="29"/>
  <c r="BC6" i="29"/>
  <c r="BD6" i="29"/>
  <c r="BE6" i="29"/>
  <c r="BF6" i="29"/>
  <c r="AN7" i="29"/>
  <c r="AO7" i="29"/>
  <c r="AP7" i="29"/>
  <c r="AQ7" i="29"/>
  <c r="AR7" i="29"/>
  <c r="AS7" i="29"/>
  <c r="AT7" i="29"/>
  <c r="AU7" i="29"/>
  <c r="AV7" i="29"/>
  <c r="AW7" i="29"/>
  <c r="AX7" i="29"/>
  <c r="AY7" i="29"/>
  <c r="AZ7" i="29"/>
  <c r="BA7" i="29"/>
  <c r="BB7" i="29"/>
  <c r="BC7" i="29"/>
  <c r="BD7" i="29"/>
  <c r="BE7" i="29"/>
  <c r="BF7" i="29"/>
  <c r="AN8" i="29"/>
  <c r="AO8" i="29"/>
  <c r="AP8" i="29"/>
  <c r="AQ8" i="29"/>
  <c r="AR8" i="29"/>
  <c r="AS8" i="29"/>
  <c r="AT8" i="29"/>
  <c r="AU8" i="29"/>
  <c r="AV8" i="29"/>
  <c r="AW8" i="29"/>
  <c r="AX8" i="29"/>
  <c r="AY8" i="29"/>
  <c r="AZ8" i="29"/>
  <c r="BD8" i="29"/>
  <c r="BE8" i="29"/>
  <c r="BF8" i="29"/>
  <c r="AN9" i="29"/>
  <c r="AO9" i="29"/>
  <c r="AP9" i="29"/>
  <c r="AQ9" i="29"/>
  <c r="AR9" i="29"/>
  <c r="AS9" i="29"/>
  <c r="AT9" i="29"/>
  <c r="AU9" i="29"/>
  <c r="AV9" i="29"/>
  <c r="AW9" i="29"/>
  <c r="AX9" i="29"/>
  <c r="AY9" i="29"/>
  <c r="AZ9" i="29"/>
  <c r="BA9" i="29"/>
  <c r="BB9" i="29"/>
  <c r="BC9" i="29"/>
  <c r="BD9" i="29"/>
  <c r="BE9" i="29"/>
  <c r="BF9" i="29"/>
  <c r="AN10" i="29"/>
  <c r="AO10" i="29"/>
  <c r="AP10" i="29"/>
  <c r="AQ10" i="29"/>
  <c r="AR10" i="29"/>
  <c r="AS10" i="29"/>
  <c r="AT10" i="29"/>
  <c r="AU10" i="29"/>
  <c r="AV10" i="29"/>
  <c r="AW10" i="29"/>
  <c r="AX10" i="29"/>
  <c r="AY10" i="29"/>
  <c r="AZ10" i="29"/>
  <c r="BA10" i="29"/>
  <c r="BB10" i="29"/>
  <c r="BC10" i="29"/>
  <c r="BD10" i="29"/>
  <c r="BE10" i="29"/>
  <c r="BF10" i="29"/>
  <c r="AN11" i="29"/>
  <c r="AO11" i="29"/>
  <c r="AP11" i="29"/>
  <c r="AQ11" i="29"/>
  <c r="AR11" i="29"/>
  <c r="AS11" i="29"/>
  <c r="AT11" i="29"/>
  <c r="AU11" i="29"/>
  <c r="AV11" i="29"/>
  <c r="AW11" i="29"/>
  <c r="AX11" i="29"/>
  <c r="AY11" i="29"/>
  <c r="AZ11" i="29"/>
  <c r="BA11" i="29"/>
  <c r="BB11" i="29"/>
  <c r="BC11" i="29"/>
  <c r="BD11" i="29"/>
  <c r="BE11" i="29"/>
  <c r="BF11" i="29"/>
  <c r="AN12" i="29"/>
  <c r="AO12" i="29"/>
  <c r="AP12" i="29"/>
  <c r="AQ12" i="29"/>
  <c r="AR12" i="29"/>
  <c r="AS12" i="29"/>
  <c r="AT12" i="29"/>
  <c r="AU12" i="29"/>
  <c r="AV12" i="29"/>
  <c r="AW12" i="29"/>
  <c r="AX12" i="29"/>
  <c r="AY12" i="29"/>
  <c r="AZ12" i="29"/>
  <c r="BA12" i="29"/>
  <c r="BB12" i="29"/>
  <c r="BC12" i="29"/>
  <c r="BD12" i="29"/>
  <c r="BE12" i="29"/>
  <c r="BF12" i="29"/>
  <c r="AN13" i="29"/>
  <c r="AO13" i="29"/>
  <c r="AP13" i="29"/>
  <c r="AQ13" i="29"/>
  <c r="AR13" i="29"/>
  <c r="AS13" i="29"/>
  <c r="AT13" i="29"/>
  <c r="AU13" i="29"/>
  <c r="AV13" i="29"/>
  <c r="AW13" i="29"/>
  <c r="AX13" i="29"/>
  <c r="AY13" i="29"/>
  <c r="AZ13" i="29"/>
  <c r="BA13" i="29"/>
  <c r="BB13" i="29"/>
  <c r="BC13" i="29"/>
  <c r="BD13" i="29"/>
  <c r="BE13" i="29"/>
  <c r="BF13" i="29"/>
  <c r="AN14" i="29"/>
  <c r="AO14" i="29"/>
  <c r="AP14" i="29"/>
  <c r="AQ14" i="29"/>
  <c r="AR14" i="29"/>
  <c r="AS14" i="29"/>
  <c r="AT14" i="29"/>
  <c r="AU14" i="29"/>
  <c r="AV14" i="29"/>
  <c r="AW14" i="29"/>
  <c r="AX14" i="29"/>
  <c r="AY14" i="29"/>
  <c r="AZ14" i="29"/>
  <c r="BA14" i="29"/>
  <c r="BB14" i="29"/>
  <c r="BC14" i="29"/>
  <c r="BD14" i="29"/>
  <c r="BE14" i="29"/>
  <c r="BF14" i="29"/>
  <c r="AN20" i="29"/>
  <c r="AO20" i="29"/>
  <c r="AP20" i="29"/>
  <c r="AQ20" i="29"/>
  <c r="AR20" i="29"/>
  <c r="AS20" i="29"/>
  <c r="AT20" i="29"/>
  <c r="AU20" i="29"/>
  <c r="AV20" i="29"/>
  <c r="AW20" i="29"/>
  <c r="AX20" i="29"/>
  <c r="AY20" i="29"/>
  <c r="AZ20" i="29"/>
  <c r="BA20" i="29"/>
  <c r="BB20" i="29"/>
  <c r="BC20" i="29"/>
  <c r="BD20" i="29"/>
  <c r="BE20" i="29"/>
  <c r="BF20" i="29"/>
  <c r="AN22" i="29"/>
  <c r="AO22" i="29"/>
  <c r="AP22" i="29"/>
  <c r="AQ22" i="29"/>
  <c r="AR22" i="29"/>
  <c r="AS22" i="29"/>
  <c r="AT22" i="29"/>
  <c r="AU22" i="29"/>
  <c r="AV22" i="29"/>
  <c r="AW22" i="29"/>
  <c r="AX22" i="29"/>
  <c r="AY22" i="29"/>
  <c r="AZ22" i="29"/>
  <c r="BA22" i="29"/>
  <c r="BB22" i="29"/>
  <c r="BC22" i="29"/>
  <c r="BD22" i="29"/>
  <c r="BE22" i="29"/>
  <c r="BF22" i="29"/>
  <c r="AN23" i="29"/>
  <c r="AO23" i="29"/>
  <c r="AP23" i="29"/>
  <c r="AQ23" i="29"/>
  <c r="AR23" i="29"/>
  <c r="AS23" i="29"/>
  <c r="AT23" i="29"/>
  <c r="AU23" i="29"/>
  <c r="AV23" i="29"/>
  <c r="AW23" i="29"/>
  <c r="AX23" i="29"/>
  <c r="AY23" i="29"/>
  <c r="AZ23" i="29"/>
  <c r="BA23" i="29"/>
  <c r="BB23" i="29"/>
  <c r="BC23" i="29"/>
  <c r="BD23" i="29"/>
  <c r="BE23" i="29"/>
  <c r="BF23" i="29"/>
  <c r="AN24" i="29"/>
  <c r="AO24" i="29"/>
  <c r="AP24" i="29"/>
  <c r="AQ24" i="29"/>
  <c r="AR24" i="29"/>
  <c r="AS24" i="29"/>
  <c r="AT24" i="29"/>
  <c r="AU24" i="29"/>
  <c r="AV24" i="29"/>
  <c r="AW24" i="29"/>
  <c r="AX24" i="29"/>
  <c r="AY24" i="29"/>
  <c r="AZ24" i="29"/>
  <c r="BA24" i="29"/>
  <c r="BB24" i="29"/>
  <c r="BC24" i="29"/>
  <c r="BD24" i="29"/>
  <c r="BE24" i="29"/>
  <c r="BF24" i="29"/>
  <c r="AN25" i="29"/>
  <c r="AO25" i="29"/>
  <c r="AP25" i="29"/>
  <c r="AQ25" i="29"/>
  <c r="AR25" i="29"/>
  <c r="AS25" i="29"/>
  <c r="AT25" i="29"/>
  <c r="AU25" i="29"/>
  <c r="AV25" i="29"/>
  <c r="AW25" i="29"/>
  <c r="AX25" i="29"/>
  <c r="AY25" i="29"/>
  <c r="AZ25" i="29"/>
  <c r="BA25" i="29"/>
  <c r="BB25" i="29"/>
  <c r="BC25" i="29"/>
  <c r="BD25" i="29"/>
  <c r="BE25" i="29"/>
  <c r="BF25" i="29"/>
  <c r="AN26" i="29"/>
  <c r="AO26" i="29"/>
  <c r="AP26" i="29"/>
  <c r="AQ26" i="29"/>
  <c r="AR26" i="29"/>
  <c r="AS26" i="29"/>
  <c r="AT26" i="29"/>
  <c r="AU26" i="29"/>
  <c r="AV26" i="29"/>
  <c r="AW26" i="29"/>
  <c r="AX26" i="29"/>
  <c r="AY26" i="29"/>
  <c r="AZ26" i="29"/>
  <c r="BA26" i="29"/>
  <c r="BB26" i="29"/>
  <c r="BC26" i="29"/>
  <c r="BD26" i="29"/>
  <c r="BE26" i="29"/>
  <c r="BF26" i="29"/>
  <c r="AN27" i="29"/>
  <c r="AO27" i="29"/>
  <c r="AP27" i="29"/>
  <c r="AQ27" i="29"/>
  <c r="AR27" i="29"/>
  <c r="AS27" i="29"/>
  <c r="AT27" i="29"/>
  <c r="AU27" i="29"/>
  <c r="AV27" i="29"/>
  <c r="AW27" i="29"/>
  <c r="AX27" i="29"/>
  <c r="AY27" i="29"/>
  <c r="AZ27" i="29"/>
  <c r="BA27" i="29"/>
  <c r="BB27" i="29"/>
  <c r="BC27" i="29"/>
  <c r="BD27" i="29"/>
  <c r="BE27" i="29"/>
  <c r="BF27" i="29"/>
  <c r="AN28" i="29"/>
  <c r="AO28" i="29"/>
  <c r="AP28" i="29"/>
  <c r="AQ28" i="29"/>
  <c r="AR28" i="29"/>
  <c r="AS28" i="29"/>
  <c r="AT28" i="29"/>
  <c r="AU28" i="29"/>
  <c r="AV28" i="29"/>
  <c r="AW28" i="29"/>
  <c r="AX28" i="29"/>
  <c r="AY28" i="29"/>
  <c r="AZ28" i="29"/>
  <c r="BA28" i="29"/>
  <c r="BB28" i="29"/>
  <c r="BC28" i="29"/>
  <c r="BD28" i="29"/>
  <c r="BE28" i="29"/>
  <c r="BF28" i="29"/>
  <c r="AN29" i="29"/>
  <c r="AO29" i="29"/>
  <c r="AP29" i="29"/>
  <c r="AQ29" i="29"/>
  <c r="AR29" i="29"/>
  <c r="AS29" i="29"/>
  <c r="AT29" i="29"/>
  <c r="AU29" i="29"/>
  <c r="AV29" i="29"/>
  <c r="AW29" i="29"/>
  <c r="AX29" i="29"/>
  <c r="AY29" i="29"/>
  <c r="AZ29" i="29"/>
  <c r="BA29" i="29"/>
  <c r="BB29" i="29"/>
  <c r="BC29" i="29"/>
  <c r="BD29" i="29"/>
  <c r="BE29" i="29"/>
  <c r="BF29" i="29"/>
  <c r="AN30" i="29"/>
  <c r="AO30" i="29"/>
  <c r="AP30" i="29"/>
  <c r="AQ30" i="29"/>
  <c r="AR30" i="29"/>
  <c r="AS30" i="29"/>
  <c r="AT30" i="29"/>
  <c r="AU30" i="29"/>
  <c r="AV30" i="29"/>
  <c r="AW30" i="29"/>
  <c r="AX30" i="29"/>
  <c r="AY30" i="29"/>
  <c r="AZ30" i="29"/>
  <c r="BA30" i="29"/>
  <c r="BB30" i="29"/>
  <c r="BC30" i="29"/>
  <c r="BD30" i="29"/>
  <c r="BE30" i="29"/>
  <c r="BF30" i="29"/>
  <c r="AN31" i="29"/>
  <c r="AO31" i="29"/>
  <c r="AP31" i="29"/>
  <c r="AQ31" i="29"/>
  <c r="AR31" i="29"/>
  <c r="AS31" i="29"/>
  <c r="AT31" i="29"/>
  <c r="AU31" i="29"/>
  <c r="AV31" i="29"/>
  <c r="AW31" i="29"/>
  <c r="AX31" i="29"/>
  <c r="AY31" i="29"/>
  <c r="AZ31" i="29"/>
  <c r="BA31" i="29"/>
  <c r="BB31" i="29"/>
  <c r="BC31" i="29"/>
  <c r="BD31" i="29"/>
  <c r="BE31" i="29"/>
  <c r="BF31" i="29"/>
  <c r="AN37" i="29"/>
  <c r="AO37" i="29"/>
  <c r="AP37" i="29"/>
  <c r="AQ37" i="29"/>
  <c r="AR37" i="29"/>
  <c r="AS37" i="29"/>
  <c r="AT37" i="29"/>
  <c r="AU37" i="29"/>
  <c r="AV37" i="29"/>
  <c r="AW37" i="29"/>
  <c r="AX37" i="29"/>
  <c r="AY37" i="29"/>
  <c r="AZ37" i="29"/>
  <c r="BA37" i="29"/>
  <c r="BB37" i="29"/>
  <c r="BC37" i="29"/>
  <c r="BD37" i="29"/>
  <c r="BE37" i="29"/>
  <c r="BF37" i="29"/>
  <c r="AN39" i="29"/>
  <c r="AO39" i="29"/>
  <c r="AP39" i="29"/>
  <c r="AQ39" i="29"/>
  <c r="AR39" i="29"/>
  <c r="AS39" i="29"/>
  <c r="AT39" i="29"/>
  <c r="AU39" i="29"/>
  <c r="AV39" i="29"/>
  <c r="AW39" i="29"/>
  <c r="AX39" i="29"/>
  <c r="AY39" i="29"/>
  <c r="AZ39" i="29"/>
  <c r="BA39" i="29"/>
  <c r="BB39" i="29"/>
  <c r="BC39" i="29"/>
  <c r="BD39" i="29"/>
  <c r="BE39" i="29"/>
  <c r="BF39" i="29"/>
  <c r="AN40" i="29"/>
  <c r="AO40" i="29"/>
  <c r="AP40" i="29"/>
  <c r="AQ40" i="29"/>
  <c r="AR40" i="29"/>
  <c r="AS40" i="29"/>
  <c r="AT40" i="29"/>
  <c r="AU40" i="29"/>
  <c r="AV40" i="29"/>
  <c r="AW40" i="29"/>
  <c r="AX40" i="29"/>
  <c r="AY40" i="29"/>
  <c r="AZ40" i="29"/>
  <c r="BA40" i="29"/>
  <c r="BB40" i="29"/>
  <c r="BC40" i="29"/>
  <c r="BD40" i="29"/>
  <c r="BE40" i="29"/>
  <c r="BF40" i="29"/>
  <c r="AN41" i="29"/>
  <c r="AO41" i="29"/>
  <c r="AP41" i="29"/>
  <c r="AQ41" i="29"/>
  <c r="AR41" i="29"/>
  <c r="AS41" i="29"/>
  <c r="AT41" i="29"/>
  <c r="AU41" i="29"/>
  <c r="AV41" i="29"/>
  <c r="AW41" i="29"/>
  <c r="AX41" i="29"/>
  <c r="AY41" i="29"/>
  <c r="AZ41" i="29"/>
  <c r="BA41" i="29"/>
  <c r="BB41" i="29"/>
  <c r="BC41" i="29"/>
  <c r="BD41" i="29"/>
  <c r="BE41" i="29"/>
  <c r="BF41" i="29"/>
  <c r="AN42" i="29"/>
  <c r="AO42" i="29"/>
  <c r="AP42" i="29"/>
  <c r="AQ42" i="29"/>
  <c r="AR42" i="29"/>
  <c r="AS42" i="29"/>
  <c r="AT42" i="29"/>
  <c r="AU42" i="29"/>
  <c r="AV42" i="29"/>
  <c r="AW42" i="29"/>
  <c r="AX42" i="29"/>
  <c r="AY42" i="29"/>
  <c r="AZ42" i="29"/>
  <c r="BA42" i="29"/>
  <c r="BB42" i="29"/>
  <c r="BC42" i="29"/>
  <c r="BD42" i="29"/>
  <c r="BE42" i="29"/>
  <c r="BF42" i="29"/>
  <c r="AN43" i="29"/>
  <c r="AO43" i="29"/>
  <c r="AP43" i="29"/>
  <c r="AQ43" i="29"/>
  <c r="AR43" i="29"/>
  <c r="AS43" i="29"/>
  <c r="AT43" i="29"/>
  <c r="AU43" i="29"/>
  <c r="AV43" i="29"/>
  <c r="AW43" i="29"/>
  <c r="AX43" i="29"/>
  <c r="AY43" i="29"/>
  <c r="AZ43" i="29"/>
  <c r="BA43" i="29"/>
  <c r="BB43" i="29"/>
  <c r="BC43" i="29"/>
  <c r="BD43" i="29"/>
  <c r="BE43" i="29"/>
  <c r="BF43" i="29"/>
  <c r="AN44" i="29"/>
  <c r="AO44" i="29"/>
  <c r="AP44" i="29"/>
  <c r="AQ44" i="29"/>
  <c r="AR44" i="29"/>
  <c r="AS44" i="29"/>
  <c r="AT44" i="29"/>
  <c r="AU44" i="29"/>
  <c r="AV44" i="29"/>
  <c r="AW44" i="29"/>
  <c r="AX44" i="29"/>
  <c r="AY44" i="29"/>
  <c r="AZ44" i="29"/>
  <c r="BA44" i="29"/>
  <c r="BB44" i="29"/>
  <c r="BC44" i="29"/>
  <c r="BD44" i="29"/>
  <c r="BE44" i="29"/>
  <c r="BF44" i="29"/>
  <c r="AN45" i="29"/>
  <c r="AO45" i="29"/>
  <c r="AP45" i="29"/>
  <c r="AQ45" i="29"/>
  <c r="AR45" i="29"/>
  <c r="AS45" i="29"/>
  <c r="AT45" i="29"/>
  <c r="AU45" i="29"/>
  <c r="AV45" i="29"/>
  <c r="AW45" i="29"/>
  <c r="AX45" i="29"/>
  <c r="AY45" i="29"/>
  <c r="AZ45" i="29"/>
  <c r="BA45" i="29"/>
  <c r="BB45" i="29"/>
  <c r="BC45" i="29"/>
  <c r="BD45" i="29"/>
  <c r="BE45" i="29"/>
  <c r="BF45" i="29"/>
  <c r="AN46" i="29"/>
  <c r="AO46" i="29"/>
  <c r="AP46" i="29"/>
  <c r="AQ46" i="29"/>
  <c r="AR46" i="29"/>
  <c r="AS46" i="29"/>
  <c r="AT46" i="29"/>
  <c r="AU46" i="29"/>
  <c r="AV46" i="29"/>
  <c r="AW46" i="29"/>
  <c r="AX46" i="29"/>
  <c r="AY46" i="29"/>
  <c r="AZ46" i="29"/>
  <c r="BA46" i="29"/>
  <c r="BB46" i="29"/>
  <c r="BC46" i="29"/>
  <c r="BD46" i="29"/>
  <c r="BE46" i="29"/>
  <c r="BF46" i="29"/>
  <c r="AN47" i="29"/>
  <c r="AO47" i="29"/>
  <c r="AP47" i="29"/>
  <c r="AQ47" i="29"/>
  <c r="AR47" i="29"/>
  <c r="AS47" i="29"/>
  <c r="AT47" i="29"/>
  <c r="AU47" i="29"/>
  <c r="AV47" i="29"/>
  <c r="AW47" i="29"/>
  <c r="AX47" i="29"/>
  <c r="AY47" i="29"/>
  <c r="AZ47" i="29"/>
  <c r="BA47" i="29"/>
  <c r="BB47" i="29"/>
  <c r="BC47" i="29"/>
  <c r="BD47" i="29"/>
  <c r="BE47" i="29"/>
  <c r="BF47" i="29"/>
  <c r="AN48" i="29"/>
  <c r="AO48" i="29"/>
  <c r="AP48" i="29"/>
  <c r="AQ48" i="29"/>
  <c r="AR48" i="29"/>
  <c r="AS48" i="29"/>
  <c r="AT48" i="29"/>
  <c r="AU48" i="29"/>
  <c r="AV48" i="29"/>
  <c r="AW48" i="29"/>
  <c r="AX48" i="29"/>
  <c r="AY48" i="29"/>
  <c r="AZ48" i="29"/>
  <c r="BA48" i="29"/>
  <c r="BB48" i="29"/>
  <c r="BC48" i="29"/>
  <c r="BD48" i="29"/>
  <c r="BE48" i="29"/>
  <c r="BF48" i="29"/>
  <c r="AN56" i="29"/>
  <c r="AO56" i="29"/>
  <c r="AP56" i="29"/>
  <c r="AQ56" i="29"/>
  <c r="AR56" i="29"/>
  <c r="AS56" i="29"/>
  <c r="AT56" i="29"/>
  <c r="AU56" i="29"/>
  <c r="AV56" i="29"/>
  <c r="AW56" i="29"/>
  <c r="AX56" i="29"/>
  <c r="AY56" i="29"/>
  <c r="AZ56" i="29"/>
  <c r="BA56" i="29"/>
  <c r="BB56" i="29"/>
  <c r="BC56" i="29"/>
  <c r="BD56" i="29"/>
  <c r="BE56" i="29"/>
  <c r="BF56" i="29"/>
  <c r="AN57" i="29"/>
  <c r="AO57" i="29"/>
  <c r="AP57" i="29"/>
  <c r="AQ57" i="29"/>
  <c r="AR57" i="29"/>
  <c r="AS57" i="29"/>
  <c r="AT57" i="29"/>
  <c r="AU57" i="29"/>
  <c r="AV57" i="29"/>
  <c r="AW57" i="29"/>
  <c r="AX57" i="29"/>
  <c r="AY57" i="29"/>
  <c r="AZ57" i="29"/>
  <c r="BA57" i="29"/>
  <c r="BB57" i="29"/>
  <c r="BC57" i="29"/>
  <c r="BD57" i="29"/>
  <c r="BE57" i="29"/>
  <c r="BF57" i="29"/>
  <c r="AN58" i="29"/>
  <c r="AO58" i="29"/>
  <c r="AP58" i="29"/>
  <c r="AQ58" i="29"/>
  <c r="AR58" i="29"/>
  <c r="AS58" i="29"/>
  <c r="AT58" i="29"/>
  <c r="AU58" i="29"/>
  <c r="AV58" i="29"/>
  <c r="AW58" i="29"/>
  <c r="AX58" i="29"/>
  <c r="AY58" i="29"/>
  <c r="AZ58" i="29"/>
  <c r="BA58" i="29"/>
  <c r="BB58" i="29"/>
  <c r="BC58" i="29"/>
  <c r="BD58" i="29"/>
  <c r="BE58" i="29"/>
  <c r="BF58" i="29"/>
  <c r="AN59" i="29"/>
  <c r="AO59" i="29"/>
  <c r="AP59" i="29"/>
  <c r="AQ59" i="29"/>
  <c r="AR59" i="29"/>
  <c r="AS59" i="29"/>
  <c r="AT59" i="29"/>
  <c r="AU59" i="29"/>
  <c r="AV59" i="29"/>
  <c r="AW59" i="29"/>
  <c r="AX59" i="29"/>
  <c r="AY59" i="29"/>
  <c r="AZ59" i="29"/>
  <c r="BA59" i="29"/>
  <c r="BB59" i="29"/>
  <c r="BC59" i="29"/>
  <c r="BD59" i="29"/>
  <c r="BE59" i="29"/>
  <c r="BF59" i="29"/>
  <c r="AN60" i="29"/>
  <c r="AO60" i="29"/>
  <c r="AP60" i="29"/>
  <c r="AQ60" i="29"/>
  <c r="AR60" i="29"/>
  <c r="AS60" i="29"/>
  <c r="AT60" i="29"/>
  <c r="AU60" i="29"/>
  <c r="AV60" i="29"/>
  <c r="AW60" i="29"/>
  <c r="AX60" i="29"/>
  <c r="AY60" i="29"/>
  <c r="AZ60" i="29"/>
  <c r="BA60" i="29"/>
  <c r="BB60" i="29"/>
  <c r="BC60" i="29"/>
  <c r="BD60" i="29"/>
  <c r="BE60" i="29"/>
  <c r="BF60" i="29"/>
  <c r="AN61" i="29"/>
  <c r="AO61" i="29"/>
  <c r="AP61" i="29"/>
  <c r="AQ61" i="29"/>
  <c r="AR61" i="29"/>
  <c r="AS61" i="29"/>
  <c r="AT61" i="29"/>
  <c r="AU61" i="29"/>
  <c r="AV61" i="29"/>
  <c r="AW61" i="29"/>
  <c r="AX61" i="29"/>
  <c r="AY61" i="29"/>
  <c r="AZ61" i="29"/>
  <c r="BA61" i="29"/>
  <c r="BB61" i="29"/>
  <c r="BC61" i="29"/>
  <c r="BD61" i="29"/>
  <c r="BE61" i="29"/>
  <c r="BF61" i="29"/>
  <c r="AN62" i="29"/>
  <c r="AO62" i="29"/>
  <c r="AP62" i="29"/>
  <c r="AQ62" i="29"/>
  <c r="AR62" i="29"/>
  <c r="AS62" i="29"/>
  <c r="AT62" i="29"/>
  <c r="AU62" i="29"/>
  <c r="AV62" i="29"/>
  <c r="AW62" i="29"/>
  <c r="AX62" i="29"/>
  <c r="AY62" i="29"/>
  <c r="AZ62" i="29"/>
  <c r="BA62" i="29"/>
  <c r="BB62" i="29"/>
  <c r="BC62" i="29"/>
  <c r="BD62" i="29"/>
  <c r="BE62" i="29"/>
  <c r="BF62" i="29"/>
  <c r="AN63" i="29"/>
  <c r="AO63" i="29"/>
  <c r="AP63" i="29"/>
  <c r="AQ63" i="29"/>
  <c r="AR63" i="29"/>
  <c r="AS63" i="29"/>
  <c r="AT63" i="29"/>
  <c r="AU63" i="29"/>
  <c r="AV63" i="29"/>
  <c r="AW63" i="29"/>
  <c r="AX63" i="29"/>
  <c r="AY63" i="29"/>
  <c r="AZ63" i="29"/>
  <c r="BA63" i="29"/>
  <c r="BB63" i="29"/>
  <c r="BC63" i="29"/>
  <c r="BD63" i="29"/>
  <c r="BE63" i="29"/>
  <c r="BF63" i="29"/>
  <c r="AN64" i="29"/>
  <c r="AO64" i="29"/>
  <c r="AP64" i="29"/>
  <c r="AQ64" i="29"/>
  <c r="AR64" i="29"/>
  <c r="AS64" i="29"/>
  <c r="AT64" i="29"/>
  <c r="AU64" i="29"/>
  <c r="AV64" i="29"/>
  <c r="AW64" i="29"/>
  <c r="AX64" i="29"/>
  <c r="AY64" i="29"/>
  <c r="AZ64" i="29"/>
  <c r="BA64" i="29"/>
  <c r="BB64" i="29"/>
  <c r="BC64" i="29"/>
  <c r="BD64" i="29"/>
  <c r="BE64" i="29"/>
  <c r="BF64" i="29"/>
  <c r="AN65" i="29"/>
  <c r="AO65" i="29"/>
  <c r="AP65" i="29"/>
  <c r="AQ65" i="29"/>
  <c r="AR65" i="29"/>
  <c r="AS65" i="29"/>
  <c r="AT65" i="29"/>
  <c r="AU65" i="29"/>
  <c r="AV65" i="29"/>
  <c r="AW65" i="29"/>
  <c r="AX65" i="29"/>
  <c r="AY65" i="29"/>
  <c r="AZ65" i="29"/>
  <c r="BA65" i="29"/>
  <c r="BB65" i="29"/>
  <c r="BC65" i="29"/>
  <c r="BD65" i="29"/>
  <c r="BE65" i="29"/>
  <c r="BF65" i="29"/>
  <c r="AN73" i="29"/>
  <c r="AO73" i="29"/>
  <c r="AP73" i="29"/>
  <c r="AQ73" i="29"/>
  <c r="AR73" i="29"/>
  <c r="AS73" i="29"/>
  <c r="AT73" i="29"/>
  <c r="AU73" i="29"/>
  <c r="AV73" i="29"/>
  <c r="AW73" i="29"/>
  <c r="AX73" i="29"/>
  <c r="AY73" i="29"/>
  <c r="AZ73" i="29"/>
  <c r="BA73" i="29"/>
  <c r="BB73" i="29"/>
  <c r="BC73" i="29"/>
  <c r="BD73" i="29"/>
  <c r="BE73" i="29"/>
  <c r="BF73" i="29"/>
  <c r="AN74" i="29"/>
  <c r="AO74" i="29"/>
  <c r="AP74" i="29"/>
  <c r="AQ74" i="29"/>
  <c r="AR74" i="29"/>
  <c r="AS74" i="29"/>
  <c r="AT74" i="29"/>
  <c r="AU74" i="29"/>
  <c r="AV74" i="29"/>
  <c r="AW74" i="29"/>
  <c r="AX74" i="29"/>
  <c r="AY74" i="29"/>
  <c r="AZ74" i="29"/>
  <c r="BA74" i="29"/>
  <c r="BB74" i="29"/>
  <c r="BC74" i="29"/>
  <c r="BD74" i="29"/>
  <c r="BE74" i="29"/>
  <c r="BF74" i="29"/>
  <c r="AN75" i="29"/>
  <c r="AO75" i="29"/>
  <c r="AP75" i="29"/>
  <c r="AQ75" i="29"/>
  <c r="AR75" i="29"/>
  <c r="AS75" i="29"/>
  <c r="AT75" i="29"/>
  <c r="AU75" i="29"/>
  <c r="AV75" i="29"/>
  <c r="AW75" i="29"/>
  <c r="AX75" i="29"/>
  <c r="AY75" i="29"/>
  <c r="AZ75" i="29"/>
  <c r="BA75" i="29"/>
  <c r="BB75" i="29"/>
  <c r="BC75" i="29"/>
  <c r="BD75" i="29"/>
  <c r="BE75" i="29"/>
  <c r="BF75" i="29"/>
  <c r="AN76" i="29"/>
  <c r="AO76" i="29"/>
  <c r="AP76" i="29"/>
  <c r="AQ76" i="29"/>
  <c r="AR76" i="29"/>
  <c r="AS76" i="29"/>
  <c r="AT76" i="29"/>
  <c r="AU76" i="29"/>
  <c r="AV76" i="29"/>
  <c r="AW76" i="29"/>
  <c r="AX76" i="29"/>
  <c r="AY76" i="29"/>
  <c r="AZ76" i="29"/>
  <c r="BA76" i="29"/>
  <c r="BB76" i="29"/>
  <c r="BC76" i="29"/>
  <c r="BD76" i="29"/>
  <c r="BE76" i="29"/>
  <c r="BF76" i="29"/>
  <c r="AN77" i="29"/>
  <c r="AO77" i="29"/>
  <c r="AP77" i="29"/>
  <c r="AQ77" i="29"/>
  <c r="AR77" i="29"/>
  <c r="AS77" i="29"/>
  <c r="AT77" i="29"/>
  <c r="AU77" i="29"/>
  <c r="AV77" i="29"/>
  <c r="AW77" i="29"/>
  <c r="AX77" i="29"/>
  <c r="AY77" i="29"/>
  <c r="AZ77" i="29"/>
  <c r="BA77" i="29"/>
  <c r="BB77" i="29"/>
  <c r="BC77" i="29"/>
  <c r="BD77" i="29"/>
  <c r="BE77" i="29"/>
  <c r="BF77" i="29"/>
  <c r="AN78" i="29"/>
  <c r="AO78" i="29"/>
  <c r="AP78" i="29"/>
  <c r="AQ78" i="29"/>
  <c r="AR78" i="29"/>
  <c r="AS78" i="29"/>
  <c r="AT78" i="29"/>
  <c r="AU78" i="29"/>
  <c r="AV78" i="29"/>
  <c r="AW78" i="29"/>
  <c r="AX78" i="29"/>
  <c r="AY78" i="29"/>
  <c r="AZ78" i="29"/>
  <c r="BA78" i="29"/>
  <c r="BB78" i="29"/>
  <c r="BC78" i="29"/>
  <c r="BD78" i="29"/>
  <c r="BE78" i="29"/>
  <c r="BF78" i="29"/>
  <c r="AN79" i="29"/>
  <c r="AO79" i="29"/>
  <c r="AP79" i="29"/>
  <c r="AQ79" i="29"/>
  <c r="AR79" i="29"/>
  <c r="AS79" i="29"/>
  <c r="AT79" i="29"/>
  <c r="AU79" i="29"/>
  <c r="AV79" i="29"/>
  <c r="AW79" i="29"/>
  <c r="AX79" i="29"/>
  <c r="AY79" i="29"/>
  <c r="AZ79" i="29"/>
  <c r="BA79" i="29"/>
  <c r="BB79" i="29"/>
  <c r="BC79" i="29"/>
  <c r="BD79" i="29"/>
  <c r="BE79" i="29"/>
  <c r="BF79" i="29"/>
  <c r="AN80" i="29"/>
  <c r="AO80" i="29"/>
  <c r="AP80" i="29"/>
  <c r="AQ80" i="29"/>
  <c r="AR80" i="29"/>
  <c r="AS80" i="29"/>
  <c r="AT80" i="29"/>
  <c r="AU80" i="29"/>
  <c r="AV80" i="29"/>
  <c r="AW80" i="29"/>
  <c r="AX80" i="29"/>
  <c r="AY80" i="29"/>
  <c r="AZ80" i="29"/>
  <c r="BA80" i="29"/>
  <c r="BB80" i="29"/>
  <c r="BC80" i="29"/>
  <c r="BD80" i="29"/>
  <c r="BE80" i="29"/>
  <c r="BF80" i="29"/>
  <c r="AN81" i="29"/>
  <c r="AO81" i="29"/>
  <c r="AP81" i="29"/>
  <c r="AQ81" i="29"/>
  <c r="AR81" i="29"/>
  <c r="AS81" i="29"/>
  <c r="AT81" i="29"/>
  <c r="AU81" i="29"/>
  <c r="AV81" i="29"/>
  <c r="AW81" i="29"/>
  <c r="AX81" i="29"/>
  <c r="AY81" i="29"/>
  <c r="AZ81" i="29"/>
  <c r="BA81" i="29"/>
  <c r="BB81" i="29"/>
  <c r="BC81" i="29"/>
  <c r="BD81" i="29"/>
  <c r="BE81" i="29"/>
  <c r="BF81" i="29"/>
  <c r="AN82" i="29"/>
  <c r="AO82" i="29"/>
  <c r="AP82" i="29"/>
  <c r="AQ82" i="29"/>
  <c r="AR82" i="29"/>
  <c r="AS82" i="29"/>
  <c r="AT82" i="29"/>
  <c r="AU82" i="29"/>
  <c r="AV82" i="29"/>
  <c r="AW82" i="29"/>
  <c r="AX82" i="29"/>
  <c r="AY82" i="29"/>
  <c r="AZ82" i="29"/>
  <c r="BA82" i="29"/>
  <c r="BB82" i="29"/>
  <c r="BC82" i="29"/>
  <c r="BD82" i="29"/>
  <c r="BE82" i="29"/>
  <c r="BF82" i="29"/>
  <c r="AN90" i="29"/>
  <c r="AO90" i="29"/>
  <c r="AP90" i="29"/>
  <c r="AQ90" i="29"/>
  <c r="AR90" i="29"/>
  <c r="AS90" i="29"/>
  <c r="AT90" i="29"/>
  <c r="AU90" i="29"/>
  <c r="AV90" i="29"/>
  <c r="AW90" i="29"/>
  <c r="AX90" i="29"/>
  <c r="AY90" i="29"/>
  <c r="AZ90" i="29"/>
  <c r="BA90" i="29"/>
  <c r="BB90" i="29"/>
  <c r="BC90" i="29"/>
  <c r="BD90" i="29"/>
  <c r="BE90" i="29"/>
  <c r="BF90" i="29"/>
  <c r="AN91" i="29"/>
  <c r="AO91" i="29"/>
  <c r="AP91" i="29"/>
  <c r="AQ91" i="29"/>
  <c r="AR91" i="29"/>
  <c r="AS91" i="29"/>
  <c r="AT91" i="29"/>
  <c r="AU91" i="29"/>
  <c r="AV91" i="29"/>
  <c r="AW91" i="29"/>
  <c r="AX91" i="29"/>
  <c r="AY91" i="29"/>
  <c r="AZ91" i="29"/>
  <c r="BA91" i="29"/>
  <c r="BB91" i="29"/>
  <c r="BC91" i="29"/>
  <c r="BD91" i="29"/>
  <c r="BE91" i="29"/>
  <c r="BF91" i="29"/>
  <c r="AN92" i="29"/>
  <c r="AO92" i="29"/>
  <c r="AP92" i="29"/>
  <c r="AQ92" i="29"/>
  <c r="AR92" i="29"/>
  <c r="AS92" i="29"/>
  <c r="AT92" i="29"/>
  <c r="AU92" i="29"/>
  <c r="AV92" i="29"/>
  <c r="AW92" i="29"/>
  <c r="AX92" i="29"/>
  <c r="AY92" i="29"/>
  <c r="AZ92" i="29"/>
  <c r="BA92" i="29"/>
  <c r="BB92" i="29"/>
  <c r="BC92" i="29"/>
  <c r="BD92" i="29"/>
  <c r="BE92" i="29"/>
  <c r="BF92" i="29"/>
  <c r="AN93" i="29"/>
  <c r="AO93" i="29"/>
  <c r="AP93" i="29"/>
  <c r="AQ93" i="29"/>
  <c r="AR93" i="29"/>
  <c r="AS93" i="29"/>
  <c r="AT93" i="29"/>
  <c r="AU93" i="29"/>
  <c r="AV93" i="29"/>
  <c r="AW93" i="29"/>
  <c r="AX93" i="29"/>
  <c r="AY93" i="29"/>
  <c r="AZ93" i="29"/>
  <c r="BA93" i="29"/>
  <c r="BB93" i="29"/>
  <c r="BC93" i="29"/>
  <c r="BD93" i="29"/>
  <c r="BE93" i="29"/>
  <c r="BF93" i="29"/>
  <c r="AN94" i="29"/>
  <c r="AO94" i="29"/>
  <c r="AP94" i="29"/>
  <c r="AQ94" i="29"/>
  <c r="AR94" i="29"/>
  <c r="AS94" i="29"/>
  <c r="AT94" i="29"/>
  <c r="AU94" i="29"/>
  <c r="AV94" i="29"/>
  <c r="AW94" i="29"/>
  <c r="AX94" i="29"/>
  <c r="AY94" i="29"/>
  <c r="AZ94" i="29"/>
  <c r="BA94" i="29"/>
  <c r="BB94" i="29"/>
  <c r="BC94" i="29"/>
  <c r="BD94" i="29"/>
  <c r="BE94" i="29"/>
  <c r="BF94" i="29"/>
  <c r="AN95" i="29"/>
  <c r="AO95" i="29"/>
  <c r="AP95" i="29"/>
  <c r="AQ95" i="29"/>
  <c r="AR95" i="29"/>
  <c r="AS95" i="29"/>
  <c r="AT95" i="29"/>
  <c r="AU95" i="29"/>
  <c r="AV95" i="29"/>
  <c r="AW95" i="29"/>
  <c r="AX95" i="29"/>
  <c r="AY95" i="29"/>
  <c r="AZ95" i="29"/>
  <c r="BA95" i="29"/>
  <c r="BB95" i="29"/>
  <c r="BC95" i="29"/>
  <c r="BD95" i="29"/>
  <c r="BE95" i="29"/>
  <c r="BF95" i="29"/>
  <c r="AN96" i="29"/>
  <c r="AO96" i="29"/>
  <c r="AP96" i="29"/>
  <c r="AQ96" i="29"/>
  <c r="AR96" i="29"/>
  <c r="AS96" i="29"/>
  <c r="AT96" i="29"/>
  <c r="AU96" i="29"/>
  <c r="AV96" i="29"/>
  <c r="AW96" i="29"/>
  <c r="AX96" i="29"/>
  <c r="AY96" i="29"/>
  <c r="AZ96" i="29"/>
  <c r="BA96" i="29"/>
  <c r="BB96" i="29"/>
  <c r="BC96" i="29"/>
  <c r="BD96" i="29"/>
  <c r="BE96" i="29"/>
  <c r="BF96" i="29"/>
  <c r="AN97" i="29"/>
  <c r="AO97" i="29"/>
  <c r="AP97" i="29"/>
  <c r="AQ97" i="29"/>
  <c r="AR97" i="29"/>
  <c r="AS97" i="29"/>
  <c r="AT97" i="29"/>
  <c r="AU97" i="29"/>
  <c r="AV97" i="29"/>
  <c r="AW97" i="29"/>
  <c r="AX97" i="29"/>
  <c r="AY97" i="29"/>
  <c r="AZ97" i="29"/>
  <c r="BA97" i="29"/>
  <c r="BB97" i="29"/>
  <c r="BC97" i="29"/>
  <c r="BD97" i="29"/>
  <c r="BE97" i="29"/>
  <c r="BF97" i="29"/>
  <c r="AN98" i="29"/>
  <c r="AO98" i="29"/>
  <c r="AP98" i="29"/>
  <c r="AQ98" i="29"/>
  <c r="AR98" i="29"/>
  <c r="AS98" i="29"/>
  <c r="AT98" i="29"/>
  <c r="AU98" i="29"/>
  <c r="AV98" i="29"/>
  <c r="AW98" i="29"/>
  <c r="AX98" i="29"/>
  <c r="AY98" i="29"/>
  <c r="AZ98" i="29"/>
  <c r="BA98" i="29"/>
  <c r="BB98" i="29"/>
  <c r="BC98" i="29"/>
  <c r="BD98" i="29"/>
  <c r="BE98" i="29"/>
  <c r="BF98" i="29"/>
  <c r="AN99" i="29"/>
  <c r="AO99" i="29"/>
  <c r="AP99" i="29"/>
  <c r="AQ99" i="29"/>
  <c r="AR99" i="29"/>
  <c r="AS99" i="29"/>
  <c r="AT99" i="29"/>
  <c r="AU99" i="29"/>
  <c r="AV99" i="29"/>
  <c r="AW99" i="29"/>
  <c r="AX99" i="29"/>
  <c r="AY99" i="29"/>
  <c r="AZ99" i="29"/>
  <c r="BA99" i="29"/>
  <c r="BB99" i="29"/>
  <c r="BC99" i="29"/>
  <c r="BD99" i="29"/>
  <c r="BE99" i="29"/>
  <c r="BF99" i="29"/>
  <c r="AN105" i="29"/>
  <c r="AO105" i="29"/>
  <c r="AP105" i="29"/>
  <c r="AQ105" i="29"/>
  <c r="AR105" i="29"/>
  <c r="AS105" i="29"/>
  <c r="AT105" i="29"/>
  <c r="AU105" i="29"/>
  <c r="AV105" i="29"/>
  <c r="AW105" i="29"/>
  <c r="AX105" i="29"/>
  <c r="AY105" i="29"/>
  <c r="AZ105" i="29"/>
  <c r="BA105" i="29"/>
  <c r="BB105" i="29"/>
  <c r="BC105" i="29"/>
  <c r="BD105" i="29"/>
  <c r="BE105" i="29"/>
  <c r="BF105" i="29"/>
  <c r="AN107" i="29"/>
  <c r="AO107" i="29"/>
  <c r="AP107" i="29"/>
  <c r="AQ107" i="29"/>
  <c r="AR107" i="29"/>
  <c r="AS107" i="29"/>
  <c r="AT107" i="29"/>
  <c r="AU107" i="29"/>
  <c r="AV107" i="29"/>
  <c r="AW107" i="29"/>
  <c r="AX107" i="29"/>
  <c r="AY107" i="29"/>
  <c r="AZ107" i="29"/>
  <c r="BA107" i="29"/>
  <c r="BB107" i="29"/>
  <c r="BC107" i="29"/>
  <c r="BD107" i="29"/>
  <c r="BE107" i="29"/>
  <c r="BF107" i="29"/>
  <c r="AN108" i="29"/>
  <c r="AO108" i="29"/>
  <c r="AP108" i="29"/>
  <c r="AQ108" i="29"/>
  <c r="AR108" i="29"/>
  <c r="AS108" i="29"/>
  <c r="AT108" i="29"/>
  <c r="AU108" i="29"/>
  <c r="AV108" i="29"/>
  <c r="AW108" i="29"/>
  <c r="AX108" i="29"/>
  <c r="AY108" i="29"/>
  <c r="AZ108" i="29"/>
  <c r="BA108" i="29"/>
  <c r="BB108" i="29"/>
  <c r="BC108" i="29"/>
  <c r="BD108" i="29"/>
  <c r="BE108" i="29"/>
  <c r="BF108" i="29"/>
  <c r="AN109" i="29"/>
  <c r="AO109" i="29"/>
  <c r="AP109" i="29"/>
  <c r="AQ109" i="29"/>
  <c r="AR109" i="29"/>
  <c r="AS109" i="29"/>
  <c r="AT109" i="29"/>
  <c r="AU109" i="29"/>
  <c r="AV109" i="29"/>
  <c r="AW109" i="29"/>
  <c r="AX109" i="29"/>
  <c r="AY109" i="29"/>
  <c r="AZ109" i="29"/>
  <c r="BA109" i="29"/>
  <c r="BB109" i="29"/>
  <c r="BC109" i="29"/>
  <c r="BD109" i="29"/>
  <c r="BE109" i="29"/>
  <c r="BF109" i="29"/>
  <c r="AN110" i="29"/>
  <c r="AO110" i="29"/>
  <c r="AP110" i="29"/>
  <c r="AQ110" i="29"/>
  <c r="AR110" i="29"/>
  <c r="AS110" i="29"/>
  <c r="AT110" i="29"/>
  <c r="AU110" i="29"/>
  <c r="AV110" i="29"/>
  <c r="AW110" i="29"/>
  <c r="AX110" i="29"/>
  <c r="AY110" i="29"/>
  <c r="AZ110" i="29"/>
  <c r="BA110" i="29"/>
  <c r="BB110" i="29"/>
  <c r="BC110" i="29"/>
  <c r="BD110" i="29"/>
  <c r="BE110" i="29"/>
  <c r="BF110" i="29"/>
  <c r="AN111" i="29"/>
  <c r="AO111" i="29"/>
  <c r="AP111" i="29"/>
  <c r="AQ111" i="29"/>
  <c r="AR111" i="29"/>
  <c r="AS111" i="29"/>
  <c r="AT111" i="29"/>
  <c r="AU111" i="29"/>
  <c r="AV111" i="29"/>
  <c r="AW111" i="29"/>
  <c r="AX111" i="29"/>
  <c r="AY111" i="29"/>
  <c r="AZ111" i="29"/>
  <c r="BA111" i="29"/>
  <c r="BB111" i="29"/>
  <c r="BC111" i="29"/>
  <c r="BD111" i="29"/>
  <c r="BE111" i="29"/>
  <c r="BF111" i="29"/>
  <c r="AN112" i="29"/>
  <c r="AO112" i="29"/>
  <c r="AP112" i="29"/>
  <c r="AQ112" i="29"/>
  <c r="AR112" i="29"/>
  <c r="AS112" i="29"/>
  <c r="AT112" i="29"/>
  <c r="AU112" i="29"/>
  <c r="AV112" i="29"/>
  <c r="AW112" i="29"/>
  <c r="AX112" i="29"/>
  <c r="AY112" i="29"/>
  <c r="AZ112" i="29"/>
  <c r="BA112" i="29"/>
  <c r="BB112" i="29"/>
  <c r="BC112" i="29"/>
  <c r="BD112" i="29"/>
  <c r="BE112" i="29"/>
  <c r="BF112" i="29"/>
  <c r="AN113" i="29"/>
  <c r="AO113" i="29"/>
  <c r="AP113" i="29"/>
  <c r="AQ113" i="29"/>
  <c r="AR113" i="29"/>
  <c r="AS113" i="29"/>
  <c r="AT113" i="29"/>
  <c r="AU113" i="29"/>
  <c r="AV113" i="29"/>
  <c r="AW113" i="29"/>
  <c r="AX113" i="29"/>
  <c r="AY113" i="29"/>
  <c r="AZ113" i="29"/>
  <c r="BA113" i="29"/>
  <c r="BB113" i="29"/>
  <c r="BC113" i="29"/>
  <c r="BD113" i="29"/>
  <c r="BE113" i="29"/>
  <c r="BF113" i="29"/>
  <c r="AN114" i="29"/>
  <c r="AO114" i="29"/>
  <c r="AP114" i="29"/>
  <c r="AQ114" i="29"/>
  <c r="AR114" i="29"/>
  <c r="AS114" i="29"/>
  <c r="AT114" i="29"/>
  <c r="AU114" i="29"/>
  <c r="AV114" i="29"/>
  <c r="AW114" i="29"/>
  <c r="AX114" i="29"/>
  <c r="AY114" i="29"/>
  <c r="AZ114" i="29"/>
  <c r="BA114" i="29"/>
  <c r="BB114" i="29"/>
  <c r="BC114" i="29"/>
  <c r="BD114" i="29"/>
  <c r="BE114" i="29"/>
  <c r="BF114" i="29"/>
  <c r="AN115" i="29"/>
  <c r="AO115" i="29"/>
  <c r="AP115" i="29"/>
  <c r="AQ115" i="29"/>
  <c r="AR115" i="29"/>
  <c r="AS115" i="29"/>
  <c r="AT115" i="29"/>
  <c r="AU115" i="29"/>
  <c r="AV115" i="29"/>
  <c r="AW115" i="29"/>
  <c r="AX115" i="29"/>
  <c r="AY115" i="29"/>
  <c r="AZ115" i="29"/>
  <c r="BA115" i="29"/>
  <c r="BB115" i="29"/>
  <c r="BC115" i="29"/>
  <c r="BD115" i="29"/>
  <c r="BE115" i="29"/>
  <c r="BF115" i="29"/>
  <c r="AN116" i="29"/>
  <c r="AO116" i="29"/>
  <c r="AP116" i="29"/>
  <c r="AQ116" i="29"/>
  <c r="AR116" i="29"/>
  <c r="AS116" i="29"/>
  <c r="AT116" i="29"/>
  <c r="AU116" i="29"/>
  <c r="AV116" i="29"/>
  <c r="AW116" i="29"/>
  <c r="AX116" i="29"/>
  <c r="AY116" i="29"/>
  <c r="AZ116" i="29"/>
  <c r="BA116" i="29"/>
  <c r="BB116" i="29"/>
  <c r="BC116" i="29"/>
  <c r="BD116" i="29"/>
  <c r="BE116" i="29"/>
  <c r="BF116" i="29"/>
  <c r="AN122" i="29"/>
  <c r="AO122" i="29"/>
  <c r="AP122" i="29"/>
  <c r="AQ122" i="29"/>
  <c r="AR122" i="29"/>
  <c r="AS122" i="29"/>
  <c r="AT122" i="29"/>
  <c r="AU122" i="29"/>
  <c r="AV122" i="29"/>
  <c r="AW122" i="29"/>
  <c r="AX122" i="29"/>
  <c r="AY122" i="29"/>
  <c r="AZ122" i="29"/>
  <c r="BA122" i="29"/>
  <c r="BB122" i="29"/>
  <c r="BC122" i="29"/>
  <c r="BD122" i="29"/>
  <c r="BE122" i="29"/>
  <c r="BF122" i="29"/>
  <c r="AN124" i="29"/>
  <c r="AO124" i="29"/>
  <c r="AP124" i="29"/>
  <c r="AQ124" i="29"/>
  <c r="AR124" i="29"/>
  <c r="AS124" i="29"/>
  <c r="AT124" i="29"/>
  <c r="AU124" i="29"/>
  <c r="AV124" i="29"/>
  <c r="AW124" i="29"/>
  <c r="AX124" i="29"/>
  <c r="AY124" i="29"/>
  <c r="AZ124" i="29"/>
  <c r="BA124" i="29"/>
  <c r="BB124" i="29"/>
  <c r="BC124" i="29"/>
  <c r="BD124" i="29"/>
  <c r="BE124" i="29"/>
  <c r="BF124" i="29"/>
  <c r="AN125" i="29"/>
  <c r="AO125" i="29"/>
  <c r="AP125" i="29"/>
  <c r="AQ125" i="29"/>
  <c r="AR125" i="29"/>
  <c r="AS125" i="29"/>
  <c r="AT125" i="29"/>
  <c r="AU125" i="29"/>
  <c r="AV125" i="29"/>
  <c r="AW125" i="29"/>
  <c r="AX125" i="29"/>
  <c r="AY125" i="29"/>
  <c r="AZ125" i="29"/>
  <c r="BA125" i="29"/>
  <c r="BB125" i="29"/>
  <c r="BC125" i="29"/>
  <c r="BD125" i="29"/>
  <c r="BE125" i="29"/>
  <c r="BF125" i="29"/>
  <c r="AN126" i="29"/>
  <c r="AO126" i="29"/>
  <c r="AP126" i="29"/>
  <c r="AQ126" i="29"/>
  <c r="AR126" i="29"/>
  <c r="AS126" i="29"/>
  <c r="AT126" i="29"/>
  <c r="AU126" i="29"/>
  <c r="AV126" i="29"/>
  <c r="AW126" i="29"/>
  <c r="AX126" i="29"/>
  <c r="AY126" i="29"/>
  <c r="AZ126" i="29"/>
  <c r="BA126" i="29"/>
  <c r="BB126" i="29"/>
  <c r="BC126" i="29"/>
  <c r="BD126" i="29"/>
  <c r="BE126" i="29"/>
  <c r="BF126" i="29"/>
  <c r="AN127" i="29"/>
  <c r="AO127" i="29"/>
  <c r="AP127" i="29"/>
  <c r="AQ127" i="29"/>
  <c r="AR127" i="29"/>
  <c r="AS127" i="29"/>
  <c r="AT127" i="29"/>
  <c r="AU127" i="29"/>
  <c r="AV127" i="29"/>
  <c r="AW127" i="29"/>
  <c r="AX127" i="29"/>
  <c r="AY127" i="29"/>
  <c r="AZ127" i="29"/>
  <c r="BA127" i="29"/>
  <c r="BB127" i="29"/>
  <c r="BC127" i="29"/>
  <c r="BD127" i="29"/>
  <c r="BE127" i="29"/>
  <c r="BF127" i="29"/>
  <c r="AN128" i="29"/>
  <c r="AO128" i="29"/>
  <c r="AP128" i="29"/>
  <c r="AQ128" i="29"/>
  <c r="AR128" i="29"/>
  <c r="AS128" i="29"/>
  <c r="AT128" i="29"/>
  <c r="AU128" i="29"/>
  <c r="AV128" i="29"/>
  <c r="AW128" i="29"/>
  <c r="AX128" i="29"/>
  <c r="AY128" i="29"/>
  <c r="AZ128" i="29"/>
  <c r="BA128" i="29"/>
  <c r="BB128" i="29"/>
  <c r="BC128" i="29"/>
  <c r="BD128" i="29"/>
  <c r="BE128" i="29"/>
  <c r="BF128" i="29"/>
  <c r="AN129" i="29"/>
  <c r="AO129" i="29"/>
  <c r="AP129" i="29"/>
  <c r="AQ129" i="29"/>
  <c r="AR129" i="29"/>
  <c r="AS129" i="29"/>
  <c r="AT129" i="29"/>
  <c r="AU129" i="29"/>
  <c r="AV129" i="29"/>
  <c r="AW129" i="29"/>
  <c r="AX129" i="29"/>
  <c r="AY129" i="29"/>
  <c r="AZ129" i="29"/>
  <c r="BA129" i="29"/>
  <c r="BB129" i="29"/>
  <c r="BC129" i="29"/>
  <c r="BD129" i="29"/>
  <c r="BE129" i="29"/>
  <c r="BF129" i="29"/>
  <c r="AN130" i="29"/>
  <c r="AO130" i="29"/>
  <c r="AP130" i="29"/>
  <c r="AQ130" i="29"/>
  <c r="AR130" i="29"/>
  <c r="AS130" i="29"/>
  <c r="AT130" i="29"/>
  <c r="AU130" i="29"/>
  <c r="AV130" i="29"/>
  <c r="AW130" i="29"/>
  <c r="AX130" i="29"/>
  <c r="AY130" i="29"/>
  <c r="AZ130" i="29"/>
  <c r="BA130" i="29"/>
  <c r="BB130" i="29"/>
  <c r="BC130" i="29"/>
  <c r="BD130" i="29"/>
  <c r="BE130" i="29"/>
  <c r="BF130" i="29"/>
  <c r="AN131" i="29"/>
  <c r="AO131" i="29"/>
  <c r="AP131" i="29"/>
  <c r="AQ131" i="29"/>
  <c r="AR131" i="29"/>
  <c r="AS131" i="29"/>
  <c r="AT131" i="29"/>
  <c r="AU131" i="29"/>
  <c r="AV131" i="29"/>
  <c r="AW131" i="29"/>
  <c r="AX131" i="29"/>
  <c r="AY131" i="29"/>
  <c r="AZ131" i="29"/>
  <c r="BA131" i="29"/>
  <c r="BB131" i="29"/>
  <c r="BC131" i="29"/>
  <c r="BD131" i="29"/>
  <c r="BE131" i="29"/>
  <c r="BF131" i="29"/>
  <c r="AN132" i="29"/>
  <c r="AO132" i="29"/>
  <c r="AP132" i="29"/>
  <c r="AQ132" i="29"/>
  <c r="AR132" i="29"/>
  <c r="AS132" i="29"/>
  <c r="AT132" i="29"/>
  <c r="AU132" i="29"/>
  <c r="AV132" i="29"/>
  <c r="AW132" i="29"/>
  <c r="AX132" i="29"/>
  <c r="AY132" i="29"/>
  <c r="AZ132" i="29"/>
  <c r="BA132" i="29"/>
  <c r="BB132" i="29"/>
  <c r="BC132" i="29"/>
  <c r="BD132" i="29"/>
  <c r="BE132" i="29"/>
  <c r="BF132" i="29"/>
  <c r="AN133" i="29"/>
  <c r="AO133" i="29"/>
  <c r="AP133" i="29"/>
  <c r="AQ133" i="29"/>
  <c r="AR133" i="29"/>
  <c r="AS133" i="29"/>
  <c r="AT133" i="29"/>
  <c r="AU133" i="29"/>
  <c r="AV133" i="29"/>
  <c r="AW133" i="29"/>
  <c r="AX133" i="29"/>
  <c r="AY133" i="29"/>
  <c r="AZ133" i="29"/>
  <c r="BA133" i="29"/>
  <c r="BB133" i="29"/>
  <c r="BC133" i="29"/>
  <c r="BD133" i="29"/>
  <c r="BE133" i="29"/>
  <c r="BF133" i="29"/>
  <c r="AN139" i="29"/>
  <c r="AO139" i="29"/>
  <c r="AP139" i="29"/>
  <c r="AQ139" i="29"/>
  <c r="AR139" i="29"/>
  <c r="AS139" i="29"/>
  <c r="AT139" i="29"/>
  <c r="AU139" i="29"/>
  <c r="AV139" i="29"/>
  <c r="AW139" i="29"/>
  <c r="AX139" i="29"/>
  <c r="AY139" i="29"/>
  <c r="AZ139" i="29"/>
  <c r="BA139" i="29"/>
  <c r="BB139" i="29"/>
  <c r="BC139" i="29"/>
  <c r="BD139" i="29"/>
  <c r="BE139" i="29"/>
  <c r="BF139" i="29"/>
  <c r="AN141" i="29"/>
  <c r="AO141" i="29"/>
  <c r="AP141" i="29"/>
  <c r="AQ141" i="29"/>
  <c r="AR141" i="29"/>
  <c r="AS141" i="29"/>
  <c r="AT141" i="29"/>
  <c r="AU141" i="29"/>
  <c r="AV141" i="29"/>
  <c r="AW141" i="29"/>
  <c r="AX141" i="29"/>
  <c r="AY141" i="29"/>
  <c r="AZ141" i="29"/>
  <c r="BA141" i="29"/>
  <c r="BB141" i="29"/>
  <c r="BC141" i="29"/>
  <c r="BD141" i="29"/>
  <c r="BE141" i="29"/>
  <c r="BF141" i="29"/>
  <c r="AN142" i="29"/>
  <c r="AO142" i="29"/>
  <c r="AP142" i="29"/>
  <c r="AQ142" i="29"/>
  <c r="AR142" i="29"/>
  <c r="AS142" i="29"/>
  <c r="AT142" i="29"/>
  <c r="AU142" i="29"/>
  <c r="AV142" i="29"/>
  <c r="AW142" i="29"/>
  <c r="AX142" i="29"/>
  <c r="AY142" i="29"/>
  <c r="AZ142" i="29"/>
  <c r="BA142" i="29"/>
  <c r="BB142" i="29"/>
  <c r="BC142" i="29"/>
  <c r="BD142" i="29"/>
  <c r="BE142" i="29"/>
  <c r="BF142" i="29"/>
  <c r="AN143" i="29"/>
  <c r="AO143" i="29"/>
  <c r="AP143" i="29"/>
  <c r="AQ143" i="29"/>
  <c r="AR143" i="29"/>
  <c r="AS143" i="29"/>
  <c r="AT143" i="29"/>
  <c r="AU143" i="29"/>
  <c r="AV143" i="29"/>
  <c r="AW143" i="29"/>
  <c r="AX143" i="29"/>
  <c r="AY143" i="29"/>
  <c r="AZ143" i="29"/>
  <c r="BA143" i="29"/>
  <c r="BB143" i="29"/>
  <c r="BC143" i="29"/>
  <c r="BD143" i="29"/>
  <c r="BE143" i="29"/>
  <c r="BF143" i="29"/>
  <c r="AN144" i="29"/>
  <c r="AO144" i="29"/>
  <c r="AP144" i="29"/>
  <c r="AQ144" i="29"/>
  <c r="AR144" i="29"/>
  <c r="AS144" i="29"/>
  <c r="AT144" i="29"/>
  <c r="AU144" i="29"/>
  <c r="AV144" i="29"/>
  <c r="AW144" i="29"/>
  <c r="AX144" i="29"/>
  <c r="AY144" i="29"/>
  <c r="AZ144" i="29"/>
  <c r="BA144" i="29"/>
  <c r="BB144" i="29"/>
  <c r="BC144" i="29"/>
  <c r="BD144" i="29"/>
  <c r="BE144" i="29"/>
  <c r="BF144" i="29"/>
  <c r="AN145" i="29"/>
  <c r="AO145" i="29"/>
  <c r="AP145" i="29"/>
  <c r="AQ145" i="29"/>
  <c r="AR145" i="29"/>
  <c r="AS145" i="29"/>
  <c r="AT145" i="29"/>
  <c r="AU145" i="29"/>
  <c r="AV145" i="29"/>
  <c r="AW145" i="29"/>
  <c r="AX145" i="29"/>
  <c r="AY145" i="29"/>
  <c r="AZ145" i="29"/>
  <c r="BA145" i="29"/>
  <c r="BB145" i="29"/>
  <c r="BC145" i="29"/>
  <c r="BD145" i="29"/>
  <c r="BE145" i="29"/>
  <c r="BF145" i="29"/>
  <c r="AN146" i="29"/>
  <c r="AO146" i="29"/>
  <c r="AP146" i="29"/>
  <c r="AQ146" i="29"/>
  <c r="AR146" i="29"/>
  <c r="AS146" i="29"/>
  <c r="AT146" i="29"/>
  <c r="AU146" i="29"/>
  <c r="AV146" i="29"/>
  <c r="AW146" i="29"/>
  <c r="AX146" i="29"/>
  <c r="AY146" i="29"/>
  <c r="AZ146" i="29"/>
  <c r="BA146" i="29"/>
  <c r="BB146" i="29"/>
  <c r="BC146" i="29"/>
  <c r="BD146" i="29"/>
  <c r="BE146" i="29"/>
  <c r="BF146" i="29"/>
  <c r="AN147" i="29"/>
  <c r="AO147" i="29"/>
  <c r="AP147" i="29"/>
  <c r="AQ147" i="29"/>
  <c r="AR147" i="29"/>
  <c r="AS147" i="29"/>
  <c r="AT147" i="29"/>
  <c r="AU147" i="29"/>
  <c r="AV147" i="29"/>
  <c r="AW147" i="29"/>
  <c r="AX147" i="29"/>
  <c r="AY147" i="29"/>
  <c r="AZ147" i="29"/>
  <c r="BA147" i="29"/>
  <c r="BB147" i="29"/>
  <c r="BC147" i="29"/>
  <c r="BD147" i="29"/>
  <c r="BE147" i="29"/>
  <c r="BF147" i="29"/>
  <c r="AN148" i="29"/>
  <c r="AO148" i="29"/>
  <c r="AP148" i="29"/>
  <c r="AQ148" i="29"/>
  <c r="AR148" i="29"/>
  <c r="AS148" i="29"/>
  <c r="AT148" i="29"/>
  <c r="AU148" i="29"/>
  <c r="AV148" i="29"/>
  <c r="AW148" i="29"/>
  <c r="AX148" i="29"/>
  <c r="AY148" i="29"/>
  <c r="AZ148" i="29"/>
  <c r="BA148" i="29"/>
  <c r="BB148" i="29"/>
  <c r="BC148" i="29"/>
  <c r="BD148" i="29"/>
  <c r="BE148" i="29"/>
  <c r="BF148" i="29"/>
  <c r="AN149" i="29"/>
  <c r="AO149" i="29"/>
  <c r="AP149" i="29"/>
  <c r="AQ149" i="29"/>
  <c r="AR149" i="29"/>
  <c r="AS149" i="29"/>
  <c r="AT149" i="29"/>
  <c r="AU149" i="29"/>
  <c r="AV149" i="29"/>
  <c r="AW149" i="29"/>
  <c r="AX149" i="29"/>
  <c r="AY149" i="29"/>
  <c r="AZ149" i="29"/>
  <c r="BA149" i="29"/>
  <c r="BB149" i="29"/>
  <c r="BC149" i="29"/>
  <c r="BD149" i="29"/>
  <c r="BE149" i="29"/>
  <c r="BF149" i="29"/>
  <c r="AN150" i="29"/>
  <c r="AO150" i="29"/>
  <c r="AP150" i="29"/>
  <c r="AQ150" i="29"/>
  <c r="AR150" i="29"/>
  <c r="AS150" i="29"/>
  <c r="AT150" i="29"/>
  <c r="AU150" i="29"/>
  <c r="AV150" i="29"/>
  <c r="AW150" i="29"/>
  <c r="AX150" i="29"/>
  <c r="AY150" i="29"/>
  <c r="AZ150" i="29"/>
  <c r="BA150" i="29"/>
  <c r="BB150" i="29"/>
  <c r="BC150" i="29"/>
  <c r="BD150" i="29"/>
  <c r="BE150" i="29"/>
  <c r="BF150" i="29"/>
  <c r="AO5" i="29"/>
  <c r="AP5" i="29"/>
  <c r="AQ5" i="29"/>
  <c r="AR5" i="29"/>
  <c r="AS5" i="29"/>
  <c r="AT5" i="29"/>
  <c r="AU5" i="29"/>
  <c r="AV5" i="29"/>
  <c r="AW5" i="29"/>
  <c r="AX5" i="29"/>
  <c r="AY5" i="29"/>
  <c r="AZ5" i="29"/>
  <c r="BB5" i="29"/>
  <c r="BC5" i="29"/>
  <c r="BD5" i="29"/>
  <c r="BE5" i="29"/>
  <c r="BF5" i="29"/>
  <c r="B137" i="29"/>
  <c r="G137" i="29"/>
  <c r="H137" i="29"/>
  <c r="J137" i="29"/>
  <c r="K137" i="29"/>
  <c r="L137" i="29"/>
  <c r="O137" i="29"/>
  <c r="B138" i="29"/>
  <c r="G138" i="29"/>
  <c r="H138" i="29"/>
  <c r="J138" i="29"/>
  <c r="K138" i="29"/>
  <c r="L138" i="29"/>
  <c r="O138" i="29"/>
  <c r="B139" i="29"/>
  <c r="G139" i="29"/>
  <c r="H139" i="29"/>
  <c r="J139" i="29"/>
  <c r="K139" i="29"/>
  <c r="L139" i="29"/>
  <c r="O139" i="29"/>
  <c r="B140" i="29"/>
  <c r="G140" i="29"/>
  <c r="H140" i="29"/>
  <c r="J140" i="29"/>
  <c r="K140" i="29"/>
  <c r="L140" i="29"/>
  <c r="O140" i="29"/>
  <c r="B141" i="29"/>
  <c r="G141" i="29"/>
  <c r="H141" i="29"/>
  <c r="J141" i="29"/>
  <c r="K141" i="29"/>
  <c r="L141" i="29"/>
  <c r="O141" i="29"/>
  <c r="B142" i="29"/>
  <c r="G142" i="29"/>
  <c r="H142" i="29"/>
  <c r="J142" i="29"/>
  <c r="K142" i="29"/>
  <c r="L142" i="29"/>
  <c r="O142" i="29"/>
  <c r="B143" i="29"/>
  <c r="G143" i="29"/>
  <c r="H143" i="29"/>
  <c r="J143" i="29"/>
  <c r="K143" i="29"/>
  <c r="L143" i="29"/>
  <c r="O143" i="29"/>
  <c r="B144" i="29"/>
  <c r="G144" i="29"/>
  <c r="H144" i="29"/>
  <c r="J144" i="29"/>
  <c r="K144" i="29"/>
  <c r="L144" i="29"/>
  <c r="O144" i="29"/>
  <c r="B145" i="29"/>
  <c r="G145" i="29"/>
  <c r="H145" i="29"/>
  <c r="J145" i="29"/>
  <c r="K145" i="29"/>
  <c r="L145" i="29"/>
  <c r="O145" i="29"/>
  <c r="B146" i="29"/>
  <c r="G146" i="29"/>
  <c r="H146" i="29"/>
  <c r="J146" i="29"/>
  <c r="K146" i="29"/>
  <c r="L146" i="29"/>
  <c r="O146" i="29"/>
  <c r="B147" i="29"/>
  <c r="G147" i="29"/>
  <c r="H147" i="29"/>
  <c r="J147" i="29"/>
  <c r="K147" i="29"/>
  <c r="L147" i="29"/>
  <c r="O147" i="29"/>
  <c r="B148" i="29"/>
  <c r="G148" i="29"/>
  <c r="H148" i="29"/>
  <c r="J148" i="29"/>
  <c r="K148" i="29"/>
  <c r="L148" i="29"/>
  <c r="O148" i="29"/>
  <c r="B149" i="29"/>
  <c r="G149" i="29"/>
  <c r="H149" i="29"/>
  <c r="J149" i="29"/>
  <c r="K149" i="29"/>
  <c r="L149" i="29"/>
  <c r="O149" i="29"/>
  <c r="B150" i="29"/>
  <c r="G150" i="29"/>
  <c r="H150" i="29"/>
  <c r="J150" i="29"/>
  <c r="K150" i="29"/>
  <c r="L150" i="29"/>
  <c r="O150" i="29"/>
  <c r="B151" i="29"/>
  <c r="G151" i="29"/>
  <c r="H151" i="29"/>
  <c r="J151" i="29"/>
  <c r="K151" i="29"/>
  <c r="L151" i="29"/>
  <c r="O151" i="29"/>
  <c r="B152" i="29"/>
  <c r="G152" i="29"/>
  <c r="H152" i="29"/>
  <c r="J152" i="29"/>
  <c r="K152" i="29"/>
  <c r="L152" i="29"/>
  <c r="O152" i="29"/>
  <c r="B153" i="29"/>
  <c r="G153" i="29"/>
  <c r="H153" i="29"/>
  <c r="J153" i="29"/>
  <c r="K153" i="29"/>
  <c r="L153" i="29"/>
  <c r="O153" i="29"/>
  <c r="B154" i="29"/>
  <c r="G154" i="29"/>
  <c r="H154" i="29"/>
  <c r="J154" i="29"/>
  <c r="K154" i="29"/>
  <c r="L154" i="29"/>
  <c r="O154" i="29"/>
  <c r="B155" i="29"/>
  <c r="G155" i="29"/>
  <c r="H155" i="29"/>
  <c r="J155" i="29"/>
  <c r="K155" i="29"/>
  <c r="L155" i="29"/>
  <c r="O155" i="29"/>
  <c r="B156" i="29"/>
  <c r="G156" i="29"/>
  <c r="H156" i="29"/>
  <c r="J156" i="29"/>
  <c r="K156" i="29"/>
  <c r="L156" i="29"/>
  <c r="O156" i="29"/>
  <c r="B157" i="29"/>
  <c r="G157" i="29"/>
  <c r="H157" i="29"/>
  <c r="J157" i="29"/>
  <c r="K157" i="29"/>
  <c r="L157" i="29"/>
  <c r="O157" i="29"/>
  <c r="B110" i="29"/>
  <c r="G110" i="29"/>
  <c r="H110" i="29"/>
  <c r="J110" i="29"/>
  <c r="K110" i="29"/>
  <c r="L110" i="29"/>
  <c r="O110" i="29"/>
  <c r="B111" i="29"/>
  <c r="G111" i="29"/>
  <c r="H111" i="29"/>
  <c r="J111" i="29"/>
  <c r="K111" i="29"/>
  <c r="L111" i="29"/>
  <c r="O111" i="29"/>
  <c r="B112" i="29"/>
  <c r="G112" i="29"/>
  <c r="H112" i="29"/>
  <c r="J112" i="29"/>
  <c r="K112" i="29"/>
  <c r="L112" i="29"/>
  <c r="O112" i="29"/>
  <c r="B113" i="29"/>
  <c r="G113" i="29"/>
  <c r="H113" i="29"/>
  <c r="J113" i="29"/>
  <c r="K113" i="29"/>
  <c r="L113" i="29"/>
  <c r="O113" i="29"/>
  <c r="B114" i="29"/>
  <c r="G114" i="29"/>
  <c r="H114" i="29"/>
  <c r="J114" i="29"/>
  <c r="K114" i="29"/>
  <c r="L114" i="29"/>
  <c r="O114" i="29"/>
  <c r="B115" i="29"/>
  <c r="G115" i="29"/>
  <c r="H115" i="29"/>
  <c r="J115" i="29"/>
  <c r="K115" i="29"/>
  <c r="L115" i="29"/>
  <c r="O115" i="29"/>
  <c r="B116" i="29"/>
  <c r="G116" i="29"/>
  <c r="H116" i="29"/>
  <c r="J116" i="29"/>
  <c r="K116" i="29"/>
  <c r="L116" i="29"/>
  <c r="O116" i="29"/>
  <c r="B117" i="29"/>
  <c r="G117" i="29"/>
  <c r="H117" i="29"/>
  <c r="J117" i="29"/>
  <c r="K117" i="29"/>
  <c r="L117" i="29"/>
  <c r="O117" i="29"/>
  <c r="B118" i="29"/>
  <c r="G118" i="29"/>
  <c r="H118" i="29"/>
  <c r="J118" i="29"/>
  <c r="K118" i="29"/>
  <c r="L118" i="29"/>
  <c r="O118" i="29"/>
  <c r="B119" i="29"/>
  <c r="G119" i="29"/>
  <c r="H119" i="29"/>
  <c r="J119" i="29"/>
  <c r="K119" i="29"/>
  <c r="L119" i="29"/>
  <c r="O119" i="29"/>
  <c r="B120" i="29"/>
  <c r="G120" i="29"/>
  <c r="H120" i="29"/>
  <c r="J120" i="29"/>
  <c r="K120" i="29"/>
  <c r="L120" i="29"/>
  <c r="O120" i="29"/>
  <c r="B121" i="29"/>
  <c r="G121" i="29"/>
  <c r="H121" i="29"/>
  <c r="J121" i="29"/>
  <c r="K121" i="29"/>
  <c r="L121" i="29"/>
  <c r="O121" i="29"/>
  <c r="B122" i="29"/>
  <c r="G122" i="29"/>
  <c r="H122" i="29"/>
  <c r="J122" i="29"/>
  <c r="K122" i="29"/>
  <c r="L122" i="29"/>
  <c r="O122" i="29"/>
  <c r="B123" i="29"/>
  <c r="G123" i="29"/>
  <c r="H123" i="29"/>
  <c r="J123" i="29"/>
  <c r="K123" i="29"/>
  <c r="L123" i="29"/>
  <c r="O123" i="29"/>
  <c r="B124" i="29"/>
  <c r="G124" i="29"/>
  <c r="H124" i="29"/>
  <c r="J124" i="29"/>
  <c r="K124" i="29"/>
  <c r="L124" i="29"/>
  <c r="O124" i="29"/>
  <c r="B125" i="29"/>
  <c r="G125" i="29"/>
  <c r="H125" i="29"/>
  <c r="J125" i="29"/>
  <c r="K125" i="29"/>
  <c r="L125" i="29"/>
  <c r="O125" i="29"/>
  <c r="B126" i="29"/>
  <c r="G126" i="29"/>
  <c r="H126" i="29"/>
  <c r="J126" i="29"/>
  <c r="K126" i="29"/>
  <c r="L126" i="29"/>
  <c r="O126" i="29"/>
  <c r="B127" i="29"/>
  <c r="G127" i="29"/>
  <c r="H127" i="29"/>
  <c r="J127" i="29"/>
  <c r="K127" i="29"/>
  <c r="L127" i="29"/>
  <c r="O127" i="29"/>
  <c r="B128" i="29"/>
  <c r="G128" i="29"/>
  <c r="H128" i="29"/>
  <c r="J128" i="29"/>
  <c r="K128" i="29"/>
  <c r="L128" i="29"/>
  <c r="O128" i="29"/>
  <c r="B129" i="29"/>
  <c r="G129" i="29"/>
  <c r="H129" i="29"/>
  <c r="J129" i="29"/>
  <c r="K129" i="29"/>
  <c r="L129" i="29"/>
  <c r="O129" i="29"/>
  <c r="B130" i="29"/>
  <c r="G130" i="29"/>
  <c r="H130" i="29"/>
  <c r="J130" i="29"/>
  <c r="K130" i="29"/>
  <c r="L130" i="29"/>
  <c r="O130" i="29"/>
  <c r="B131" i="29"/>
  <c r="G131" i="29"/>
  <c r="H131" i="29"/>
  <c r="J131" i="29"/>
  <c r="K131" i="29"/>
  <c r="L131" i="29"/>
  <c r="O131" i="29"/>
  <c r="B132" i="29"/>
  <c r="G132" i="29"/>
  <c r="H132" i="29"/>
  <c r="J132" i="29"/>
  <c r="K132" i="29"/>
  <c r="L132" i="29"/>
  <c r="O132" i="29"/>
  <c r="B133" i="29"/>
  <c r="G133" i="29"/>
  <c r="H133" i="29"/>
  <c r="J133" i="29"/>
  <c r="K133" i="29"/>
  <c r="L133" i="29"/>
  <c r="O133" i="29"/>
  <c r="B134" i="29"/>
  <c r="G134" i="29"/>
  <c r="H134" i="29"/>
  <c r="J134" i="29"/>
  <c r="K134" i="29"/>
  <c r="L134" i="29"/>
  <c r="O134" i="29"/>
  <c r="B135" i="29"/>
  <c r="G135" i="29"/>
  <c r="H135" i="29"/>
  <c r="J135" i="29"/>
  <c r="K135" i="29"/>
  <c r="L135" i="29"/>
  <c r="O135" i="29"/>
  <c r="B136" i="29"/>
  <c r="G136" i="29"/>
  <c r="H136" i="29"/>
  <c r="J136" i="29"/>
  <c r="K136" i="29"/>
  <c r="L136" i="29"/>
  <c r="O136" i="29"/>
  <c r="B5" i="29"/>
  <c r="G5" i="29"/>
  <c r="H5" i="29"/>
  <c r="J5" i="29"/>
  <c r="K5" i="29"/>
  <c r="L5" i="29"/>
  <c r="O5" i="29"/>
  <c r="B6" i="29"/>
  <c r="G6" i="29"/>
  <c r="H6" i="29"/>
  <c r="J6" i="29"/>
  <c r="K6" i="29"/>
  <c r="L6" i="29"/>
  <c r="O6" i="29"/>
  <c r="B7" i="29"/>
  <c r="G7" i="29"/>
  <c r="H7" i="29"/>
  <c r="J7" i="29"/>
  <c r="K7" i="29"/>
  <c r="L7" i="29"/>
  <c r="O7" i="29"/>
  <c r="B8" i="29"/>
  <c r="G8" i="29"/>
  <c r="H8" i="29"/>
  <c r="J8" i="29"/>
  <c r="K8" i="29"/>
  <c r="L8" i="29"/>
  <c r="O8" i="29"/>
  <c r="B9" i="29"/>
  <c r="G9" i="29"/>
  <c r="H9" i="29"/>
  <c r="J9" i="29"/>
  <c r="K9" i="29"/>
  <c r="L9" i="29"/>
  <c r="O9" i="29"/>
  <c r="B10" i="29"/>
  <c r="G10" i="29"/>
  <c r="H10" i="29"/>
  <c r="J10" i="29"/>
  <c r="K10" i="29"/>
  <c r="L10" i="29"/>
  <c r="O10" i="29"/>
  <c r="B11" i="29"/>
  <c r="G11" i="29"/>
  <c r="H11" i="29"/>
  <c r="J11" i="29"/>
  <c r="K11" i="29"/>
  <c r="L11" i="29"/>
  <c r="O11" i="29"/>
  <c r="B12" i="29"/>
  <c r="G12" i="29"/>
  <c r="H12" i="29"/>
  <c r="J12" i="29"/>
  <c r="K12" i="29"/>
  <c r="L12" i="29"/>
  <c r="O12" i="29"/>
  <c r="B13" i="29"/>
  <c r="G13" i="29"/>
  <c r="H13" i="29"/>
  <c r="J13" i="29"/>
  <c r="K13" i="29"/>
  <c r="L13" i="29"/>
  <c r="O13" i="29"/>
  <c r="B14" i="29"/>
  <c r="G14" i="29"/>
  <c r="H14" i="29"/>
  <c r="J14" i="29"/>
  <c r="K14" i="29"/>
  <c r="L14" i="29"/>
  <c r="O14" i="29"/>
  <c r="B15" i="29"/>
  <c r="G15" i="29"/>
  <c r="H15" i="29"/>
  <c r="J15" i="29"/>
  <c r="K15" i="29"/>
  <c r="L15" i="29"/>
  <c r="O15" i="29"/>
  <c r="B16" i="29"/>
  <c r="G16" i="29"/>
  <c r="H16" i="29"/>
  <c r="J16" i="29"/>
  <c r="K16" i="29"/>
  <c r="L16" i="29"/>
  <c r="O16" i="29"/>
  <c r="B17" i="29"/>
  <c r="G17" i="29"/>
  <c r="H17" i="29"/>
  <c r="J17" i="29"/>
  <c r="K17" i="29"/>
  <c r="L17" i="29"/>
  <c r="O17" i="29"/>
  <c r="B18" i="29"/>
  <c r="G18" i="29"/>
  <c r="H18" i="29"/>
  <c r="J18" i="29"/>
  <c r="K18" i="29"/>
  <c r="L18" i="29"/>
  <c r="O18" i="29"/>
  <c r="B19" i="29"/>
  <c r="G19" i="29"/>
  <c r="H19" i="29"/>
  <c r="J19" i="29"/>
  <c r="K19" i="29"/>
  <c r="L19" i="29"/>
  <c r="O19" i="29"/>
  <c r="B20" i="29"/>
  <c r="G20" i="29"/>
  <c r="H20" i="29"/>
  <c r="J20" i="29"/>
  <c r="K20" i="29"/>
  <c r="L20" i="29"/>
  <c r="O20" i="29"/>
  <c r="B21" i="29"/>
  <c r="G21" i="29"/>
  <c r="H21" i="29"/>
  <c r="J21" i="29"/>
  <c r="K21" i="29"/>
  <c r="L21" i="29"/>
  <c r="O21" i="29"/>
  <c r="B22" i="29"/>
  <c r="G22" i="29"/>
  <c r="H22" i="29"/>
  <c r="J22" i="29"/>
  <c r="K22" i="29"/>
  <c r="L22" i="29"/>
  <c r="O22" i="29"/>
  <c r="B23" i="29"/>
  <c r="G23" i="29"/>
  <c r="H23" i="29"/>
  <c r="J23" i="29"/>
  <c r="K23" i="29"/>
  <c r="L23" i="29"/>
  <c r="O23" i="29"/>
  <c r="B24" i="29"/>
  <c r="G24" i="29"/>
  <c r="H24" i="29"/>
  <c r="J24" i="29"/>
  <c r="K24" i="29"/>
  <c r="L24" i="29"/>
  <c r="O24" i="29"/>
  <c r="B25" i="29"/>
  <c r="G25" i="29"/>
  <c r="H25" i="29"/>
  <c r="J25" i="29"/>
  <c r="K25" i="29"/>
  <c r="L25" i="29"/>
  <c r="O25" i="29"/>
  <c r="B26" i="29"/>
  <c r="G26" i="29"/>
  <c r="H26" i="29"/>
  <c r="J26" i="29"/>
  <c r="K26" i="29"/>
  <c r="L26" i="29"/>
  <c r="O26" i="29"/>
  <c r="B27" i="29"/>
  <c r="G27" i="29"/>
  <c r="H27" i="29"/>
  <c r="J27" i="29"/>
  <c r="K27" i="29"/>
  <c r="L27" i="29"/>
  <c r="O27" i="29"/>
  <c r="B28" i="29"/>
  <c r="G28" i="29"/>
  <c r="H28" i="29"/>
  <c r="J28" i="29"/>
  <c r="K28" i="29"/>
  <c r="L28" i="29"/>
  <c r="O28" i="29"/>
  <c r="B29" i="29"/>
  <c r="G29" i="29"/>
  <c r="H29" i="29"/>
  <c r="J29" i="29"/>
  <c r="K29" i="29"/>
  <c r="L29" i="29"/>
  <c r="O29" i="29"/>
  <c r="B30" i="29"/>
  <c r="G30" i="29"/>
  <c r="H30" i="29"/>
  <c r="J30" i="29"/>
  <c r="K30" i="29"/>
  <c r="L30" i="29"/>
  <c r="O30" i="29"/>
  <c r="B31" i="29"/>
  <c r="G31" i="29"/>
  <c r="H31" i="29"/>
  <c r="J31" i="29"/>
  <c r="K31" i="29"/>
  <c r="L31" i="29"/>
  <c r="O31" i="29"/>
  <c r="B32" i="29"/>
  <c r="G32" i="29"/>
  <c r="H32" i="29"/>
  <c r="J32" i="29"/>
  <c r="K32" i="29"/>
  <c r="L32" i="29"/>
  <c r="O32" i="29"/>
  <c r="B33" i="29"/>
  <c r="G33" i="29"/>
  <c r="H33" i="29"/>
  <c r="J33" i="29"/>
  <c r="K33" i="29"/>
  <c r="L33" i="29"/>
  <c r="O33" i="29"/>
  <c r="B34" i="29"/>
  <c r="G34" i="29"/>
  <c r="H34" i="29"/>
  <c r="J34" i="29"/>
  <c r="K34" i="29"/>
  <c r="L34" i="29"/>
  <c r="O34" i="29"/>
  <c r="B35" i="29"/>
  <c r="G35" i="29"/>
  <c r="H35" i="29"/>
  <c r="J35" i="29"/>
  <c r="K35" i="29"/>
  <c r="L35" i="29"/>
  <c r="O35" i="29"/>
  <c r="B36" i="29"/>
  <c r="G36" i="29"/>
  <c r="H36" i="29"/>
  <c r="J36" i="29"/>
  <c r="K36" i="29"/>
  <c r="L36" i="29"/>
  <c r="O36" i="29"/>
  <c r="B37" i="29"/>
  <c r="G37" i="29"/>
  <c r="H37" i="29"/>
  <c r="J37" i="29"/>
  <c r="K37" i="29"/>
  <c r="L37" i="29"/>
  <c r="O37" i="29"/>
  <c r="B38" i="29"/>
  <c r="G38" i="29"/>
  <c r="H38" i="29"/>
  <c r="J38" i="29"/>
  <c r="K38" i="29"/>
  <c r="L38" i="29"/>
  <c r="O38" i="29"/>
  <c r="B39" i="29"/>
  <c r="G39" i="29"/>
  <c r="H39" i="29"/>
  <c r="J39" i="29"/>
  <c r="K39" i="29"/>
  <c r="L39" i="29"/>
  <c r="O39" i="29"/>
  <c r="B40" i="29"/>
  <c r="G40" i="29"/>
  <c r="H40" i="29"/>
  <c r="J40" i="29"/>
  <c r="K40" i="29"/>
  <c r="L40" i="29"/>
  <c r="O40" i="29"/>
  <c r="B41" i="29"/>
  <c r="G41" i="29"/>
  <c r="H41" i="29"/>
  <c r="J41" i="29"/>
  <c r="K41" i="29"/>
  <c r="L41" i="29"/>
  <c r="O41" i="29"/>
  <c r="B42" i="29"/>
  <c r="G42" i="29"/>
  <c r="H42" i="29"/>
  <c r="J42" i="29"/>
  <c r="K42" i="29"/>
  <c r="L42" i="29"/>
  <c r="O42" i="29"/>
  <c r="B43" i="29"/>
  <c r="G43" i="29"/>
  <c r="H43" i="29"/>
  <c r="J43" i="29"/>
  <c r="K43" i="29"/>
  <c r="L43" i="29"/>
  <c r="O43" i="29"/>
  <c r="B44" i="29"/>
  <c r="G44" i="29"/>
  <c r="H44" i="29"/>
  <c r="J44" i="29"/>
  <c r="K44" i="29"/>
  <c r="L44" i="29"/>
  <c r="O44" i="29"/>
  <c r="B45" i="29"/>
  <c r="G45" i="29"/>
  <c r="H45" i="29"/>
  <c r="J45" i="29"/>
  <c r="K45" i="29"/>
  <c r="L45" i="29"/>
  <c r="O45" i="29"/>
  <c r="B46" i="29"/>
  <c r="G46" i="29"/>
  <c r="H46" i="29"/>
  <c r="J46" i="29"/>
  <c r="K46" i="29"/>
  <c r="L46" i="29"/>
  <c r="O46" i="29"/>
  <c r="B47" i="29"/>
  <c r="G47" i="29"/>
  <c r="H47" i="29"/>
  <c r="J47" i="29"/>
  <c r="K47" i="29"/>
  <c r="L47" i="29"/>
  <c r="O47" i="29"/>
  <c r="B48" i="29"/>
  <c r="G48" i="29"/>
  <c r="H48" i="29"/>
  <c r="J48" i="29"/>
  <c r="K48" i="29"/>
  <c r="L48" i="29"/>
  <c r="O48" i="29"/>
  <c r="B49" i="29"/>
  <c r="G49" i="29"/>
  <c r="H49" i="29"/>
  <c r="J49" i="29"/>
  <c r="K49" i="29"/>
  <c r="L49" i="29"/>
  <c r="O49" i="29"/>
  <c r="B50" i="29"/>
  <c r="G50" i="29"/>
  <c r="H50" i="29"/>
  <c r="J50" i="29"/>
  <c r="K50" i="29"/>
  <c r="L50" i="29"/>
  <c r="O50" i="29"/>
  <c r="B51" i="29"/>
  <c r="G51" i="29"/>
  <c r="H51" i="29"/>
  <c r="J51" i="29"/>
  <c r="K51" i="29"/>
  <c r="L51" i="29"/>
  <c r="O51" i="29"/>
  <c r="B52" i="29"/>
  <c r="G52" i="29"/>
  <c r="H52" i="29"/>
  <c r="J52" i="29"/>
  <c r="K52" i="29"/>
  <c r="L52" i="29"/>
  <c r="O52" i="29"/>
  <c r="B53" i="29"/>
  <c r="G53" i="29"/>
  <c r="H53" i="29"/>
  <c r="J53" i="29"/>
  <c r="K53" i="29"/>
  <c r="L53" i="29"/>
  <c r="O53" i="29"/>
  <c r="B54" i="29"/>
  <c r="G54" i="29"/>
  <c r="H54" i="29"/>
  <c r="J54" i="29"/>
  <c r="K54" i="29"/>
  <c r="L54" i="29"/>
  <c r="O54" i="29"/>
  <c r="B55" i="29"/>
  <c r="G55" i="29"/>
  <c r="H55" i="29"/>
  <c r="J55" i="29"/>
  <c r="K55" i="29"/>
  <c r="L55" i="29"/>
  <c r="O55" i="29"/>
  <c r="B56" i="29"/>
  <c r="G56" i="29"/>
  <c r="H56" i="29"/>
  <c r="J56" i="29"/>
  <c r="K56" i="29"/>
  <c r="L56" i="29"/>
  <c r="O56" i="29"/>
  <c r="B57" i="29"/>
  <c r="G57" i="29"/>
  <c r="H57" i="29"/>
  <c r="J57" i="29"/>
  <c r="K57" i="29"/>
  <c r="L57" i="29"/>
  <c r="O57" i="29"/>
  <c r="B58" i="29"/>
  <c r="G58" i="29"/>
  <c r="H58" i="29"/>
  <c r="J58" i="29"/>
  <c r="K58" i="29"/>
  <c r="L58" i="29"/>
  <c r="O58" i="29"/>
  <c r="B59" i="29"/>
  <c r="G59" i="29"/>
  <c r="H59" i="29"/>
  <c r="J59" i="29"/>
  <c r="K59" i="29"/>
  <c r="L59" i="29"/>
  <c r="O59" i="29"/>
  <c r="B60" i="29"/>
  <c r="G60" i="29"/>
  <c r="H60" i="29"/>
  <c r="J60" i="29"/>
  <c r="K60" i="29"/>
  <c r="L60" i="29"/>
  <c r="O60" i="29"/>
  <c r="B61" i="29"/>
  <c r="G61" i="29"/>
  <c r="H61" i="29"/>
  <c r="J61" i="29"/>
  <c r="K61" i="29"/>
  <c r="L61" i="29"/>
  <c r="O61" i="29"/>
  <c r="B62" i="29"/>
  <c r="G62" i="29"/>
  <c r="H62" i="29"/>
  <c r="J62" i="29"/>
  <c r="K62" i="29"/>
  <c r="L62" i="29"/>
  <c r="O62" i="29"/>
  <c r="B63" i="29"/>
  <c r="G63" i="29"/>
  <c r="H63" i="29"/>
  <c r="J63" i="29"/>
  <c r="K63" i="29"/>
  <c r="L63" i="29"/>
  <c r="O63" i="29"/>
  <c r="B64" i="29"/>
  <c r="G64" i="29"/>
  <c r="H64" i="29"/>
  <c r="J64" i="29"/>
  <c r="K64" i="29"/>
  <c r="L64" i="29"/>
  <c r="O64" i="29"/>
  <c r="B65" i="29"/>
  <c r="G65" i="29"/>
  <c r="H65" i="29"/>
  <c r="J65" i="29"/>
  <c r="K65" i="29"/>
  <c r="L65" i="29"/>
  <c r="O65" i="29"/>
  <c r="B66" i="29"/>
  <c r="G66" i="29"/>
  <c r="H66" i="29"/>
  <c r="J66" i="29"/>
  <c r="K66" i="29"/>
  <c r="L66" i="29"/>
  <c r="O66" i="29"/>
  <c r="B67" i="29"/>
  <c r="G67" i="29"/>
  <c r="H67" i="29"/>
  <c r="J67" i="29"/>
  <c r="K67" i="29"/>
  <c r="L67" i="29"/>
  <c r="O67" i="29"/>
  <c r="B68" i="29"/>
  <c r="G68" i="29"/>
  <c r="H68" i="29"/>
  <c r="J68" i="29"/>
  <c r="K68" i="29"/>
  <c r="L68" i="29"/>
  <c r="O68" i="29"/>
  <c r="B69" i="29"/>
  <c r="G69" i="29"/>
  <c r="H69" i="29"/>
  <c r="J69" i="29"/>
  <c r="K69" i="29"/>
  <c r="L69" i="29"/>
  <c r="O69" i="29"/>
  <c r="B70" i="29"/>
  <c r="G70" i="29"/>
  <c r="H70" i="29"/>
  <c r="J70" i="29"/>
  <c r="K70" i="29"/>
  <c r="L70" i="29"/>
  <c r="O70" i="29"/>
  <c r="B71" i="29"/>
  <c r="G71" i="29"/>
  <c r="H71" i="29"/>
  <c r="J71" i="29"/>
  <c r="K71" i="29"/>
  <c r="L71" i="29"/>
  <c r="O71" i="29"/>
  <c r="B72" i="29"/>
  <c r="G72" i="29"/>
  <c r="H72" i="29"/>
  <c r="J72" i="29"/>
  <c r="K72" i="29"/>
  <c r="L72" i="29"/>
  <c r="O72" i="29"/>
  <c r="B73" i="29"/>
  <c r="G73" i="29"/>
  <c r="H73" i="29"/>
  <c r="J73" i="29"/>
  <c r="K73" i="29"/>
  <c r="L73" i="29"/>
  <c r="O73" i="29"/>
  <c r="B74" i="29"/>
  <c r="G74" i="29"/>
  <c r="H74" i="29"/>
  <c r="J74" i="29"/>
  <c r="K74" i="29"/>
  <c r="L74" i="29"/>
  <c r="O74" i="29"/>
  <c r="B75" i="29"/>
  <c r="G75" i="29"/>
  <c r="H75" i="29"/>
  <c r="J75" i="29"/>
  <c r="K75" i="29"/>
  <c r="L75" i="29"/>
  <c r="O75" i="29"/>
  <c r="B76" i="29"/>
  <c r="G76" i="29"/>
  <c r="H76" i="29"/>
  <c r="J76" i="29"/>
  <c r="K76" i="29"/>
  <c r="L76" i="29"/>
  <c r="O76" i="29"/>
  <c r="B77" i="29"/>
  <c r="G77" i="29"/>
  <c r="H77" i="29"/>
  <c r="J77" i="29"/>
  <c r="K77" i="29"/>
  <c r="L77" i="29"/>
  <c r="O77" i="29"/>
  <c r="B78" i="29"/>
  <c r="G78" i="29"/>
  <c r="H78" i="29"/>
  <c r="J78" i="29"/>
  <c r="K78" i="29"/>
  <c r="L78" i="29"/>
  <c r="O78" i="29"/>
  <c r="B79" i="29"/>
  <c r="G79" i="29"/>
  <c r="H79" i="29"/>
  <c r="J79" i="29"/>
  <c r="K79" i="29"/>
  <c r="L79" i="29"/>
  <c r="O79" i="29"/>
  <c r="B80" i="29"/>
  <c r="G80" i="29"/>
  <c r="H80" i="29"/>
  <c r="J80" i="29"/>
  <c r="K80" i="29"/>
  <c r="L80" i="29"/>
  <c r="O80" i="29"/>
  <c r="B81" i="29"/>
  <c r="G81" i="29"/>
  <c r="H81" i="29"/>
  <c r="J81" i="29"/>
  <c r="K81" i="29"/>
  <c r="L81" i="29"/>
  <c r="O81" i="29"/>
  <c r="B82" i="29"/>
  <c r="G82" i="29"/>
  <c r="H82" i="29"/>
  <c r="J82" i="29"/>
  <c r="K82" i="29"/>
  <c r="L82" i="29"/>
  <c r="O82" i="29"/>
  <c r="B83" i="29"/>
  <c r="G83" i="29"/>
  <c r="H83" i="29"/>
  <c r="J83" i="29"/>
  <c r="K83" i="29"/>
  <c r="L83" i="29"/>
  <c r="O83" i="29"/>
  <c r="B84" i="29"/>
  <c r="G84" i="29"/>
  <c r="H84" i="29"/>
  <c r="J84" i="29"/>
  <c r="K84" i="29"/>
  <c r="L84" i="29"/>
  <c r="O84" i="29"/>
  <c r="B85" i="29"/>
  <c r="G85" i="29"/>
  <c r="H85" i="29"/>
  <c r="J85" i="29"/>
  <c r="K85" i="29"/>
  <c r="L85" i="29"/>
  <c r="O85" i="29"/>
  <c r="B86" i="29"/>
  <c r="G86" i="29"/>
  <c r="H86" i="29"/>
  <c r="J86" i="29"/>
  <c r="K86" i="29"/>
  <c r="L86" i="29"/>
  <c r="O86" i="29"/>
  <c r="B87" i="29"/>
  <c r="G87" i="29"/>
  <c r="H87" i="29"/>
  <c r="J87" i="29"/>
  <c r="K87" i="29"/>
  <c r="L87" i="29"/>
  <c r="O87" i="29"/>
  <c r="B88" i="29"/>
  <c r="G88" i="29"/>
  <c r="H88" i="29"/>
  <c r="J88" i="29"/>
  <c r="K88" i="29"/>
  <c r="L88" i="29"/>
  <c r="O88" i="29"/>
  <c r="B89" i="29"/>
  <c r="G89" i="29"/>
  <c r="H89" i="29"/>
  <c r="J89" i="29"/>
  <c r="K89" i="29"/>
  <c r="L89" i="29"/>
  <c r="O89" i="29"/>
  <c r="B90" i="29"/>
  <c r="G90" i="29"/>
  <c r="H90" i="29"/>
  <c r="J90" i="29"/>
  <c r="K90" i="29"/>
  <c r="L90" i="29"/>
  <c r="O90" i="29"/>
  <c r="B91" i="29"/>
  <c r="G91" i="29"/>
  <c r="H91" i="29"/>
  <c r="J91" i="29"/>
  <c r="K91" i="29"/>
  <c r="L91" i="29"/>
  <c r="O91" i="29"/>
  <c r="B92" i="29"/>
  <c r="G92" i="29"/>
  <c r="H92" i="29"/>
  <c r="J92" i="29"/>
  <c r="K92" i="29"/>
  <c r="L92" i="29"/>
  <c r="O92" i="29"/>
  <c r="B93" i="29"/>
  <c r="G93" i="29"/>
  <c r="H93" i="29"/>
  <c r="J93" i="29"/>
  <c r="K93" i="29"/>
  <c r="L93" i="29"/>
  <c r="O93" i="29"/>
  <c r="B94" i="29"/>
  <c r="G94" i="29"/>
  <c r="H94" i="29"/>
  <c r="J94" i="29"/>
  <c r="K94" i="29"/>
  <c r="L94" i="29"/>
  <c r="O94" i="29"/>
  <c r="B95" i="29"/>
  <c r="G95" i="29"/>
  <c r="H95" i="29"/>
  <c r="J95" i="29"/>
  <c r="K95" i="29"/>
  <c r="L95" i="29"/>
  <c r="O95" i="29"/>
  <c r="B96" i="29"/>
  <c r="G96" i="29"/>
  <c r="H96" i="29"/>
  <c r="J96" i="29"/>
  <c r="K96" i="29"/>
  <c r="L96" i="29"/>
  <c r="O96" i="29"/>
  <c r="B97" i="29"/>
  <c r="G97" i="29"/>
  <c r="H97" i="29"/>
  <c r="J97" i="29"/>
  <c r="K97" i="29"/>
  <c r="L97" i="29"/>
  <c r="O97" i="29"/>
  <c r="B98" i="29"/>
  <c r="G98" i="29"/>
  <c r="H98" i="29"/>
  <c r="J98" i="29"/>
  <c r="K98" i="29"/>
  <c r="L98" i="29"/>
  <c r="O98" i="29"/>
  <c r="B99" i="29"/>
  <c r="G99" i="29"/>
  <c r="H99" i="29"/>
  <c r="J99" i="29"/>
  <c r="K99" i="29"/>
  <c r="L99" i="29"/>
  <c r="O99" i="29"/>
  <c r="B100" i="29"/>
  <c r="G100" i="29"/>
  <c r="H100" i="29"/>
  <c r="J100" i="29"/>
  <c r="K100" i="29"/>
  <c r="L100" i="29"/>
  <c r="O100" i="29"/>
  <c r="B101" i="29"/>
  <c r="G101" i="29"/>
  <c r="H101" i="29"/>
  <c r="J101" i="29"/>
  <c r="K101" i="29"/>
  <c r="L101" i="29"/>
  <c r="O101" i="29"/>
  <c r="B102" i="29"/>
  <c r="G102" i="29"/>
  <c r="H102" i="29"/>
  <c r="J102" i="29"/>
  <c r="K102" i="29"/>
  <c r="L102" i="29"/>
  <c r="O102" i="29"/>
  <c r="B103" i="29"/>
  <c r="G103" i="29"/>
  <c r="H103" i="29"/>
  <c r="J103" i="29"/>
  <c r="K103" i="29"/>
  <c r="L103" i="29"/>
  <c r="O103" i="29"/>
  <c r="B104" i="29"/>
  <c r="G104" i="29"/>
  <c r="H104" i="29"/>
  <c r="J104" i="29"/>
  <c r="K104" i="29"/>
  <c r="L104" i="29"/>
  <c r="O104" i="29"/>
  <c r="B105" i="29"/>
  <c r="G105" i="29"/>
  <c r="H105" i="29"/>
  <c r="J105" i="29"/>
  <c r="K105" i="29"/>
  <c r="L105" i="29"/>
  <c r="O105" i="29"/>
  <c r="B106" i="29"/>
  <c r="G106" i="29"/>
  <c r="H106" i="29"/>
  <c r="J106" i="29"/>
  <c r="K106" i="29"/>
  <c r="L106" i="29"/>
  <c r="O106" i="29"/>
  <c r="B107" i="29"/>
  <c r="G107" i="29"/>
  <c r="H107" i="29"/>
  <c r="J107" i="29"/>
  <c r="K107" i="29"/>
  <c r="L107" i="29"/>
  <c r="O107" i="29"/>
  <c r="B108" i="29"/>
  <c r="G108" i="29"/>
  <c r="H108" i="29"/>
  <c r="J108" i="29"/>
  <c r="K108" i="29"/>
  <c r="L108" i="29"/>
  <c r="O108" i="29"/>
  <c r="B109" i="29"/>
  <c r="G109" i="29"/>
  <c r="H109" i="29"/>
  <c r="J109" i="29"/>
  <c r="K109" i="29"/>
  <c r="L109" i="29"/>
  <c r="O109" i="29"/>
  <c r="C4" i="29"/>
  <c r="D4" i="29"/>
  <c r="E4" i="29"/>
  <c r="F4" i="29"/>
  <c r="G4" i="29"/>
  <c r="H4" i="29"/>
  <c r="I4" i="29"/>
  <c r="J4" i="29"/>
  <c r="K4" i="29"/>
  <c r="L4" i="29"/>
  <c r="M4" i="29"/>
  <c r="N4" i="29"/>
  <c r="O4" i="29"/>
  <c r="Q4" i="29"/>
  <c r="R4" i="29"/>
  <c r="S4" i="29"/>
  <c r="T4" i="29"/>
  <c r="U4" i="29"/>
  <c r="V4" i="29"/>
  <c r="W4" i="29"/>
  <c r="X4" i="29"/>
  <c r="Y4" i="29"/>
  <c r="Z4" i="29"/>
  <c r="AA4" i="29"/>
  <c r="AB4" i="29"/>
  <c r="AC4" i="29"/>
  <c r="AD4" i="29"/>
  <c r="AE4" i="29"/>
  <c r="AF4" i="29"/>
  <c r="AG4" i="29"/>
  <c r="AH4" i="29"/>
  <c r="AI4" i="29"/>
  <c r="B4" i="29"/>
  <c r="N6" i="27"/>
  <c r="N6" i="29" s="1"/>
  <c r="N7" i="27"/>
  <c r="N7" i="29" s="1"/>
  <c r="N8" i="27"/>
  <c r="N8" i="29" s="1"/>
  <c r="N9" i="27"/>
  <c r="N9" i="29" s="1"/>
  <c r="N10" i="27"/>
  <c r="N10" i="29" s="1"/>
  <c r="N11" i="27"/>
  <c r="N11" i="29" s="1"/>
  <c r="N12" i="27"/>
  <c r="N12" i="29" s="1"/>
  <c r="N13" i="27"/>
  <c r="N13" i="29" s="1"/>
  <c r="N14" i="27"/>
  <c r="N14" i="29" s="1"/>
  <c r="N15" i="27"/>
  <c r="N15" i="29" s="1"/>
  <c r="N16" i="27"/>
  <c r="N16" i="29" s="1"/>
  <c r="N17" i="27"/>
  <c r="N17" i="29" s="1"/>
  <c r="N18" i="27"/>
  <c r="N18" i="29" s="1"/>
  <c r="N19" i="27"/>
  <c r="N19" i="29" s="1"/>
  <c r="N20" i="27"/>
  <c r="N20" i="29" s="1"/>
  <c r="N21" i="27"/>
  <c r="N21" i="29" s="1"/>
  <c r="N22" i="27"/>
  <c r="N22" i="29" s="1"/>
  <c r="N23" i="27"/>
  <c r="N23" i="29" s="1"/>
  <c r="N24" i="27"/>
  <c r="N24" i="29" s="1"/>
  <c r="N25" i="27"/>
  <c r="N25" i="29" s="1"/>
  <c r="N26" i="27"/>
  <c r="N26" i="29" s="1"/>
  <c r="N27" i="27"/>
  <c r="N27" i="29" s="1"/>
  <c r="N28" i="27"/>
  <c r="N28" i="29" s="1"/>
  <c r="N29" i="27"/>
  <c r="N29" i="29" s="1"/>
  <c r="N30" i="27"/>
  <c r="N30" i="29" s="1"/>
  <c r="N31" i="27"/>
  <c r="N31" i="29" s="1"/>
  <c r="N32" i="27"/>
  <c r="N32" i="29" s="1"/>
  <c r="N33" i="27"/>
  <c r="N33" i="29" s="1"/>
  <c r="N34" i="27"/>
  <c r="N34" i="29" s="1"/>
  <c r="N35" i="27"/>
  <c r="N35" i="29" s="1"/>
  <c r="N36" i="27"/>
  <c r="N36" i="29" s="1"/>
  <c r="N37" i="27"/>
  <c r="N37" i="29" s="1"/>
  <c r="N38" i="27"/>
  <c r="N38" i="29" s="1"/>
  <c r="N39" i="27"/>
  <c r="N39" i="29" s="1"/>
  <c r="N40" i="27"/>
  <c r="N40" i="29" s="1"/>
  <c r="N41" i="27"/>
  <c r="N41" i="29" s="1"/>
  <c r="N42" i="27"/>
  <c r="N42" i="29" s="1"/>
  <c r="N43" i="27"/>
  <c r="N43" i="29" s="1"/>
  <c r="N44" i="27"/>
  <c r="N44" i="29" s="1"/>
  <c r="N45" i="27"/>
  <c r="N45" i="29" s="1"/>
  <c r="N46" i="27"/>
  <c r="N46" i="29" s="1"/>
  <c r="N47" i="27"/>
  <c r="N47" i="29" s="1"/>
  <c r="N48" i="27"/>
  <c r="N48" i="29" s="1"/>
  <c r="N49" i="27"/>
  <c r="N49" i="29" s="1"/>
  <c r="N50" i="27"/>
  <c r="N50" i="29" s="1"/>
  <c r="N51" i="27"/>
  <c r="N51" i="29" s="1"/>
  <c r="N52" i="27"/>
  <c r="N52" i="29" s="1"/>
  <c r="N53" i="27"/>
  <c r="N53" i="29" s="1"/>
  <c r="N54" i="27"/>
  <c r="N54" i="29" s="1"/>
  <c r="N55" i="27"/>
  <c r="N55" i="29" s="1"/>
  <c r="N56" i="27"/>
  <c r="N56" i="29" s="1"/>
  <c r="N57" i="27"/>
  <c r="N57" i="29" s="1"/>
  <c r="N58" i="27"/>
  <c r="N58" i="29" s="1"/>
  <c r="N59" i="27"/>
  <c r="N59" i="29" s="1"/>
  <c r="N60" i="27"/>
  <c r="N60" i="29" s="1"/>
  <c r="N61" i="27"/>
  <c r="N61" i="29" s="1"/>
  <c r="N62" i="27"/>
  <c r="N62" i="29" s="1"/>
  <c r="N63" i="27"/>
  <c r="N63" i="29" s="1"/>
  <c r="N64" i="27"/>
  <c r="N64" i="29" s="1"/>
  <c r="N65" i="27"/>
  <c r="N65" i="29" s="1"/>
  <c r="N66" i="27"/>
  <c r="N66" i="29" s="1"/>
  <c r="N67" i="27"/>
  <c r="N67" i="29" s="1"/>
  <c r="N68" i="27"/>
  <c r="N68" i="29" s="1"/>
  <c r="N69" i="27"/>
  <c r="N69" i="29" s="1"/>
  <c r="N70" i="27"/>
  <c r="N70" i="29" s="1"/>
  <c r="N71" i="27"/>
  <c r="N71" i="29" s="1"/>
  <c r="N72" i="27"/>
  <c r="N72" i="29" s="1"/>
  <c r="N73" i="27"/>
  <c r="N73" i="29" s="1"/>
  <c r="N74" i="27"/>
  <c r="N74" i="29" s="1"/>
  <c r="N75" i="27"/>
  <c r="N75" i="29" s="1"/>
  <c r="N76" i="27"/>
  <c r="N76" i="29" s="1"/>
  <c r="N77" i="27"/>
  <c r="N77" i="29" s="1"/>
  <c r="N78" i="27"/>
  <c r="N78" i="29" s="1"/>
  <c r="N79" i="27"/>
  <c r="N79" i="29" s="1"/>
  <c r="N80" i="27"/>
  <c r="N80" i="29" s="1"/>
  <c r="N81" i="27"/>
  <c r="N81" i="29" s="1"/>
  <c r="N82" i="27"/>
  <c r="N82" i="29" s="1"/>
  <c r="N83" i="27"/>
  <c r="N83" i="29" s="1"/>
  <c r="N84" i="27"/>
  <c r="N84" i="29" s="1"/>
  <c r="N85" i="27"/>
  <c r="N85" i="29" s="1"/>
  <c r="N86" i="27"/>
  <c r="N86" i="29" s="1"/>
  <c r="N87" i="27"/>
  <c r="N87" i="29" s="1"/>
  <c r="N88" i="27"/>
  <c r="N88" i="29" s="1"/>
  <c r="N89" i="27"/>
  <c r="N89" i="29" s="1"/>
  <c r="N90" i="27"/>
  <c r="N90" i="29" s="1"/>
  <c r="N91" i="27"/>
  <c r="N91" i="29" s="1"/>
  <c r="N92" i="27"/>
  <c r="N92" i="29" s="1"/>
  <c r="N93" i="27"/>
  <c r="N93" i="29" s="1"/>
  <c r="N94" i="27"/>
  <c r="N94" i="29" s="1"/>
  <c r="N95" i="27"/>
  <c r="N95" i="29" s="1"/>
  <c r="N96" i="27"/>
  <c r="N96" i="29" s="1"/>
  <c r="N97" i="27"/>
  <c r="N97" i="29" s="1"/>
  <c r="N98" i="27"/>
  <c r="N98" i="29" s="1"/>
  <c r="N99" i="27"/>
  <c r="N99" i="29" s="1"/>
  <c r="N100" i="27"/>
  <c r="N100" i="29" s="1"/>
  <c r="N101" i="27"/>
  <c r="N101" i="29" s="1"/>
  <c r="N102" i="27"/>
  <c r="N102" i="29" s="1"/>
  <c r="N103" i="27"/>
  <c r="N103" i="29" s="1"/>
  <c r="N104" i="27"/>
  <c r="N104" i="29" s="1"/>
  <c r="N105" i="27"/>
  <c r="N105" i="29" s="1"/>
  <c r="N106" i="27"/>
  <c r="N106" i="29" s="1"/>
  <c r="N107" i="27"/>
  <c r="N107" i="29" s="1"/>
  <c r="N108" i="27"/>
  <c r="N108" i="29" s="1"/>
  <c r="N109" i="27"/>
  <c r="N109" i="29" s="1"/>
  <c r="N110" i="27"/>
  <c r="N110" i="29" s="1"/>
  <c r="N111" i="27"/>
  <c r="N111" i="29" s="1"/>
  <c r="N112" i="27"/>
  <c r="N112" i="29" s="1"/>
  <c r="N113" i="27"/>
  <c r="N113" i="29" s="1"/>
  <c r="N114" i="27"/>
  <c r="N114" i="29" s="1"/>
  <c r="N115" i="27"/>
  <c r="N115" i="29" s="1"/>
  <c r="N116" i="27"/>
  <c r="N116" i="29" s="1"/>
  <c r="N117" i="27"/>
  <c r="N117" i="29" s="1"/>
  <c r="N118" i="27"/>
  <c r="N118" i="29" s="1"/>
  <c r="N119" i="27"/>
  <c r="N119" i="29" s="1"/>
  <c r="N120" i="27"/>
  <c r="N120" i="29" s="1"/>
  <c r="N121" i="27"/>
  <c r="N121" i="29" s="1"/>
  <c r="N122" i="27"/>
  <c r="N122" i="29" s="1"/>
  <c r="N123" i="27"/>
  <c r="N123" i="29" s="1"/>
  <c r="N124" i="27"/>
  <c r="N124" i="29" s="1"/>
  <c r="N125" i="27"/>
  <c r="N125" i="29" s="1"/>
  <c r="N126" i="27"/>
  <c r="N126" i="29" s="1"/>
  <c r="N127" i="27"/>
  <c r="N127" i="29" s="1"/>
  <c r="N128" i="27"/>
  <c r="N128" i="29" s="1"/>
  <c r="N129" i="27"/>
  <c r="N129" i="29" s="1"/>
  <c r="N130" i="27"/>
  <c r="N130" i="29" s="1"/>
  <c r="N131" i="27"/>
  <c r="N131" i="29" s="1"/>
  <c r="N132" i="27"/>
  <c r="N132" i="29" s="1"/>
  <c r="N133" i="27"/>
  <c r="N133" i="29" s="1"/>
  <c r="N134" i="27"/>
  <c r="N134" i="29" s="1"/>
  <c r="N135" i="27"/>
  <c r="N135" i="29" s="1"/>
  <c r="N136" i="27"/>
  <c r="N136" i="29" s="1"/>
  <c r="N137" i="27"/>
  <c r="N137" i="29" s="1"/>
  <c r="N138" i="27"/>
  <c r="N138" i="29" s="1"/>
  <c r="N139" i="27"/>
  <c r="N139" i="29" s="1"/>
  <c r="N140" i="27"/>
  <c r="N140" i="29" s="1"/>
  <c r="N141" i="27"/>
  <c r="N141" i="29" s="1"/>
  <c r="N142" i="27"/>
  <c r="N142" i="29" s="1"/>
  <c r="N143" i="27"/>
  <c r="N143" i="29" s="1"/>
  <c r="N144" i="27"/>
  <c r="N144" i="29" s="1"/>
  <c r="N145" i="27"/>
  <c r="N145" i="29" s="1"/>
  <c r="N146" i="27"/>
  <c r="N146" i="29" s="1"/>
  <c r="N147" i="27"/>
  <c r="N147" i="29" s="1"/>
  <c r="N148" i="27"/>
  <c r="N148" i="29" s="1"/>
  <c r="N149" i="27"/>
  <c r="N149" i="29" s="1"/>
  <c r="N150" i="27"/>
  <c r="N150" i="29" s="1"/>
  <c r="N151" i="27"/>
  <c r="N151" i="29" s="1"/>
  <c r="N152" i="27"/>
  <c r="N152" i="29" s="1"/>
  <c r="N153" i="27"/>
  <c r="N153" i="29" s="1"/>
  <c r="N154" i="27"/>
  <c r="N154" i="29" s="1"/>
  <c r="N155" i="27"/>
  <c r="N155" i="29" s="1"/>
  <c r="N156" i="27"/>
  <c r="N156" i="29" s="1"/>
  <c r="N157" i="27"/>
  <c r="N157" i="29" s="1"/>
  <c r="M6" i="27"/>
  <c r="M6" i="29" s="1"/>
  <c r="M7" i="27"/>
  <c r="M7" i="29" s="1"/>
  <c r="M8" i="27"/>
  <c r="M8" i="29" s="1"/>
  <c r="M9" i="27"/>
  <c r="M9" i="29" s="1"/>
  <c r="M10" i="27"/>
  <c r="M10" i="29" s="1"/>
  <c r="M11" i="27"/>
  <c r="M11" i="29" s="1"/>
  <c r="M12" i="27"/>
  <c r="M12" i="29" s="1"/>
  <c r="M13" i="27"/>
  <c r="M13" i="29" s="1"/>
  <c r="M14" i="27"/>
  <c r="M14" i="29" s="1"/>
  <c r="M15" i="27"/>
  <c r="M15" i="29" s="1"/>
  <c r="M16" i="27"/>
  <c r="M16" i="29" s="1"/>
  <c r="M17" i="27"/>
  <c r="M17" i="29" s="1"/>
  <c r="M18" i="27"/>
  <c r="M18" i="29" s="1"/>
  <c r="M19" i="27"/>
  <c r="M19" i="29" s="1"/>
  <c r="M20" i="27"/>
  <c r="M20" i="29" s="1"/>
  <c r="M21" i="27"/>
  <c r="M21" i="29" s="1"/>
  <c r="M22" i="27"/>
  <c r="M22" i="29" s="1"/>
  <c r="M23" i="27"/>
  <c r="M23" i="29" s="1"/>
  <c r="M24" i="27"/>
  <c r="M24" i="29" s="1"/>
  <c r="M25" i="27"/>
  <c r="M25" i="29" s="1"/>
  <c r="M26" i="27"/>
  <c r="M26" i="29" s="1"/>
  <c r="M27" i="27"/>
  <c r="M27" i="29" s="1"/>
  <c r="M28" i="27"/>
  <c r="M28" i="29" s="1"/>
  <c r="M29" i="27"/>
  <c r="M29" i="29" s="1"/>
  <c r="M30" i="27"/>
  <c r="M30" i="29" s="1"/>
  <c r="M31" i="27"/>
  <c r="M31" i="29" s="1"/>
  <c r="M32" i="27"/>
  <c r="M32" i="29" s="1"/>
  <c r="M33" i="27"/>
  <c r="M33" i="29" s="1"/>
  <c r="M34" i="27"/>
  <c r="M34" i="29" s="1"/>
  <c r="M35" i="27"/>
  <c r="M35" i="29" s="1"/>
  <c r="M36" i="27"/>
  <c r="M36" i="29" s="1"/>
  <c r="M37" i="27"/>
  <c r="M37" i="29" s="1"/>
  <c r="M38" i="27"/>
  <c r="M38" i="29" s="1"/>
  <c r="M39" i="27"/>
  <c r="M39" i="29" s="1"/>
  <c r="M40" i="27"/>
  <c r="M40" i="29" s="1"/>
  <c r="M41" i="27"/>
  <c r="M41" i="29" s="1"/>
  <c r="M42" i="27"/>
  <c r="M42" i="29" s="1"/>
  <c r="M43" i="27"/>
  <c r="M43" i="29" s="1"/>
  <c r="M44" i="27"/>
  <c r="M44" i="29" s="1"/>
  <c r="M45" i="27"/>
  <c r="M45" i="29" s="1"/>
  <c r="M46" i="27"/>
  <c r="M46" i="29" s="1"/>
  <c r="M47" i="27"/>
  <c r="M47" i="29" s="1"/>
  <c r="M48" i="27"/>
  <c r="M48" i="29" s="1"/>
  <c r="M49" i="27"/>
  <c r="M49" i="29" s="1"/>
  <c r="M50" i="27"/>
  <c r="M50" i="29" s="1"/>
  <c r="M51" i="27"/>
  <c r="M51" i="29" s="1"/>
  <c r="M52" i="27"/>
  <c r="M52" i="29" s="1"/>
  <c r="M53" i="27"/>
  <c r="M53" i="29" s="1"/>
  <c r="M54" i="27"/>
  <c r="M54" i="29" s="1"/>
  <c r="M55" i="27"/>
  <c r="M55" i="29" s="1"/>
  <c r="M56" i="27"/>
  <c r="M56" i="29" s="1"/>
  <c r="M57" i="27"/>
  <c r="M57" i="29" s="1"/>
  <c r="M58" i="27"/>
  <c r="M58" i="29" s="1"/>
  <c r="M59" i="27"/>
  <c r="M59" i="29" s="1"/>
  <c r="M60" i="27"/>
  <c r="M60" i="29" s="1"/>
  <c r="M61" i="27"/>
  <c r="M61" i="29" s="1"/>
  <c r="M62" i="27"/>
  <c r="M62" i="29" s="1"/>
  <c r="M63" i="27"/>
  <c r="M63" i="29" s="1"/>
  <c r="M64" i="27"/>
  <c r="M64" i="29" s="1"/>
  <c r="M65" i="27"/>
  <c r="M65" i="29" s="1"/>
  <c r="M66" i="27"/>
  <c r="M66" i="29" s="1"/>
  <c r="M67" i="27"/>
  <c r="M67" i="29" s="1"/>
  <c r="M68" i="27"/>
  <c r="M68" i="29" s="1"/>
  <c r="M69" i="27"/>
  <c r="M69" i="29" s="1"/>
  <c r="M70" i="27"/>
  <c r="M70" i="29" s="1"/>
  <c r="M71" i="27"/>
  <c r="M71" i="29" s="1"/>
  <c r="M72" i="27"/>
  <c r="M72" i="29" s="1"/>
  <c r="M73" i="27"/>
  <c r="M73" i="29" s="1"/>
  <c r="M74" i="27"/>
  <c r="M74" i="29" s="1"/>
  <c r="M75" i="27"/>
  <c r="M75" i="29" s="1"/>
  <c r="M76" i="27"/>
  <c r="M76" i="29" s="1"/>
  <c r="M77" i="27"/>
  <c r="M77" i="29" s="1"/>
  <c r="M78" i="27"/>
  <c r="M78" i="29" s="1"/>
  <c r="M79" i="27"/>
  <c r="M79" i="29" s="1"/>
  <c r="M80" i="27"/>
  <c r="M80" i="29" s="1"/>
  <c r="M81" i="27"/>
  <c r="M81" i="29" s="1"/>
  <c r="M82" i="27"/>
  <c r="M82" i="29" s="1"/>
  <c r="M83" i="27"/>
  <c r="M83" i="29" s="1"/>
  <c r="M84" i="27"/>
  <c r="M84" i="29" s="1"/>
  <c r="M85" i="27"/>
  <c r="M85" i="29" s="1"/>
  <c r="M86" i="27"/>
  <c r="M86" i="29" s="1"/>
  <c r="M87" i="27"/>
  <c r="M87" i="29" s="1"/>
  <c r="M88" i="27"/>
  <c r="M88" i="29" s="1"/>
  <c r="M89" i="27"/>
  <c r="M89" i="29" s="1"/>
  <c r="M90" i="27"/>
  <c r="M90" i="29" s="1"/>
  <c r="M91" i="27"/>
  <c r="M91" i="29" s="1"/>
  <c r="M92" i="27"/>
  <c r="M92" i="29" s="1"/>
  <c r="M93" i="27"/>
  <c r="M93" i="29" s="1"/>
  <c r="M94" i="27"/>
  <c r="M94" i="29" s="1"/>
  <c r="M95" i="27"/>
  <c r="M95" i="29" s="1"/>
  <c r="M96" i="27"/>
  <c r="M96" i="29" s="1"/>
  <c r="M97" i="27"/>
  <c r="M97" i="29" s="1"/>
  <c r="M98" i="27"/>
  <c r="M98" i="29" s="1"/>
  <c r="M99" i="27"/>
  <c r="M99" i="29" s="1"/>
  <c r="M100" i="27"/>
  <c r="M100" i="29" s="1"/>
  <c r="M101" i="27"/>
  <c r="M101" i="29" s="1"/>
  <c r="M102" i="27"/>
  <c r="M102" i="29" s="1"/>
  <c r="M103" i="27"/>
  <c r="M103" i="29" s="1"/>
  <c r="M104" i="27"/>
  <c r="M104" i="29" s="1"/>
  <c r="M105" i="27"/>
  <c r="M105" i="29" s="1"/>
  <c r="M106" i="27"/>
  <c r="M106" i="29" s="1"/>
  <c r="M107" i="27"/>
  <c r="M107" i="29" s="1"/>
  <c r="M108" i="27"/>
  <c r="M108" i="29" s="1"/>
  <c r="M109" i="27"/>
  <c r="M109" i="29" s="1"/>
  <c r="M110" i="27"/>
  <c r="M110" i="29" s="1"/>
  <c r="M111" i="27"/>
  <c r="M111" i="29" s="1"/>
  <c r="M112" i="27"/>
  <c r="M112" i="29" s="1"/>
  <c r="M113" i="27"/>
  <c r="M113" i="29" s="1"/>
  <c r="M114" i="27"/>
  <c r="M114" i="29" s="1"/>
  <c r="M115" i="27"/>
  <c r="M115" i="29" s="1"/>
  <c r="M116" i="27"/>
  <c r="M116" i="29" s="1"/>
  <c r="M117" i="27"/>
  <c r="M117" i="29" s="1"/>
  <c r="M118" i="27"/>
  <c r="M118" i="29" s="1"/>
  <c r="M119" i="27"/>
  <c r="M119" i="29" s="1"/>
  <c r="M120" i="27"/>
  <c r="M120" i="29" s="1"/>
  <c r="M121" i="27"/>
  <c r="M121" i="29" s="1"/>
  <c r="M122" i="27"/>
  <c r="M122" i="29" s="1"/>
  <c r="M123" i="27"/>
  <c r="M123" i="29" s="1"/>
  <c r="M124" i="27"/>
  <c r="M124" i="29" s="1"/>
  <c r="M125" i="27"/>
  <c r="M125" i="29" s="1"/>
  <c r="M126" i="27"/>
  <c r="M126" i="29" s="1"/>
  <c r="M127" i="27"/>
  <c r="M127" i="29" s="1"/>
  <c r="M128" i="27"/>
  <c r="M128" i="29" s="1"/>
  <c r="M129" i="27"/>
  <c r="M129" i="29" s="1"/>
  <c r="M130" i="27"/>
  <c r="M130" i="29" s="1"/>
  <c r="M131" i="27"/>
  <c r="M131" i="29" s="1"/>
  <c r="M132" i="27"/>
  <c r="M132" i="29" s="1"/>
  <c r="M133" i="27"/>
  <c r="M133" i="29" s="1"/>
  <c r="M134" i="27"/>
  <c r="M134" i="29" s="1"/>
  <c r="M135" i="27"/>
  <c r="M135" i="29" s="1"/>
  <c r="M136" i="27"/>
  <c r="M136" i="29" s="1"/>
  <c r="M137" i="27"/>
  <c r="M137" i="29" s="1"/>
  <c r="M138" i="27"/>
  <c r="M138" i="29" s="1"/>
  <c r="M139" i="27"/>
  <c r="M139" i="29" s="1"/>
  <c r="M140" i="27"/>
  <c r="M140" i="29" s="1"/>
  <c r="M141" i="27"/>
  <c r="M141" i="29" s="1"/>
  <c r="M142" i="27"/>
  <c r="M142" i="29" s="1"/>
  <c r="M143" i="27"/>
  <c r="M143" i="29" s="1"/>
  <c r="M144" i="27"/>
  <c r="M144" i="29" s="1"/>
  <c r="M145" i="27"/>
  <c r="M145" i="29" s="1"/>
  <c r="M146" i="27"/>
  <c r="M146" i="29" s="1"/>
  <c r="M147" i="27"/>
  <c r="M147" i="29" s="1"/>
  <c r="M148" i="27"/>
  <c r="M148" i="29" s="1"/>
  <c r="M149" i="27"/>
  <c r="M149" i="29" s="1"/>
  <c r="M150" i="27"/>
  <c r="M150" i="29" s="1"/>
  <c r="M151" i="27"/>
  <c r="M151" i="29" s="1"/>
  <c r="M152" i="27"/>
  <c r="M152" i="29" s="1"/>
  <c r="M153" i="27"/>
  <c r="M153" i="29" s="1"/>
  <c r="M154" i="27"/>
  <c r="M154" i="29" s="1"/>
  <c r="M155" i="27"/>
  <c r="M155" i="29" s="1"/>
  <c r="M156" i="27"/>
  <c r="M156" i="29" s="1"/>
  <c r="M157" i="27"/>
  <c r="M157" i="29" s="1"/>
  <c r="N5" i="27"/>
  <c r="N5" i="29" s="1"/>
  <c r="M5" i="27"/>
  <c r="M5" i="29" s="1"/>
  <c r="I157" i="27"/>
  <c r="I157" i="29" s="1"/>
  <c r="F157" i="27"/>
  <c r="F157" i="29" s="1"/>
  <c r="E157" i="27"/>
  <c r="E157" i="29" s="1"/>
  <c r="D157" i="27"/>
  <c r="D157" i="29" s="1"/>
  <c r="C157" i="27"/>
  <c r="C157" i="29" s="1"/>
  <c r="I156" i="27"/>
  <c r="I156" i="29" s="1"/>
  <c r="F156" i="27"/>
  <c r="F156" i="29" s="1"/>
  <c r="E156" i="27"/>
  <c r="E156" i="29" s="1"/>
  <c r="D156" i="27"/>
  <c r="D156" i="29" s="1"/>
  <c r="C156" i="27"/>
  <c r="C156" i="29" s="1"/>
  <c r="I155" i="27"/>
  <c r="I155" i="29" s="1"/>
  <c r="F155" i="27"/>
  <c r="F155" i="29" s="1"/>
  <c r="E155" i="27"/>
  <c r="E155" i="29" s="1"/>
  <c r="D155" i="27"/>
  <c r="D155" i="29" s="1"/>
  <c r="C155" i="27"/>
  <c r="C155" i="29" s="1"/>
  <c r="I154" i="27"/>
  <c r="I154" i="29" s="1"/>
  <c r="F154" i="27"/>
  <c r="F154" i="29" s="1"/>
  <c r="E154" i="27"/>
  <c r="E154" i="29" s="1"/>
  <c r="D154" i="27"/>
  <c r="D154" i="29" s="1"/>
  <c r="C154" i="27"/>
  <c r="C154" i="29" s="1"/>
  <c r="I153" i="27"/>
  <c r="I153" i="29" s="1"/>
  <c r="F153" i="27"/>
  <c r="F153" i="29" s="1"/>
  <c r="E153" i="27"/>
  <c r="E153" i="29" s="1"/>
  <c r="D153" i="27"/>
  <c r="D153" i="29" s="1"/>
  <c r="C153" i="27"/>
  <c r="C153" i="29" s="1"/>
  <c r="I152" i="27"/>
  <c r="I152" i="29" s="1"/>
  <c r="F152" i="27"/>
  <c r="F152" i="29" s="1"/>
  <c r="E152" i="27"/>
  <c r="E152" i="29" s="1"/>
  <c r="D152" i="27"/>
  <c r="D152" i="29" s="1"/>
  <c r="C152" i="27"/>
  <c r="C152" i="29" s="1"/>
  <c r="I151" i="27"/>
  <c r="I151" i="29" s="1"/>
  <c r="F151" i="27"/>
  <c r="F151" i="29" s="1"/>
  <c r="E151" i="27"/>
  <c r="E151" i="29" s="1"/>
  <c r="D151" i="27"/>
  <c r="D151" i="29" s="1"/>
  <c r="C151" i="27"/>
  <c r="C151" i="29" s="1"/>
  <c r="I150" i="27"/>
  <c r="I150" i="29" s="1"/>
  <c r="F150" i="27"/>
  <c r="F150" i="29" s="1"/>
  <c r="E150" i="27"/>
  <c r="E150" i="29" s="1"/>
  <c r="D150" i="27"/>
  <c r="D150" i="29" s="1"/>
  <c r="C150" i="27"/>
  <c r="C150" i="29" s="1"/>
  <c r="I149" i="27"/>
  <c r="I149" i="29" s="1"/>
  <c r="F149" i="27"/>
  <c r="F149" i="29" s="1"/>
  <c r="E149" i="27"/>
  <c r="E149" i="29" s="1"/>
  <c r="D149" i="27"/>
  <c r="D149" i="29" s="1"/>
  <c r="C149" i="27"/>
  <c r="C149" i="29" s="1"/>
  <c r="I148" i="27"/>
  <c r="I148" i="29" s="1"/>
  <c r="F148" i="27"/>
  <c r="F148" i="29" s="1"/>
  <c r="E148" i="27"/>
  <c r="E148" i="29" s="1"/>
  <c r="D148" i="27"/>
  <c r="D148" i="29" s="1"/>
  <c r="C148" i="27"/>
  <c r="C148" i="29" s="1"/>
  <c r="I147" i="27"/>
  <c r="I147" i="29" s="1"/>
  <c r="F147" i="27"/>
  <c r="F147" i="29" s="1"/>
  <c r="E147" i="27"/>
  <c r="E147" i="29" s="1"/>
  <c r="D147" i="27"/>
  <c r="D147" i="29" s="1"/>
  <c r="C147" i="27"/>
  <c r="C147" i="29" s="1"/>
  <c r="I146" i="27"/>
  <c r="I146" i="29" s="1"/>
  <c r="F146" i="27"/>
  <c r="F146" i="29" s="1"/>
  <c r="E146" i="27"/>
  <c r="E146" i="29" s="1"/>
  <c r="D146" i="27"/>
  <c r="D146" i="29" s="1"/>
  <c r="C146" i="27"/>
  <c r="C146" i="29" s="1"/>
  <c r="I145" i="27"/>
  <c r="I145" i="29" s="1"/>
  <c r="F145" i="27"/>
  <c r="F145" i="29" s="1"/>
  <c r="E145" i="27"/>
  <c r="E145" i="29" s="1"/>
  <c r="D145" i="27"/>
  <c r="D145" i="29" s="1"/>
  <c r="C145" i="27"/>
  <c r="C145" i="29" s="1"/>
  <c r="I144" i="27"/>
  <c r="I144" i="29" s="1"/>
  <c r="F144" i="27"/>
  <c r="F144" i="29" s="1"/>
  <c r="E144" i="27"/>
  <c r="E144" i="29" s="1"/>
  <c r="D144" i="27"/>
  <c r="D144" i="29" s="1"/>
  <c r="C144" i="27"/>
  <c r="C144" i="29" s="1"/>
  <c r="I143" i="27"/>
  <c r="I143" i="29" s="1"/>
  <c r="F143" i="27"/>
  <c r="F143" i="29" s="1"/>
  <c r="E143" i="27"/>
  <c r="E143" i="29" s="1"/>
  <c r="D143" i="27"/>
  <c r="D143" i="29" s="1"/>
  <c r="C143" i="27"/>
  <c r="C143" i="29" s="1"/>
  <c r="I142" i="27"/>
  <c r="I142" i="29" s="1"/>
  <c r="F142" i="27"/>
  <c r="F142" i="29" s="1"/>
  <c r="E142" i="27"/>
  <c r="E142" i="29" s="1"/>
  <c r="D142" i="27"/>
  <c r="D142" i="29" s="1"/>
  <c r="C142" i="27"/>
  <c r="C142" i="29" s="1"/>
  <c r="I141" i="27"/>
  <c r="I141" i="29" s="1"/>
  <c r="F141" i="27"/>
  <c r="F141" i="29" s="1"/>
  <c r="E141" i="27"/>
  <c r="E141" i="29" s="1"/>
  <c r="D141" i="27"/>
  <c r="D141" i="29" s="1"/>
  <c r="C141" i="27"/>
  <c r="C141" i="29" s="1"/>
  <c r="I140" i="27"/>
  <c r="I140" i="29" s="1"/>
  <c r="F140" i="27"/>
  <c r="F140" i="29" s="1"/>
  <c r="E140" i="27"/>
  <c r="E140" i="29" s="1"/>
  <c r="D140" i="27"/>
  <c r="D140" i="29" s="1"/>
  <c r="C140" i="27"/>
  <c r="C140" i="29" s="1"/>
  <c r="I139" i="27"/>
  <c r="I139" i="29" s="1"/>
  <c r="F139" i="27"/>
  <c r="F139" i="29" s="1"/>
  <c r="E139" i="27"/>
  <c r="E139" i="29" s="1"/>
  <c r="D139" i="27"/>
  <c r="D139" i="29" s="1"/>
  <c r="C139" i="27"/>
  <c r="C139" i="29" s="1"/>
  <c r="I138" i="27"/>
  <c r="I138" i="29" s="1"/>
  <c r="F138" i="27"/>
  <c r="F138" i="29" s="1"/>
  <c r="E138" i="27"/>
  <c r="E138" i="29" s="1"/>
  <c r="D138" i="27"/>
  <c r="D138" i="29" s="1"/>
  <c r="C138" i="27"/>
  <c r="C138" i="29" s="1"/>
  <c r="I137" i="27"/>
  <c r="I137" i="29" s="1"/>
  <c r="F137" i="27"/>
  <c r="F137" i="29" s="1"/>
  <c r="E137" i="27"/>
  <c r="E137" i="29" s="1"/>
  <c r="D137" i="27"/>
  <c r="D137" i="29" s="1"/>
  <c r="C137" i="27"/>
  <c r="C137" i="29" s="1"/>
  <c r="I136" i="27"/>
  <c r="I136" i="29" s="1"/>
  <c r="F136" i="27"/>
  <c r="F136" i="29" s="1"/>
  <c r="E136" i="27"/>
  <c r="E136" i="29" s="1"/>
  <c r="D136" i="27"/>
  <c r="D136" i="29" s="1"/>
  <c r="C136" i="27"/>
  <c r="C136" i="29" s="1"/>
  <c r="I135" i="27"/>
  <c r="I135" i="29" s="1"/>
  <c r="F135" i="27"/>
  <c r="F135" i="29" s="1"/>
  <c r="E135" i="27"/>
  <c r="E135" i="29" s="1"/>
  <c r="D135" i="27"/>
  <c r="D135" i="29" s="1"/>
  <c r="C135" i="27"/>
  <c r="C135" i="29" s="1"/>
  <c r="I134" i="27"/>
  <c r="I134" i="29" s="1"/>
  <c r="F134" i="27"/>
  <c r="F134" i="29" s="1"/>
  <c r="E134" i="27"/>
  <c r="E134" i="29" s="1"/>
  <c r="D134" i="27"/>
  <c r="D134" i="29" s="1"/>
  <c r="C134" i="27"/>
  <c r="C134" i="29" s="1"/>
  <c r="I133" i="27"/>
  <c r="I133" i="29" s="1"/>
  <c r="F133" i="27"/>
  <c r="F133" i="29" s="1"/>
  <c r="E133" i="27"/>
  <c r="E133" i="29" s="1"/>
  <c r="D133" i="27"/>
  <c r="D133" i="29" s="1"/>
  <c r="C133" i="27"/>
  <c r="C133" i="29" s="1"/>
  <c r="I132" i="27"/>
  <c r="I132" i="29" s="1"/>
  <c r="F132" i="27"/>
  <c r="F132" i="29" s="1"/>
  <c r="E132" i="27"/>
  <c r="E132" i="29" s="1"/>
  <c r="D132" i="27"/>
  <c r="D132" i="29" s="1"/>
  <c r="C132" i="27"/>
  <c r="C132" i="29" s="1"/>
  <c r="I131" i="27"/>
  <c r="I131" i="29" s="1"/>
  <c r="F131" i="27"/>
  <c r="F131" i="29" s="1"/>
  <c r="E131" i="27"/>
  <c r="E131" i="29" s="1"/>
  <c r="D131" i="27"/>
  <c r="D131" i="29" s="1"/>
  <c r="C131" i="27"/>
  <c r="C131" i="29" s="1"/>
  <c r="I130" i="27"/>
  <c r="I130" i="29" s="1"/>
  <c r="F130" i="27"/>
  <c r="F130" i="29" s="1"/>
  <c r="E130" i="27"/>
  <c r="E130" i="29" s="1"/>
  <c r="D130" i="27"/>
  <c r="D130" i="29" s="1"/>
  <c r="C130" i="27"/>
  <c r="C130" i="29" s="1"/>
  <c r="I129" i="27"/>
  <c r="I129" i="29" s="1"/>
  <c r="F129" i="27"/>
  <c r="F129" i="29" s="1"/>
  <c r="E129" i="27"/>
  <c r="E129" i="29" s="1"/>
  <c r="D129" i="27"/>
  <c r="D129" i="29" s="1"/>
  <c r="C129" i="27"/>
  <c r="C129" i="29" s="1"/>
  <c r="I128" i="27"/>
  <c r="I128" i="29" s="1"/>
  <c r="F128" i="27"/>
  <c r="F128" i="29" s="1"/>
  <c r="E128" i="27"/>
  <c r="E128" i="29" s="1"/>
  <c r="D128" i="27"/>
  <c r="D128" i="29" s="1"/>
  <c r="C128" i="27"/>
  <c r="C128" i="29" s="1"/>
  <c r="I127" i="27"/>
  <c r="I127" i="29" s="1"/>
  <c r="F127" i="27"/>
  <c r="F127" i="29" s="1"/>
  <c r="E127" i="27"/>
  <c r="E127" i="29" s="1"/>
  <c r="D127" i="27"/>
  <c r="D127" i="29" s="1"/>
  <c r="C127" i="27"/>
  <c r="C127" i="29" s="1"/>
  <c r="I126" i="27"/>
  <c r="I126" i="29" s="1"/>
  <c r="F126" i="27"/>
  <c r="F126" i="29" s="1"/>
  <c r="E126" i="27"/>
  <c r="E126" i="29" s="1"/>
  <c r="D126" i="27"/>
  <c r="D126" i="29" s="1"/>
  <c r="C126" i="27"/>
  <c r="C126" i="29" s="1"/>
  <c r="I125" i="27"/>
  <c r="I125" i="29" s="1"/>
  <c r="F125" i="27"/>
  <c r="F125" i="29" s="1"/>
  <c r="E125" i="27"/>
  <c r="E125" i="29" s="1"/>
  <c r="D125" i="27"/>
  <c r="D125" i="29" s="1"/>
  <c r="C125" i="27"/>
  <c r="C125" i="29" s="1"/>
  <c r="I124" i="27"/>
  <c r="I124" i="29" s="1"/>
  <c r="F124" i="27"/>
  <c r="F124" i="29" s="1"/>
  <c r="E124" i="27"/>
  <c r="E124" i="29" s="1"/>
  <c r="D124" i="27"/>
  <c r="D124" i="29" s="1"/>
  <c r="C124" i="27"/>
  <c r="C124" i="29" s="1"/>
  <c r="I123" i="27"/>
  <c r="I123" i="29" s="1"/>
  <c r="F123" i="27"/>
  <c r="F123" i="29" s="1"/>
  <c r="E123" i="27"/>
  <c r="E123" i="29" s="1"/>
  <c r="D123" i="27"/>
  <c r="D123" i="29" s="1"/>
  <c r="C123" i="27"/>
  <c r="C123" i="29" s="1"/>
  <c r="I122" i="27"/>
  <c r="I122" i="29" s="1"/>
  <c r="F122" i="27"/>
  <c r="F122" i="29" s="1"/>
  <c r="E122" i="27"/>
  <c r="E122" i="29" s="1"/>
  <c r="D122" i="27"/>
  <c r="D122" i="29" s="1"/>
  <c r="C122" i="27"/>
  <c r="C122" i="29" s="1"/>
  <c r="I121" i="27"/>
  <c r="I121" i="29" s="1"/>
  <c r="F121" i="27"/>
  <c r="F121" i="29" s="1"/>
  <c r="E121" i="27"/>
  <c r="E121" i="29" s="1"/>
  <c r="D121" i="27"/>
  <c r="D121" i="29" s="1"/>
  <c r="C121" i="27"/>
  <c r="C121" i="29" s="1"/>
  <c r="I120" i="27"/>
  <c r="I120" i="29" s="1"/>
  <c r="F120" i="27"/>
  <c r="F120" i="29" s="1"/>
  <c r="E120" i="27"/>
  <c r="E120" i="29" s="1"/>
  <c r="D120" i="27"/>
  <c r="D120" i="29" s="1"/>
  <c r="C120" i="27"/>
  <c r="C120" i="29" s="1"/>
  <c r="I119" i="27"/>
  <c r="I119" i="29" s="1"/>
  <c r="F119" i="27"/>
  <c r="F119" i="29" s="1"/>
  <c r="E119" i="27"/>
  <c r="E119" i="29" s="1"/>
  <c r="D119" i="27"/>
  <c r="D119" i="29" s="1"/>
  <c r="C119" i="27"/>
  <c r="C119" i="29" s="1"/>
  <c r="I118" i="27"/>
  <c r="I118" i="29" s="1"/>
  <c r="F118" i="27"/>
  <c r="F118" i="29" s="1"/>
  <c r="E118" i="27"/>
  <c r="E118" i="29" s="1"/>
  <c r="D118" i="27"/>
  <c r="D118" i="29" s="1"/>
  <c r="C118" i="27"/>
  <c r="C118" i="29" s="1"/>
  <c r="I117" i="27"/>
  <c r="I117" i="29" s="1"/>
  <c r="F117" i="27"/>
  <c r="F117" i="29" s="1"/>
  <c r="E117" i="27"/>
  <c r="E117" i="29" s="1"/>
  <c r="D117" i="27"/>
  <c r="D117" i="29" s="1"/>
  <c r="C117" i="27"/>
  <c r="C117" i="29" s="1"/>
  <c r="I116" i="27"/>
  <c r="I116" i="29" s="1"/>
  <c r="F116" i="27"/>
  <c r="F116" i="29" s="1"/>
  <c r="E116" i="27"/>
  <c r="E116" i="29" s="1"/>
  <c r="D116" i="27"/>
  <c r="D116" i="29" s="1"/>
  <c r="C116" i="27"/>
  <c r="C116" i="29" s="1"/>
  <c r="I115" i="27"/>
  <c r="I115" i="29" s="1"/>
  <c r="F115" i="27"/>
  <c r="F115" i="29" s="1"/>
  <c r="E115" i="27"/>
  <c r="E115" i="29" s="1"/>
  <c r="D115" i="27"/>
  <c r="D115" i="29" s="1"/>
  <c r="C115" i="27"/>
  <c r="C115" i="29" s="1"/>
  <c r="I114" i="27"/>
  <c r="I114" i="29" s="1"/>
  <c r="F114" i="27"/>
  <c r="F114" i="29" s="1"/>
  <c r="E114" i="27"/>
  <c r="E114" i="29" s="1"/>
  <c r="D114" i="27"/>
  <c r="D114" i="29" s="1"/>
  <c r="C114" i="27"/>
  <c r="C114" i="29" s="1"/>
  <c r="I113" i="27"/>
  <c r="I113" i="29" s="1"/>
  <c r="F113" i="27"/>
  <c r="F113" i="29" s="1"/>
  <c r="E113" i="27"/>
  <c r="E113" i="29" s="1"/>
  <c r="D113" i="27"/>
  <c r="D113" i="29" s="1"/>
  <c r="C113" i="27"/>
  <c r="C113" i="29" s="1"/>
  <c r="I112" i="27"/>
  <c r="I112" i="29" s="1"/>
  <c r="F112" i="27"/>
  <c r="F112" i="29" s="1"/>
  <c r="E112" i="27"/>
  <c r="E112" i="29" s="1"/>
  <c r="D112" i="27"/>
  <c r="D112" i="29" s="1"/>
  <c r="C112" i="27"/>
  <c r="C112" i="29" s="1"/>
  <c r="I111" i="27"/>
  <c r="I111" i="29" s="1"/>
  <c r="F111" i="27"/>
  <c r="F111" i="29" s="1"/>
  <c r="E111" i="27"/>
  <c r="E111" i="29" s="1"/>
  <c r="D111" i="27"/>
  <c r="D111" i="29" s="1"/>
  <c r="C111" i="27"/>
  <c r="C111" i="29" s="1"/>
  <c r="I110" i="27"/>
  <c r="I110" i="29" s="1"/>
  <c r="F110" i="27"/>
  <c r="F110" i="29" s="1"/>
  <c r="E110" i="27"/>
  <c r="E110" i="29" s="1"/>
  <c r="D110" i="27"/>
  <c r="D110" i="29" s="1"/>
  <c r="C110" i="27"/>
  <c r="C110" i="29" s="1"/>
  <c r="I109" i="27"/>
  <c r="I109" i="29" s="1"/>
  <c r="F109" i="27"/>
  <c r="F109" i="29" s="1"/>
  <c r="E109" i="27"/>
  <c r="E109" i="29" s="1"/>
  <c r="D109" i="27"/>
  <c r="D109" i="29" s="1"/>
  <c r="C109" i="27"/>
  <c r="C109" i="29" s="1"/>
  <c r="I108" i="27"/>
  <c r="I108" i="29" s="1"/>
  <c r="F108" i="27"/>
  <c r="F108" i="29" s="1"/>
  <c r="E108" i="27"/>
  <c r="E108" i="29" s="1"/>
  <c r="D108" i="27"/>
  <c r="D108" i="29" s="1"/>
  <c r="C108" i="27"/>
  <c r="C108" i="29" s="1"/>
  <c r="I107" i="27"/>
  <c r="I107" i="29" s="1"/>
  <c r="F107" i="27"/>
  <c r="F107" i="29" s="1"/>
  <c r="E107" i="27"/>
  <c r="E107" i="29" s="1"/>
  <c r="D107" i="27"/>
  <c r="D107" i="29" s="1"/>
  <c r="C107" i="27"/>
  <c r="C107" i="29" s="1"/>
  <c r="I106" i="27"/>
  <c r="I106" i="29" s="1"/>
  <c r="F106" i="27"/>
  <c r="F106" i="29" s="1"/>
  <c r="E106" i="27"/>
  <c r="E106" i="29" s="1"/>
  <c r="D106" i="27"/>
  <c r="D106" i="29" s="1"/>
  <c r="C106" i="27"/>
  <c r="C106" i="29" s="1"/>
  <c r="I105" i="27"/>
  <c r="I105" i="29" s="1"/>
  <c r="F105" i="27"/>
  <c r="F105" i="29" s="1"/>
  <c r="E105" i="27"/>
  <c r="E105" i="29" s="1"/>
  <c r="D105" i="27"/>
  <c r="D105" i="29" s="1"/>
  <c r="C105" i="27"/>
  <c r="C105" i="29" s="1"/>
  <c r="I104" i="27"/>
  <c r="I104" i="29" s="1"/>
  <c r="F104" i="27"/>
  <c r="F104" i="29" s="1"/>
  <c r="E104" i="27"/>
  <c r="E104" i="29" s="1"/>
  <c r="D104" i="27"/>
  <c r="D104" i="29" s="1"/>
  <c r="C104" i="27"/>
  <c r="C104" i="29" s="1"/>
  <c r="I103" i="27"/>
  <c r="I103" i="29" s="1"/>
  <c r="F103" i="27"/>
  <c r="F103" i="29" s="1"/>
  <c r="E103" i="27"/>
  <c r="E103" i="29" s="1"/>
  <c r="D103" i="27"/>
  <c r="D103" i="29" s="1"/>
  <c r="C103" i="27"/>
  <c r="C103" i="29" s="1"/>
  <c r="I102" i="27"/>
  <c r="I102" i="29" s="1"/>
  <c r="F102" i="27"/>
  <c r="F102" i="29" s="1"/>
  <c r="E102" i="27"/>
  <c r="E102" i="29" s="1"/>
  <c r="D102" i="27"/>
  <c r="D102" i="29" s="1"/>
  <c r="C102" i="27"/>
  <c r="C102" i="29" s="1"/>
  <c r="I101" i="27"/>
  <c r="I101" i="29" s="1"/>
  <c r="F101" i="27"/>
  <c r="F101" i="29" s="1"/>
  <c r="E101" i="27"/>
  <c r="E101" i="29" s="1"/>
  <c r="D101" i="27"/>
  <c r="D101" i="29" s="1"/>
  <c r="C101" i="27"/>
  <c r="C101" i="29" s="1"/>
  <c r="I100" i="27"/>
  <c r="I100" i="29" s="1"/>
  <c r="F100" i="27"/>
  <c r="F100" i="29" s="1"/>
  <c r="E100" i="27"/>
  <c r="E100" i="29" s="1"/>
  <c r="D100" i="27"/>
  <c r="D100" i="29" s="1"/>
  <c r="C100" i="27"/>
  <c r="C100" i="29" s="1"/>
  <c r="I99" i="27"/>
  <c r="I99" i="29" s="1"/>
  <c r="F99" i="27"/>
  <c r="F99" i="29" s="1"/>
  <c r="E99" i="27"/>
  <c r="E99" i="29" s="1"/>
  <c r="D99" i="27"/>
  <c r="D99" i="29" s="1"/>
  <c r="C99" i="27"/>
  <c r="C99" i="29" s="1"/>
  <c r="I98" i="27"/>
  <c r="I98" i="29" s="1"/>
  <c r="F98" i="27"/>
  <c r="F98" i="29" s="1"/>
  <c r="E98" i="27"/>
  <c r="E98" i="29" s="1"/>
  <c r="D98" i="27"/>
  <c r="D98" i="29" s="1"/>
  <c r="C98" i="27"/>
  <c r="C98" i="29" s="1"/>
  <c r="I97" i="27"/>
  <c r="I97" i="29" s="1"/>
  <c r="F97" i="27"/>
  <c r="F97" i="29" s="1"/>
  <c r="E97" i="27"/>
  <c r="E97" i="29" s="1"/>
  <c r="D97" i="27"/>
  <c r="D97" i="29" s="1"/>
  <c r="C97" i="27"/>
  <c r="C97" i="29" s="1"/>
  <c r="I96" i="27"/>
  <c r="I96" i="29" s="1"/>
  <c r="F96" i="27"/>
  <c r="F96" i="29" s="1"/>
  <c r="E96" i="27"/>
  <c r="E96" i="29" s="1"/>
  <c r="D96" i="27"/>
  <c r="D96" i="29" s="1"/>
  <c r="C96" i="27"/>
  <c r="C96" i="29" s="1"/>
  <c r="I95" i="27"/>
  <c r="I95" i="29" s="1"/>
  <c r="F95" i="27"/>
  <c r="F95" i="29" s="1"/>
  <c r="E95" i="27"/>
  <c r="E95" i="29" s="1"/>
  <c r="D95" i="27"/>
  <c r="D95" i="29" s="1"/>
  <c r="C95" i="27"/>
  <c r="C95" i="29" s="1"/>
  <c r="I94" i="27"/>
  <c r="I94" i="29" s="1"/>
  <c r="F94" i="27"/>
  <c r="F94" i="29" s="1"/>
  <c r="E94" i="27"/>
  <c r="E94" i="29" s="1"/>
  <c r="D94" i="27"/>
  <c r="D94" i="29" s="1"/>
  <c r="C94" i="27"/>
  <c r="C94" i="29" s="1"/>
  <c r="I93" i="27"/>
  <c r="I93" i="29" s="1"/>
  <c r="F93" i="27"/>
  <c r="F93" i="29" s="1"/>
  <c r="E93" i="27"/>
  <c r="E93" i="29" s="1"/>
  <c r="D93" i="27"/>
  <c r="D93" i="29" s="1"/>
  <c r="C93" i="27"/>
  <c r="C93" i="29" s="1"/>
  <c r="I92" i="27"/>
  <c r="I92" i="29" s="1"/>
  <c r="F92" i="27"/>
  <c r="F92" i="29" s="1"/>
  <c r="E92" i="27"/>
  <c r="E92" i="29" s="1"/>
  <c r="D92" i="27"/>
  <c r="D92" i="29" s="1"/>
  <c r="C92" i="27"/>
  <c r="C92" i="29" s="1"/>
  <c r="I91" i="27"/>
  <c r="I91" i="29" s="1"/>
  <c r="F91" i="27"/>
  <c r="F91" i="29" s="1"/>
  <c r="E91" i="27"/>
  <c r="E91" i="29" s="1"/>
  <c r="D91" i="27"/>
  <c r="D91" i="29" s="1"/>
  <c r="C91" i="27"/>
  <c r="C91" i="29" s="1"/>
  <c r="I90" i="27"/>
  <c r="I90" i="29" s="1"/>
  <c r="F90" i="27"/>
  <c r="F90" i="29" s="1"/>
  <c r="E90" i="27"/>
  <c r="E90" i="29" s="1"/>
  <c r="D90" i="27"/>
  <c r="D90" i="29" s="1"/>
  <c r="C90" i="27"/>
  <c r="C90" i="29" s="1"/>
  <c r="I89" i="27"/>
  <c r="I89" i="29" s="1"/>
  <c r="F89" i="27"/>
  <c r="F89" i="29" s="1"/>
  <c r="E89" i="27"/>
  <c r="E89" i="29" s="1"/>
  <c r="D89" i="27"/>
  <c r="D89" i="29" s="1"/>
  <c r="C89" i="27"/>
  <c r="C89" i="29" s="1"/>
  <c r="I88" i="27"/>
  <c r="I88" i="29" s="1"/>
  <c r="F88" i="27"/>
  <c r="F88" i="29" s="1"/>
  <c r="E88" i="27"/>
  <c r="E88" i="29" s="1"/>
  <c r="D88" i="27"/>
  <c r="D88" i="29" s="1"/>
  <c r="C88" i="27"/>
  <c r="C88" i="29" s="1"/>
  <c r="I87" i="27"/>
  <c r="I87" i="29" s="1"/>
  <c r="F87" i="27"/>
  <c r="F87" i="29" s="1"/>
  <c r="E87" i="27"/>
  <c r="E87" i="29" s="1"/>
  <c r="D87" i="27"/>
  <c r="D87" i="29" s="1"/>
  <c r="C87" i="27"/>
  <c r="C87" i="29" s="1"/>
  <c r="I86" i="27"/>
  <c r="I86" i="29" s="1"/>
  <c r="F86" i="27"/>
  <c r="F86" i="29" s="1"/>
  <c r="E86" i="27"/>
  <c r="E86" i="29" s="1"/>
  <c r="D86" i="27"/>
  <c r="D86" i="29" s="1"/>
  <c r="C86" i="27"/>
  <c r="C86" i="29" s="1"/>
  <c r="I85" i="27"/>
  <c r="I85" i="29" s="1"/>
  <c r="F85" i="27"/>
  <c r="F85" i="29" s="1"/>
  <c r="E85" i="27"/>
  <c r="E85" i="29" s="1"/>
  <c r="D85" i="27"/>
  <c r="D85" i="29" s="1"/>
  <c r="C85" i="27"/>
  <c r="C85" i="29" s="1"/>
  <c r="I84" i="27"/>
  <c r="I84" i="29" s="1"/>
  <c r="F84" i="27"/>
  <c r="F84" i="29" s="1"/>
  <c r="E84" i="27"/>
  <c r="E84" i="29" s="1"/>
  <c r="D84" i="27"/>
  <c r="D84" i="29" s="1"/>
  <c r="C84" i="27"/>
  <c r="C84" i="29" s="1"/>
  <c r="I83" i="27"/>
  <c r="I83" i="29" s="1"/>
  <c r="F83" i="27"/>
  <c r="F83" i="29" s="1"/>
  <c r="E83" i="27"/>
  <c r="E83" i="29" s="1"/>
  <c r="D83" i="27"/>
  <c r="D83" i="29" s="1"/>
  <c r="C83" i="27"/>
  <c r="C83" i="29" s="1"/>
  <c r="I82" i="27"/>
  <c r="I82" i="29" s="1"/>
  <c r="F82" i="27"/>
  <c r="F82" i="29" s="1"/>
  <c r="E82" i="27"/>
  <c r="E82" i="29" s="1"/>
  <c r="D82" i="27"/>
  <c r="D82" i="29" s="1"/>
  <c r="C82" i="27"/>
  <c r="C82" i="29" s="1"/>
  <c r="I81" i="27"/>
  <c r="I81" i="29" s="1"/>
  <c r="F81" i="27"/>
  <c r="F81" i="29" s="1"/>
  <c r="E81" i="27"/>
  <c r="E81" i="29" s="1"/>
  <c r="D81" i="27"/>
  <c r="D81" i="29" s="1"/>
  <c r="C81" i="27"/>
  <c r="C81" i="29" s="1"/>
  <c r="I80" i="27"/>
  <c r="I80" i="29" s="1"/>
  <c r="F80" i="27"/>
  <c r="F80" i="29" s="1"/>
  <c r="E80" i="27"/>
  <c r="E80" i="29" s="1"/>
  <c r="D80" i="27"/>
  <c r="D80" i="29" s="1"/>
  <c r="C80" i="27"/>
  <c r="C80" i="29" s="1"/>
  <c r="I79" i="27"/>
  <c r="I79" i="29" s="1"/>
  <c r="F79" i="27"/>
  <c r="F79" i="29" s="1"/>
  <c r="E79" i="27"/>
  <c r="E79" i="29" s="1"/>
  <c r="D79" i="27"/>
  <c r="D79" i="29" s="1"/>
  <c r="C79" i="27"/>
  <c r="C79" i="29" s="1"/>
  <c r="I78" i="27"/>
  <c r="I78" i="29" s="1"/>
  <c r="F78" i="27"/>
  <c r="F78" i="29" s="1"/>
  <c r="E78" i="27"/>
  <c r="E78" i="29" s="1"/>
  <c r="D78" i="27"/>
  <c r="D78" i="29" s="1"/>
  <c r="C78" i="27"/>
  <c r="C78" i="29" s="1"/>
  <c r="I77" i="27"/>
  <c r="I77" i="29" s="1"/>
  <c r="F77" i="27"/>
  <c r="F77" i="29" s="1"/>
  <c r="E77" i="27"/>
  <c r="E77" i="29" s="1"/>
  <c r="D77" i="27"/>
  <c r="D77" i="29" s="1"/>
  <c r="C77" i="27"/>
  <c r="C77" i="29" s="1"/>
  <c r="I76" i="27"/>
  <c r="I76" i="29" s="1"/>
  <c r="F76" i="27"/>
  <c r="F76" i="29" s="1"/>
  <c r="E76" i="27"/>
  <c r="E76" i="29" s="1"/>
  <c r="D76" i="27"/>
  <c r="D76" i="29" s="1"/>
  <c r="C76" i="27"/>
  <c r="C76" i="29" s="1"/>
  <c r="I75" i="27"/>
  <c r="I75" i="29" s="1"/>
  <c r="F75" i="27"/>
  <c r="F75" i="29" s="1"/>
  <c r="E75" i="27"/>
  <c r="E75" i="29" s="1"/>
  <c r="D75" i="27"/>
  <c r="D75" i="29" s="1"/>
  <c r="C75" i="27"/>
  <c r="C75" i="29" s="1"/>
  <c r="I74" i="27"/>
  <c r="I74" i="29" s="1"/>
  <c r="F74" i="27"/>
  <c r="F74" i="29" s="1"/>
  <c r="E74" i="27"/>
  <c r="E74" i="29" s="1"/>
  <c r="D74" i="27"/>
  <c r="D74" i="29" s="1"/>
  <c r="C74" i="27"/>
  <c r="C74" i="29" s="1"/>
  <c r="I73" i="27"/>
  <c r="I73" i="29" s="1"/>
  <c r="F73" i="27"/>
  <c r="F73" i="29" s="1"/>
  <c r="E73" i="27"/>
  <c r="E73" i="29" s="1"/>
  <c r="D73" i="27"/>
  <c r="D73" i="29" s="1"/>
  <c r="C73" i="27"/>
  <c r="C73" i="29" s="1"/>
  <c r="I72" i="27"/>
  <c r="I72" i="29" s="1"/>
  <c r="F72" i="27"/>
  <c r="F72" i="29" s="1"/>
  <c r="E72" i="27"/>
  <c r="E72" i="29" s="1"/>
  <c r="D72" i="27"/>
  <c r="D72" i="29" s="1"/>
  <c r="C72" i="27"/>
  <c r="C72" i="29" s="1"/>
  <c r="I71" i="27"/>
  <c r="I71" i="29" s="1"/>
  <c r="F71" i="27"/>
  <c r="F71" i="29" s="1"/>
  <c r="E71" i="27"/>
  <c r="E71" i="29" s="1"/>
  <c r="D71" i="27"/>
  <c r="D71" i="29" s="1"/>
  <c r="C71" i="27"/>
  <c r="C71" i="29" s="1"/>
  <c r="I70" i="27"/>
  <c r="I70" i="29" s="1"/>
  <c r="F70" i="27"/>
  <c r="F70" i="29" s="1"/>
  <c r="E70" i="27"/>
  <c r="E70" i="29" s="1"/>
  <c r="D70" i="27"/>
  <c r="D70" i="29" s="1"/>
  <c r="C70" i="27"/>
  <c r="C70" i="29" s="1"/>
  <c r="I69" i="27"/>
  <c r="I69" i="29" s="1"/>
  <c r="F69" i="27"/>
  <c r="F69" i="29" s="1"/>
  <c r="E69" i="27"/>
  <c r="E69" i="29" s="1"/>
  <c r="D69" i="27"/>
  <c r="D69" i="29" s="1"/>
  <c r="C69" i="27"/>
  <c r="C69" i="29" s="1"/>
  <c r="I68" i="27"/>
  <c r="I68" i="29" s="1"/>
  <c r="F68" i="27"/>
  <c r="F68" i="29" s="1"/>
  <c r="E68" i="27"/>
  <c r="E68" i="29" s="1"/>
  <c r="D68" i="27"/>
  <c r="D68" i="29" s="1"/>
  <c r="C68" i="27"/>
  <c r="C68" i="29" s="1"/>
  <c r="I67" i="27"/>
  <c r="I67" i="29" s="1"/>
  <c r="F67" i="27"/>
  <c r="F67" i="29" s="1"/>
  <c r="E67" i="27"/>
  <c r="E67" i="29" s="1"/>
  <c r="D67" i="27"/>
  <c r="D67" i="29" s="1"/>
  <c r="C67" i="27"/>
  <c r="C67" i="29" s="1"/>
  <c r="I66" i="27"/>
  <c r="I66" i="29" s="1"/>
  <c r="F66" i="27"/>
  <c r="F66" i="29" s="1"/>
  <c r="E66" i="27"/>
  <c r="E66" i="29" s="1"/>
  <c r="D66" i="27"/>
  <c r="D66" i="29" s="1"/>
  <c r="C66" i="27"/>
  <c r="C66" i="29" s="1"/>
  <c r="I65" i="27"/>
  <c r="I65" i="29" s="1"/>
  <c r="F65" i="27"/>
  <c r="F65" i="29" s="1"/>
  <c r="E65" i="27"/>
  <c r="E65" i="29" s="1"/>
  <c r="D65" i="27"/>
  <c r="D65" i="29" s="1"/>
  <c r="C65" i="27"/>
  <c r="C65" i="29" s="1"/>
  <c r="I64" i="27"/>
  <c r="I64" i="29" s="1"/>
  <c r="F64" i="27"/>
  <c r="F64" i="29" s="1"/>
  <c r="E64" i="27"/>
  <c r="E64" i="29" s="1"/>
  <c r="D64" i="27"/>
  <c r="D64" i="29" s="1"/>
  <c r="C64" i="27"/>
  <c r="C64" i="29" s="1"/>
  <c r="I63" i="27"/>
  <c r="I63" i="29" s="1"/>
  <c r="F63" i="27"/>
  <c r="F63" i="29" s="1"/>
  <c r="E63" i="27"/>
  <c r="E63" i="29" s="1"/>
  <c r="D63" i="27"/>
  <c r="D63" i="29" s="1"/>
  <c r="C63" i="27"/>
  <c r="C63" i="29" s="1"/>
  <c r="I62" i="27"/>
  <c r="I62" i="29" s="1"/>
  <c r="F62" i="27"/>
  <c r="F62" i="29" s="1"/>
  <c r="E62" i="27"/>
  <c r="E62" i="29" s="1"/>
  <c r="D62" i="27"/>
  <c r="D62" i="29" s="1"/>
  <c r="C62" i="27"/>
  <c r="C62" i="29" s="1"/>
  <c r="I61" i="27"/>
  <c r="I61" i="29" s="1"/>
  <c r="F61" i="27"/>
  <c r="F61" i="29" s="1"/>
  <c r="E61" i="27"/>
  <c r="E61" i="29" s="1"/>
  <c r="D61" i="27"/>
  <c r="D61" i="29" s="1"/>
  <c r="C61" i="27"/>
  <c r="C61" i="29" s="1"/>
  <c r="I60" i="27"/>
  <c r="I60" i="29" s="1"/>
  <c r="F60" i="27"/>
  <c r="F60" i="29" s="1"/>
  <c r="E60" i="27"/>
  <c r="E60" i="29" s="1"/>
  <c r="D60" i="27"/>
  <c r="D60" i="29" s="1"/>
  <c r="C60" i="27"/>
  <c r="C60" i="29" s="1"/>
  <c r="I59" i="27"/>
  <c r="I59" i="29" s="1"/>
  <c r="F59" i="27"/>
  <c r="F59" i="29" s="1"/>
  <c r="E59" i="27"/>
  <c r="E59" i="29" s="1"/>
  <c r="D59" i="27"/>
  <c r="D59" i="29" s="1"/>
  <c r="C59" i="27"/>
  <c r="C59" i="29" s="1"/>
  <c r="I58" i="27"/>
  <c r="I58" i="29" s="1"/>
  <c r="F58" i="27"/>
  <c r="F58" i="29" s="1"/>
  <c r="E58" i="27"/>
  <c r="E58" i="29" s="1"/>
  <c r="D58" i="27"/>
  <c r="D58" i="29" s="1"/>
  <c r="C58" i="27"/>
  <c r="C58" i="29" s="1"/>
  <c r="I57" i="27"/>
  <c r="I57" i="29" s="1"/>
  <c r="F57" i="27"/>
  <c r="F57" i="29" s="1"/>
  <c r="E57" i="27"/>
  <c r="E57" i="29" s="1"/>
  <c r="D57" i="27"/>
  <c r="D57" i="29" s="1"/>
  <c r="C57" i="27"/>
  <c r="C57" i="29" s="1"/>
  <c r="I56" i="27"/>
  <c r="I56" i="29" s="1"/>
  <c r="F56" i="27"/>
  <c r="F56" i="29" s="1"/>
  <c r="E56" i="27"/>
  <c r="E56" i="29" s="1"/>
  <c r="D56" i="27"/>
  <c r="D56" i="29" s="1"/>
  <c r="C56" i="27"/>
  <c r="C56" i="29" s="1"/>
  <c r="I55" i="27"/>
  <c r="I55" i="29" s="1"/>
  <c r="F55" i="27"/>
  <c r="F55" i="29" s="1"/>
  <c r="E55" i="27"/>
  <c r="E55" i="29" s="1"/>
  <c r="D55" i="27"/>
  <c r="D55" i="29" s="1"/>
  <c r="C55" i="27"/>
  <c r="C55" i="29" s="1"/>
  <c r="I54" i="27"/>
  <c r="I54" i="29" s="1"/>
  <c r="F54" i="27"/>
  <c r="F54" i="29" s="1"/>
  <c r="E54" i="27"/>
  <c r="E54" i="29" s="1"/>
  <c r="D54" i="27"/>
  <c r="D54" i="29" s="1"/>
  <c r="C54" i="27"/>
  <c r="C54" i="29" s="1"/>
  <c r="I53" i="27"/>
  <c r="I53" i="29" s="1"/>
  <c r="F53" i="27"/>
  <c r="F53" i="29" s="1"/>
  <c r="E53" i="27"/>
  <c r="E53" i="29" s="1"/>
  <c r="D53" i="27"/>
  <c r="D53" i="29" s="1"/>
  <c r="C53" i="27"/>
  <c r="C53" i="29" s="1"/>
  <c r="I52" i="27"/>
  <c r="I52" i="29" s="1"/>
  <c r="F52" i="27"/>
  <c r="F52" i="29" s="1"/>
  <c r="E52" i="27"/>
  <c r="E52" i="29" s="1"/>
  <c r="D52" i="27"/>
  <c r="D52" i="29" s="1"/>
  <c r="C52" i="27"/>
  <c r="C52" i="29" s="1"/>
  <c r="I51" i="27"/>
  <c r="I51" i="29" s="1"/>
  <c r="F51" i="27"/>
  <c r="F51" i="29" s="1"/>
  <c r="E51" i="27"/>
  <c r="E51" i="29" s="1"/>
  <c r="D51" i="27"/>
  <c r="D51" i="29" s="1"/>
  <c r="C51" i="27"/>
  <c r="C51" i="29" s="1"/>
  <c r="I50" i="27"/>
  <c r="I50" i="29" s="1"/>
  <c r="F50" i="27"/>
  <c r="F50" i="29" s="1"/>
  <c r="E50" i="27"/>
  <c r="E50" i="29" s="1"/>
  <c r="D50" i="27"/>
  <c r="D50" i="29" s="1"/>
  <c r="C50" i="27"/>
  <c r="C50" i="29" s="1"/>
  <c r="I49" i="27"/>
  <c r="I49" i="29" s="1"/>
  <c r="F49" i="27"/>
  <c r="F49" i="29" s="1"/>
  <c r="E49" i="27"/>
  <c r="E49" i="29" s="1"/>
  <c r="D49" i="27"/>
  <c r="D49" i="29" s="1"/>
  <c r="C49" i="27"/>
  <c r="C49" i="29" s="1"/>
  <c r="I48" i="27"/>
  <c r="I48" i="29" s="1"/>
  <c r="F48" i="27"/>
  <c r="F48" i="29" s="1"/>
  <c r="E48" i="27"/>
  <c r="E48" i="29" s="1"/>
  <c r="D48" i="27"/>
  <c r="D48" i="29" s="1"/>
  <c r="C48" i="27"/>
  <c r="C48" i="29" s="1"/>
  <c r="I47" i="27"/>
  <c r="I47" i="29" s="1"/>
  <c r="F47" i="27"/>
  <c r="F47" i="29" s="1"/>
  <c r="E47" i="27"/>
  <c r="E47" i="29" s="1"/>
  <c r="D47" i="27"/>
  <c r="D47" i="29" s="1"/>
  <c r="C47" i="27"/>
  <c r="C47" i="29" s="1"/>
  <c r="I46" i="27"/>
  <c r="I46" i="29" s="1"/>
  <c r="F46" i="27"/>
  <c r="F46" i="29" s="1"/>
  <c r="E46" i="27"/>
  <c r="E46" i="29" s="1"/>
  <c r="D46" i="27"/>
  <c r="D46" i="29" s="1"/>
  <c r="C46" i="27"/>
  <c r="C46" i="29" s="1"/>
  <c r="I45" i="27"/>
  <c r="I45" i="29" s="1"/>
  <c r="F45" i="27"/>
  <c r="F45" i="29" s="1"/>
  <c r="E45" i="27"/>
  <c r="E45" i="29" s="1"/>
  <c r="D45" i="27"/>
  <c r="D45" i="29" s="1"/>
  <c r="C45" i="27"/>
  <c r="C45" i="29" s="1"/>
  <c r="I44" i="27"/>
  <c r="I44" i="29" s="1"/>
  <c r="F44" i="27"/>
  <c r="F44" i="29" s="1"/>
  <c r="E44" i="27"/>
  <c r="E44" i="29" s="1"/>
  <c r="D44" i="27"/>
  <c r="D44" i="29" s="1"/>
  <c r="C44" i="27"/>
  <c r="C44" i="29" s="1"/>
  <c r="I43" i="27"/>
  <c r="I43" i="29" s="1"/>
  <c r="F43" i="27"/>
  <c r="F43" i="29" s="1"/>
  <c r="E43" i="27"/>
  <c r="E43" i="29" s="1"/>
  <c r="D43" i="27"/>
  <c r="D43" i="29" s="1"/>
  <c r="C43" i="27"/>
  <c r="C43" i="29" s="1"/>
  <c r="I42" i="27"/>
  <c r="I42" i="29" s="1"/>
  <c r="F42" i="27"/>
  <c r="F42" i="29" s="1"/>
  <c r="E42" i="27"/>
  <c r="E42" i="29" s="1"/>
  <c r="D42" i="27"/>
  <c r="D42" i="29" s="1"/>
  <c r="C42" i="27"/>
  <c r="C42" i="29" s="1"/>
  <c r="I41" i="27"/>
  <c r="I41" i="29" s="1"/>
  <c r="F41" i="27"/>
  <c r="F41" i="29" s="1"/>
  <c r="E41" i="27"/>
  <c r="E41" i="29" s="1"/>
  <c r="D41" i="27"/>
  <c r="D41" i="29" s="1"/>
  <c r="C41" i="27"/>
  <c r="C41" i="29" s="1"/>
  <c r="I40" i="27"/>
  <c r="I40" i="29" s="1"/>
  <c r="F40" i="27"/>
  <c r="F40" i="29" s="1"/>
  <c r="E40" i="27"/>
  <c r="E40" i="29" s="1"/>
  <c r="D40" i="27"/>
  <c r="D40" i="29" s="1"/>
  <c r="C40" i="27"/>
  <c r="C40" i="29" s="1"/>
  <c r="I39" i="27"/>
  <c r="I39" i="29" s="1"/>
  <c r="F39" i="27"/>
  <c r="F39" i="29" s="1"/>
  <c r="E39" i="27"/>
  <c r="E39" i="29" s="1"/>
  <c r="D39" i="27"/>
  <c r="D39" i="29" s="1"/>
  <c r="C39" i="27"/>
  <c r="C39" i="29" s="1"/>
  <c r="I22" i="27"/>
  <c r="I38" i="27"/>
  <c r="F38" i="27"/>
  <c r="F38" i="29" s="1"/>
  <c r="E38" i="27"/>
  <c r="E38" i="29" s="1"/>
  <c r="D38" i="27"/>
  <c r="D38" i="29" s="1"/>
  <c r="C38" i="27"/>
  <c r="C38" i="29" s="1"/>
  <c r="I37" i="27"/>
  <c r="F37" i="27"/>
  <c r="F37" i="29" s="1"/>
  <c r="E37" i="27"/>
  <c r="E37" i="29" s="1"/>
  <c r="D37" i="27"/>
  <c r="D37" i="29" s="1"/>
  <c r="C37" i="27"/>
  <c r="C37" i="29" s="1"/>
  <c r="I36" i="27"/>
  <c r="F36" i="27"/>
  <c r="F36" i="29" s="1"/>
  <c r="E36" i="27"/>
  <c r="E36" i="29" s="1"/>
  <c r="D36" i="27"/>
  <c r="D36" i="29" s="1"/>
  <c r="C36" i="27"/>
  <c r="C36" i="29" s="1"/>
  <c r="I35" i="27"/>
  <c r="F35" i="27"/>
  <c r="F35" i="29" s="1"/>
  <c r="E35" i="27"/>
  <c r="E35" i="29" s="1"/>
  <c r="D35" i="27"/>
  <c r="D35" i="29" s="1"/>
  <c r="C35" i="27"/>
  <c r="C35" i="29" s="1"/>
  <c r="I34" i="27"/>
  <c r="F34" i="27"/>
  <c r="F34" i="29" s="1"/>
  <c r="E34" i="27"/>
  <c r="E34" i="29" s="1"/>
  <c r="D34" i="27"/>
  <c r="D34" i="29" s="1"/>
  <c r="C34" i="27"/>
  <c r="C34" i="29" s="1"/>
  <c r="I33" i="27"/>
  <c r="F33" i="27"/>
  <c r="F33" i="29" s="1"/>
  <c r="E33" i="27"/>
  <c r="E33" i="29" s="1"/>
  <c r="D33" i="27"/>
  <c r="D33" i="29" s="1"/>
  <c r="C33" i="27"/>
  <c r="C33" i="29" s="1"/>
  <c r="I32" i="27"/>
  <c r="F32" i="27"/>
  <c r="F32" i="29" s="1"/>
  <c r="E32" i="27"/>
  <c r="E32" i="29" s="1"/>
  <c r="D32" i="27"/>
  <c r="D32" i="29" s="1"/>
  <c r="C32" i="27"/>
  <c r="C32" i="29" s="1"/>
  <c r="I31" i="27"/>
  <c r="F31" i="27"/>
  <c r="F31" i="29" s="1"/>
  <c r="E31" i="27"/>
  <c r="E31" i="29" s="1"/>
  <c r="D31" i="27"/>
  <c r="D31" i="29" s="1"/>
  <c r="C31" i="27"/>
  <c r="C31" i="29" s="1"/>
  <c r="I30" i="27"/>
  <c r="F30" i="27"/>
  <c r="F30" i="29" s="1"/>
  <c r="E30" i="27"/>
  <c r="E30" i="29" s="1"/>
  <c r="D30" i="27"/>
  <c r="D30" i="29" s="1"/>
  <c r="C30" i="27"/>
  <c r="C30" i="29" s="1"/>
  <c r="I29" i="27"/>
  <c r="F29" i="27"/>
  <c r="F29" i="29" s="1"/>
  <c r="E29" i="27"/>
  <c r="E29" i="29" s="1"/>
  <c r="D29" i="27"/>
  <c r="D29" i="29" s="1"/>
  <c r="C29" i="27"/>
  <c r="C29" i="29" s="1"/>
  <c r="I28" i="27"/>
  <c r="F28" i="27"/>
  <c r="F28" i="29" s="1"/>
  <c r="E28" i="27"/>
  <c r="E28" i="29" s="1"/>
  <c r="D28" i="27"/>
  <c r="D28" i="29" s="1"/>
  <c r="C28" i="27"/>
  <c r="C28" i="29" s="1"/>
  <c r="I27" i="27"/>
  <c r="F27" i="27"/>
  <c r="F27" i="29" s="1"/>
  <c r="E27" i="27"/>
  <c r="E27" i="29" s="1"/>
  <c r="D27" i="27"/>
  <c r="D27" i="29" s="1"/>
  <c r="C27" i="27"/>
  <c r="C27" i="29" s="1"/>
  <c r="I26" i="27"/>
  <c r="F26" i="27"/>
  <c r="F26" i="29" s="1"/>
  <c r="E26" i="27"/>
  <c r="E26" i="29" s="1"/>
  <c r="D26" i="27"/>
  <c r="D26" i="29" s="1"/>
  <c r="C26" i="27"/>
  <c r="C26" i="29" s="1"/>
  <c r="I25" i="27"/>
  <c r="F25" i="27"/>
  <c r="F25" i="29" s="1"/>
  <c r="E25" i="27"/>
  <c r="E25" i="29" s="1"/>
  <c r="D25" i="27"/>
  <c r="D25" i="29" s="1"/>
  <c r="C25" i="27"/>
  <c r="C25" i="29" s="1"/>
  <c r="I24" i="27"/>
  <c r="F24" i="27"/>
  <c r="F24" i="29" s="1"/>
  <c r="E24" i="27"/>
  <c r="E24" i="29" s="1"/>
  <c r="D24" i="27"/>
  <c r="D24" i="29" s="1"/>
  <c r="C24" i="27"/>
  <c r="C24" i="29" s="1"/>
  <c r="I23" i="27"/>
  <c r="F23" i="27"/>
  <c r="F23" i="29" s="1"/>
  <c r="E23" i="27"/>
  <c r="E23" i="29" s="1"/>
  <c r="D23" i="27"/>
  <c r="D23" i="29" s="1"/>
  <c r="C23" i="27"/>
  <c r="C23" i="29" s="1"/>
  <c r="F22" i="27"/>
  <c r="F22" i="29" s="1"/>
  <c r="E22" i="27"/>
  <c r="E22" i="29" s="1"/>
  <c r="D22" i="27"/>
  <c r="D22" i="29" s="1"/>
  <c r="C22" i="27"/>
  <c r="C22" i="29" s="1"/>
  <c r="Y5" i="53"/>
  <c r="Y6" i="53"/>
  <c r="Y7" i="53"/>
  <c r="Y8" i="53"/>
  <c r="Y9" i="53"/>
  <c r="Y10" i="53"/>
  <c r="Y11" i="53"/>
  <c r="Y12" i="53"/>
  <c r="Y13" i="53"/>
  <c r="Y14" i="53"/>
  <c r="Y15" i="53"/>
  <c r="Y16" i="53"/>
  <c r="Y17" i="53"/>
  <c r="Y18" i="53"/>
  <c r="Y19" i="53"/>
  <c r="Y20" i="53"/>
  <c r="Y21" i="53"/>
  <c r="Y22" i="53"/>
  <c r="Y23" i="53"/>
  <c r="Y24" i="53"/>
  <c r="Y25" i="53"/>
  <c r="Y26" i="53"/>
  <c r="Y27" i="53"/>
  <c r="Y28" i="53"/>
  <c r="Y29" i="53"/>
  <c r="Y30" i="53"/>
  <c r="Y31" i="53"/>
  <c r="Y32" i="53"/>
  <c r="Y33" i="53"/>
  <c r="Y34" i="53"/>
  <c r="Y35" i="53"/>
  <c r="Y36" i="53"/>
  <c r="Y37" i="53"/>
  <c r="Y38" i="53"/>
  <c r="Y39" i="53"/>
  <c r="Y40" i="53"/>
  <c r="Y41" i="53"/>
  <c r="Y42" i="53"/>
  <c r="Y43" i="53"/>
  <c r="Y44" i="53"/>
  <c r="Y45" i="53"/>
  <c r="Y46" i="53"/>
  <c r="Y47" i="53"/>
  <c r="Y48" i="53"/>
  <c r="Y49" i="53"/>
  <c r="Y50" i="53"/>
  <c r="Y51" i="53"/>
  <c r="Y52" i="53"/>
  <c r="Y53" i="53"/>
  <c r="Y54" i="53"/>
  <c r="Y55" i="53"/>
  <c r="Y56" i="53"/>
  <c r="Y57" i="53"/>
  <c r="Y58" i="53"/>
  <c r="Y59" i="53"/>
  <c r="Y60" i="53"/>
  <c r="Y61" i="53"/>
  <c r="Y62" i="53"/>
  <c r="Y63" i="53"/>
  <c r="Y64" i="53"/>
  <c r="Y65" i="53"/>
  <c r="Y66" i="53"/>
  <c r="Y67" i="53"/>
  <c r="Y68" i="53"/>
  <c r="Y69" i="53"/>
  <c r="Y70" i="53"/>
  <c r="Y71" i="53"/>
  <c r="Y72" i="53"/>
  <c r="Y73" i="53"/>
  <c r="Y74" i="53"/>
  <c r="Y75" i="53"/>
  <c r="Y76" i="53"/>
  <c r="Y77" i="53"/>
  <c r="Y78" i="53"/>
  <c r="Y79" i="53"/>
  <c r="Y80" i="53"/>
  <c r="Y81" i="53"/>
  <c r="Y82" i="53"/>
  <c r="Y83" i="53"/>
  <c r="Y84" i="53"/>
  <c r="Y85" i="53"/>
  <c r="Y86" i="53"/>
  <c r="Y87" i="53"/>
  <c r="Y88" i="53"/>
  <c r="Y89" i="53"/>
  <c r="Y90" i="53"/>
  <c r="Y91" i="53"/>
  <c r="Y92" i="53"/>
  <c r="Y93" i="53"/>
  <c r="Y94" i="53"/>
  <c r="Y95" i="53"/>
  <c r="Y96" i="53"/>
  <c r="Y97" i="53"/>
  <c r="Y98" i="53"/>
  <c r="Y99" i="53"/>
  <c r="Y100" i="53"/>
  <c r="Y101" i="53"/>
  <c r="Y102" i="53"/>
  <c r="Y103" i="53"/>
  <c r="Y104" i="53"/>
  <c r="Y105" i="53"/>
  <c r="Y106" i="53"/>
  <c r="Y107" i="53"/>
  <c r="Y108" i="53"/>
  <c r="Y109" i="53"/>
  <c r="Y110" i="53"/>
  <c r="Y111" i="53"/>
  <c r="Y112" i="53"/>
  <c r="Y113" i="53"/>
  <c r="Y114" i="53"/>
  <c r="Y115" i="53"/>
  <c r="Y116" i="53"/>
  <c r="Y117" i="53"/>
  <c r="Y118" i="53"/>
  <c r="Y119" i="53"/>
  <c r="Y120" i="53"/>
  <c r="Y121" i="53"/>
  <c r="Y122" i="53"/>
  <c r="Y123" i="53"/>
  <c r="Y124" i="53"/>
  <c r="Y125" i="53"/>
  <c r="Y126" i="53"/>
  <c r="Y127" i="53"/>
  <c r="Y128" i="53"/>
  <c r="Y129" i="53"/>
  <c r="Y130" i="53"/>
  <c r="Y131" i="53"/>
  <c r="Y132" i="53"/>
  <c r="Y133" i="53"/>
  <c r="Y134" i="53"/>
  <c r="Y135" i="53"/>
  <c r="Y136" i="53"/>
  <c r="Y137" i="53"/>
  <c r="Y138" i="53"/>
  <c r="Y139" i="53"/>
  <c r="Y140" i="53"/>
  <c r="Y141" i="53"/>
  <c r="Y142" i="53"/>
  <c r="Y143" i="53"/>
  <c r="Y144" i="53"/>
  <c r="Y145" i="53"/>
  <c r="Y146" i="53"/>
  <c r="Y147" i="53"/>
  <c r="Y148" i="53"/>
  <c r="Y149" i="53"/>
  <c r="Y150" i="53"/>
  <c r="Y151" i="53"/>
  <c r="Y152" i="53"/>
  <c r="Y153" i="53"/>
  <c r="Y154" i="53"/>
  <c r="Y155" i="53"/>
  <c r="Y156" i="53"/>
  <c r="Y157" i="53"/>
  <c r="Y158" i="53"/>
  <c r="Y159" i="53"/>
  <c r="Y160" i="53"/>
  <c r="Y161" i="53"/>
  <c r="Y162" i="53"/>
  <c r="Y163" i="53"/>
  <c r="Y164" i="53"/>
  <c r="Y165" i="53"/>
  <c r="Y166" i="53"/>
  <c r="Y167" i="53"/>
  <c r="Y168" i="53"/>
  <c r="Y169" i="53"/>
  <c r="Y170" i="53"/>
  <c r="Y171" i="53"/>
  <c r="Y172" i="53"/>
  <c r="Y173" i="53"/>
  <c r="Y174" i="53"/>
  <c r="Y175" i="53"/>
  <c r="Y176" i="53"/>
  <c r="Y177" i="53"/>
  <c r="Y178" i="53"/>
  <c r="Y179" i="53"/>
  <c r="Y180" i="53"/>
  <c r="Y181" i="53"/>
  <c r="Y182" i="53"/>
  <c r="Y183" i="53"/>
  <c r="Y184" i="53"/>
  <c r="Y185" i="53"/>
  <c r="Y186" i="53"/>
  <c r="Y187" i="53"/>
  <c r="Y188" i="53"/>
  <c r="Y189" i="53"/>
  <c r="Y190" i="53"/>
  <c r="Y191" i="53"/>
  <c r="Y192" i="53"/>
  <c r="Y193" i="53"/>
  <c r="Y194" i="53"/>
  <c r="Y195" i="53"/>
  <c r="Y196" i="53"/>
  <c r="Y197" i="53"/>
  <c r="Y198" i="53"/>
  <c r="Y199" i="53"/>
  <c r="Y200" i="53"/>
  <c r="Y201" i="53"/>
  <c r="Y202" i="53"/>
  <c r="Y203" i="53"/>
  <c r="Y204" i="53"/>
  <c r="Y205" i="53"/>
  <c r="Y206" i="53"/>
  <c r="Y207" i="53"/>
  <c r="Y208" i="53"/>
  <c r="Y209" i="53"/>
  <c r="Y210" i="53"/>
  <c r="Y211" i="53"/>
  <c r="Y212" i="53"/>
  <c r="Y213" i="53"/>
  <c r="Y214" i="53"/>
  <c r="Y215" i="53"/>
  <c r="Y216" i="53"/>
  <c r="Y217" i="53"/>
  <c r="Y218" i="53"/>
  <c r="Y219" i="53"/>
  <c r="Y220" i="53"/>
  <c r="Y221" i="53"/>
  <c r="Y222" i="53"/>
  <c r="Y223" i="53"/>
  <c r="Y224" i="53"/>
  <c r="Y225" i="53"/>
  <c r="Y226" i="53"/>
  <c r="Y227" i="53"/>
  <c r="Y228" i="53"/>
  <c r="Y229" i="53"/>
  <c r="Y230" i="53"/>
  <c r="Y231" i="53"/>
  <c r="Y232" i="53"/>
  <c r="Y233" i="53"/>
  <c r="Y234" i="53"/>
  <c r="Y235" i="53"/>
  <c r="Y236" i="53"/>
  <c r="Y237" i="53"/>
  <c r="Y238" i="53"/>
  <c r="Y239" i="53"/>
  <c r="Y240" i="53"/>
  <c r="Y241" i="53"/>
  <c r="Y242" i="53"/>
  <c r="Y243" i="53"/>
  <c r="Y244" i="53"/>
  <c r="Y245" i="53"/>
  <c r="Y246" i="53"/>
  <c r="Y247" i="53"/>
  <c r="Y248" i="53"/>
  <c r="Y249" i="53"/>
  <c r="Y250" i="53"/>
  <c r="Y251" i="53"/>
  <c r="Y252" i="53"/>
  <c r="Y253" i="53"/>
  <c r="Y254" i="53"/>
  <c r="Y255" i="53"/>
  <c r="Y256" i="53"/>
  <c r="Y257" i="53"/>
  <c r="Y258" i="53"/>
  <c r="Y259" i="53"/>
  <c r="Y260" i="53"/>
  <c r="Y261" i="53"/>
  <c r="Y262" i="53"/>
  <c r="Y263" i="53"/>
  <c r="Y264" i="53"/>
  <c r="Y265" i="53"/>
  <c r="Y266" i="53"/>
  <c r="Y267" i="53"/>
  <c r="Y268" i="53"/>
  <c r="Y4" i="53"/>
  <c r="I5" i="40" l="1"/>
  <c r="I290" i="40"/>
  <c r="I250" i="40"/>
  <c r="I267" i="40"/>
  <c r="I298" i="40"/>
  <c r="I266" i="40"/>
  <c r="I242" i="40"/>
  <c r="I226" i="40"/>
  <c r="I243" i="40"/>
  <c r="I302" i="40"/>
  <c r="I294" i="40"/>
  <c r="I286" i="40"/>
  <c r="I278" i="40"/>
  <c r="I262" i="40"/>
  <c r="I254" i="40"/>
  <c r="I246" i="40"/>
  <c r="I238" i="40"/>
  <c r="I230" i="40"/>
  <c r="I222" i="40"/>
  <c r="I282" i="40"/>
  <c r="I234" i="40"/>
  <c r="I303" i="40"/>
  <c r="I295" i="40"/>
  <c r="I271" i="40"/>
  <c r="I263" i="40"/>
  <c r="I16" i="40"/>
  <c r="I140" i="40"/>
  <c r="I128" i="40"/>
  <c r="I116" i="40"/>
  <c r="I104" i="40"/>
  <c r="I92" i="40"/>
  <c r="I80" i="40"/>
  <c r="I68" i="40"/>
  <c r="I56" i="40"/>
  <c r="I44" i="40"/>
  <c r="I32" i="40"/>
  <c r="I152" i="40"/>
  <c r="I291" i="40"/>
  <c r="I274" i="40"/>
  <c r="I255" i="40"/>
  <c r="I306" i="40"/>
  <c r="I283" i="40"/>
  <c r="I258" i="40"/>
  <c r="I247" i="40"/>
  <c r="I158" i="40"/>
  <c r="I275" i="40"/>
  <c r="I239" i="40"/>
  <c r="I310" i="40"/>
  <c r="I307" i="40"/>
  <c r="I270" i="40"/>
  <c r="I259" i="40"/>
  <c r="I287" i="40"/>
  <c r="I251" i="40"/>
  <c r="I299" i="40"/>
  <c r="I279" i="40"/>
  <c r="I308" i="40"/>
  <c r="I300" i="40"/>
  <c r="I288" i="40"/>
  <c r="I276" i="40"/>
  <c r="I268" i="40"/>
  <c r="I260" i="40"/>
  <c r="I256" i="40"/>
  <c r="I240" i="40"/>
  <c r="I236" i="40"/>
  <c r="I232" i="40"/>
  <c r="I216" i="40"/>
  <c r="I212" i="40"/>
  <c r="I208" i="40"/>
  <c r="I204" i="40"/>
  <c r="I184" i="40"/>
  <c r="I180" i="40"/>
  <c r="I172" i="40"/>
  <c r="I164" i="40"/>
  <c r="I188" i="40"/>
  <c r="I309" i="40"/>
  <c r="I305" i="40"/>
  <c r="I301" i="40"/>
  <c r="I297" i="40"/>
  <c r="I293" i="40"/>
  <c r="I289" i="40"/>
  <c r="I285" i="40"/>
  <c r="I281" i="40"/>
  <c r="I277" i="40"/>
  <c r="I273" i="40"/>
  <c r="I269" i="40"/>
  <c r="I265" i="40"/>
  <c r="I261" i="40"/>
  <c r="I257" i="40"/>
  <c r="I253" i="40"/>
  <c r="I249" i="40"/>
  <c r="I245" i="40"/>
  <c r="I241" i="40"/>
  <c r="I237" i="40"/>
  <c r="I233" i="40"/>
  <c r="I229" i="40"/>
  <c r="I225" i="40"/>
  <c r="I221" i="40"/>
  <c r="I217" i="40"/>
  <c r="I213" i="40"/>
  <c r="I209" i="40"/>
  <c r="I205" i="40"/>
  <c r="I201" i="40"/>
  <c r="I197" i="40"/>
  <c r="I193" i="40"/>
  <c r="I189" i="40"/>
  <c r="I185" i="40"/>
  <c r="I181" i="40"/>
  <c r="I177" i="40"/>
  <c r="I173" i="40"/>
  <c r="I169" i="40"/>
  <c r="I165" i="40"/>
  <c r="I161" i="40"/>
  <c r="I304" i="40"/>
  <c r="I296" i="40"/>
  <c r="I292" i="40"/>
  <c r="I284" i="40"/>
  <c r="I280" i="40"/>
  <c r="I272" i="40"/>
  <c r="I264" i="40"/>
  <c r="I252" i="40"/>
  <c r="I248" i="40"/>
  <c r="I244" i="40"/>
  <c r="I228" i="40"/>
  <c r="I224" i="40"/>
  <c r="I220" i="40"/>
  <c r="I196" i="40"/>
  <c r="I192" i="40"/>
  <c r="I176" i="40"/>
  <c r="I168" i="40"/>
  <c r="I218" i="40"/>
  <c r="I214" i="40"/>
  <c r="I210" i="40"/>
  <c r="I206" i="40"/>
  <c r="I202" i="40"/>
  <c r="I198" i="40"/>
  <c r="I194" i="40"/>
  <c r="I190" i="40"/>
  <c r="I186" i="40"/>
  <c r="I182" i="40"/>
  <c r="I178" i="40"/>
  <c r="I174" i="40"/>
  <c r="I170" i="40"/>
  <c r="I166" i="40"/>
  <c r="I162" i="40"/>
  <c r="I200" i="40"/>
  <c r="I160" i="40"/>
  <c r="I235" i="40"/>
  <c r="I231" i="40"/>
  <c r="I227" i="40"/>
  <c r="I223" i="40"/>
  <c r="I219" i="40"/>
  <c r="I215" i="40"/>
  <c r="I211" i="40"/>
  <c r="I207" i="40"/>
  <c r="I203" i="40"/>
  <c r="I199" i="40"/>
  <c r="I195" i="40"/>
  <c r="I191" i="40"/>
  <c r="I187" i="40"/>
  <c r="I183" i="40"/>
  <c r="I179" i="40"/>
  <c r="I175" i="40"/>
  <c r="I171" i="40"/>
  <c r="I167" i="40"/>
  <c r="I163" i="40"/>
  <c r="I159" i="40"/>
  <c r="I33" i="29"/>
  <c r="P33" i="27"/>
  <c r="P33" i="30" s="1"/>
  <c r="I29" i="29"/>
  <c r="P29" i="27"/>
  <c r="P29" i="30" s="1"/>
  <c r="I38" i="29"/>
  <c r="P38" i="27"/>
  <c r="P38" i="30" s="1"/>
  <c r="I31" i="29"/>
  <c r="P31" i="27"/>
  <c r="P31" i="30" s="1"/>
  <c r="I22" i="29"/>
  <c r="P22" i="27"/>
  <c r="P22" i="30" s="1"/>
  <c r="I26" i="29"/>
  <c r="P26" i="27"/>
  <c r="P26" i="30" s="1"/>
  <c r="I24" i="29"/>
  <c r="P24" i="27"/>
  <c r="P24" i="30" s="1"/>
  <c r="I36" i="29"/>
  <c r="P36" i="27"/>
  <c r="I34" i="29"/>
  <c r="P34" i="27"/>
  <c r="P34" i="30" s="1"/>
  <c r="I32" i="29"/>
  <c r="P32" i="27"/>
  <c r="P32" i="30" s="1"/>
  <c r="I25" i="29"/>
  <c r="P25" i="27"/>
  <c r="P25" i="30" s="1"/>
  <c r="I37" i="29"/>
  <c r="P37" i="27"/>
  <c r="P37" i="30" s="1"/>
  <c r="I27" i="29"/>
  <c r="P27" i="27"/>
  <c r="P27" i="30" s="1"/>
  <c r="I30" i="29"/>
  <c r="P30" i="27"/>
  <c r="P30" i="30" s="1"/>
  <c r="I23" i="29"/>
  <c r="P23" i="27"/>
  <c r="P23" i="30" s="1"/>
  <c r="I35" i="29"/>
  <c r="P35" i="27"/>
  <c r="P35" i="30" s="1"/>
  <c r="I28" i="29"/>
  <c r="P28" i="27"/>
  <c r="P28" i="30" s="1"/>
  <c r="I157" i="40"/>
  <c r="I21" i="40"/>
  <c r="I9" i="40"/>
  <c r="I133" i="40"/>
  <c r="I121" i="40"/>
  <c r="I109" i="40"/>
  <c r="I97" i="40"/>
  <c r="I85" i="40"/>
  <c r="I73" i="40"/>
  <c r="I61" i="40"/>
  <c r="I49" i="40"/>
  <c r="I37" i="40"/>
  <c r="I25" i="40"/>
  <c r="I145" i="40"/>
  <c r="I6" i="40"/>
  <c r="I130" i="40"/>
  <c r="I118" i="40"/>
  <c r="I94" i="40"/>
  <c r="I70" i="40"/>
  <c r="I13" i="40"/>
  <c r="I137" i="40"/>
  <c r="I125" i="40"/>
  <c r="I113" i="40"/>
  <c r="I101" i="40"/>
  <c r="I89" i="40"/>
  <c r="I77" i="40"/>
  <c r="I65" i="40"/>
  <c r="I53" i="40"/>
  <c r="I41" i="40"/>
  <c r="I29" i="40"/>
  <c r="I149" i="40"/>
  <c r="I126" i="40"/>
  <c r="I131" i="40"/>
  <c r="I143" i="40"/>
  <c r="I12" i="40"/>
  <c r="I10" i="40"/>
  <c r="I86" i="40"/>
  <c r="I74" i="40"/>
  <c r="I50" i="40"/>
  <c r="I38" i="40"/>
  <c r="I26" i="40"/>
  <c r="I146" i="40"/>
  <c r="I15" i="40"/>
  <c r="I139" i="40"/>
  <c r="I127" i="40"/>
  <c r="I115" i="40"/>
  <c r="I103" i="40"/>
  <c r="I91" i="40"/>
  <c r="I79" i="40"/>
  <c r="I67" i="40"/>
  <c r="I55" i="40"/>
  <c r="I43" i="40"/>
  <c r="I31" i="40"/>
  <c r="I151" i="40"/>
  <c r="I156" i="40"/>
  <c r="I14" i="40"/>
  <c r="I138" i="40"/>
  <c r="I42" i="40"/>
  <c r="I28" i="40"/>
  <c r="I17" i="40"/>
  <c r="I105" i="40"/>
  <c r="I33" i="40"/>
  <c r="I134" i="40"/>
  <c r="I122" i="40"/>
  <c r="I110" i="40"/>
  <c r="I98" i="40"/>
  <c r="I62" i="40"/>
  <c r="I20" i="40"/>
  <c r="I8" i="40"/>
  <c r="I132" i="40"/>
  <c r="I120" i="40"/>
  <c r="I108" i="40"/>
  <c r="I96" i="40"/>
  <c r="I84" i="40"/>
  <c r="I72" i="40"/>
  <c r="I60" i="40"/>
  <c r="I48" i="40"/>
  <c r="I36" i="40"/>
  <c r="I24" i="40"/>
  <c r="I144" i="40"/>
  <c r="I90" i="40"/>
  <c r="I78" i="40"/>
  <c r="I7" i="40"/>
  <c r="I119" i="40"/>
  <c r="I95" i="40"/>
  <c r="I59" i="40"/>
  <c r="I47" i="40"/>
  <c r="I35" i="40"/>
  <c r="I23" i="40"/>
  <c r="I136" i="40"/>
  <c r="I100" i="40"/>
  <c r="I88" i="40"/>
  <c r="I76" i="40"/>
  <c r="I52" i="40"/>
  <c r="I148" i="40"/>
  <c r="I129" i="40"/>
  <c r="I93" i="40"/>
  <c r="I81" i="40"/>
  <c r="I45" i="40"/>
  <c r="I141" i="40"/>
  <c r="I114" i="40"/>
  <c r="I102" i="40"/>
  <c r="I66" i="40"/>
  <c r="I54" i="40"/>
  <c r="I30" i="40"/>
  <c r="I150" i="40"/>
  <c r="I155" i="40"/>
  <c r="I19" i="40"/>
  <c r="I107" i="40"/>
  <c r="I83" i="40"/>
  <c r="I71" i="40"/>
  <c r="I124" i="40"/>
  <c r="I112" i="40"/>
  <c r="I64" i="40"/>
  <c r="I40" i="40"/>
  <c r="I22" i="40"/>
  <c r="I117" i="40"/>
  <c r="I69" i="40"/>
  <c r="I57" i="40"/>
  <c r="I153" i="40"/>
  <c r="I18" i="40"/>
  <c r="I106" i="40"/>
  <c r="I82" i="40"/>
  <c r="I58" i="40"/>
  <c r="I46" i="40"/>
  <c r="I34" i="40"/>
  <c r="I154" i="40"/>
  <c r="I142" i="40"/>
  <c r="I11" i="40"/>
  <c r="I135" i="40"/>
  <c r="I123" i="40"/>
  <c r="I111" i="40"/>
  <c r="I99" i="40"/>
  <c r="I87" i="40"/>
  <c r="I75" i="40"/>
  <c r="I63" i="40"/>
  <c r="I51" i="40"/>
  <c r="I39" i="40"/>
  <c r="I27" i="40"/>
  <c r="I147" i="40"/>
  <c r="AH305" i="40"/>
  <c r="D30" i="31"/>
  <c r="AF104" i="40"/>
  <c r="AD15" i="40"/>
  <c r="R23" i="32"/>
  <c r="AE174" i="40" s="1"/>
  <c r="Q51" i="32"/>
  <c r="AD202" i="40" s="1"/>
  <c r="Z120" i="27"/>
  <c r="AD39" i="27"/>
  <c r="AD39" i="30" s="1"/>
  <c r="P41" i="32" s="1"/>
  <c r="AC192" i="40" s="1"/>
  <c r="AA92" i="27"/>
  <c r="AA92" i="30" s="1"/>
  <c r="Z92" i="40" s="1"/>
  <c r="AH157" i="27"/>
  <c r="T17" i="27"/>
  <c r="AG100" i="40"/>
  <c r="AF70" i="40"/>
  <c r="AH38" i="40"/>
  <c r="AF100" i="40"/>
  <c r="AC101" i="40"/>
  <c r="AD53" i="40"/>
  <c r="AE36" i="40"/>
  <c r="AF15" i="27"/>
  <c r="Q22" i="27"/>
  <c r="Q22" i="30" s="1"/>
  <c r="P22" i="40" s="1"/>
  <c r="S57" i="27"/>
  <c r="S57" i="30" s="1"/>
  <c r="R57" i="40" s="1"/>
  <c r="Y59" i="27"/>
  <c r="Y59" i="30" s="1"/>
  <c r="X59" i="40" s="1"/>
  <c r="S142" i="27"/>
  <c r="S142" i="30" s="1"/>
  <c r="R142" i="40" s="1"/>
  <c r="AH19" i="40"/>
  <c r="AG121" i="40"/>
  <c r="AH104" i="40"/>
  <c r="AG69" i="40"/>
  <c r="AE53" i="40"/>
  <c r="P34" i="32"/>
  <c r="AC185" i="40" s="1"/>
  <c r="AF19" i="40"/>
  <c r="R14" i="27"/>
  <c r="R14" i="30" s="1"/>
  <c r="Q14" i="40" s="1"/>
  <c r="S22" i="27"/>
  <c r="S22" i="30" s="1"/>
  <c r="R22" i="40" s="1"/>
  <c r="T23" i="27"/>
  <c r="T23" i="30" s="1"/>
  <c r="S23" i="40" s="1"/>
  <c r="Y25" i="27"/>
  <c r="Y25" i="30" s="1"/>
  <c r="X25" i="40" s="1"/>
  <c r="AC27" i="27"/>
  <c r="AC27" i="30" s="1"/>
  <c r="AB27" i="40" s="1"/>
  <c r="S29" i="27"/>
  <c r="S29" i="30" s="1"/>
  <c r="R29" i="40" s="1"/>
  <c r="AC39" i="27"/>
  <c r="AC39" i="30" s="1"/>
  <c r="AB39" i="40" s="1"/>
  <c r="Q43" i="27"/>
  <c r="Q43" i="30" s="1"/>
  <c r="P43" i="40" s="1"/>
  <c r="AE45" i="27"/>
  <c r="AE45" i="30" s="1"/>
  <c r="Q47" i="32" s="1"/>
  <c r="AD198" i="40" s="1"/>
  <c r="AA56" i="27"/>
  <c r="AA56" i="30" s="1"/>
  <c r="Z56" i="40" s="1"/>
  <c r="AH94" i="27"/>
  <c r="AH94" i="30" s="1"/>
  <c r="T96" i="32" s="1"/>
  <c r="AG247" i="40" s="1"/>
  <c r="R127" i="27"/>
  <c r="R127" i="30" s="1"/>
  <c r="Q127" i="40" s="1"/>
  <c r="AA129" i="27"/>
  <c r="AA129" i="30" s="1"/>
  <c r="Z129" i="40" s="1"/>
  <c r="AC149" i="27"/>
  <c r="AC149" i="30" s="1"/>
  <c r="AB149" i="40" s="1"/>
  <c r="AE19" i="40"/>
  <c r="AC89" i="40"/>
  <c r="AC53" i="40"/>
  <c r="R22" i="27"/>
  <c r="R22" i="30" s="1"/>
  <c r="Q22" i="40" s="1"/>
  <c r="X35" i="27"/>
  <c r="AI81" i="27"/>
  <c r="AI81" i="30" s="1"/>
  <c r="U83" i="32" s="1"/>
  <c r="AH234" i="40" s="1"/>
  <c r="AA107" i="27"/>
  <c r="AA107" i="30" s="1"/>
  <c r="Z107" i="40" s="1"/>
  <c r="S72" i="27"/>
  <c r="AG9" i="27"/>
  <c r="AG9" i="30" s="1"/>
  <c r="S11" i="32" s="1"/>
  <c r="AF162" i="40" s="1"/>
  <c r="S121" i="27"/>
  <c r="T153" i="32"/>
  <c r="AF21" i="40"/>
  <c r="AD16" i="40"/>
  <c r="AH123" i="40"/>
  <c r="AG106" i="40"/>
  <c r="Y14" i="27"/>
  <c r="Y14" i="30" s="1"/>
  <c r="X14" i="40" s="1"/>
  <c r="T33" i="27"/>
  <c r="AD79" i="27"/>
  <c r="AD79" i="30" s="1"/>
  <c r="P81" i="32" s="1"/>
  <c r="AC232" i="40" s="1"/>
  <c r="T22" i="27"/>
  <c r="T22" i="30" s="1"/>
  <c r="S22" i="40" s="1"/>
  <c r="AB56" i="27"/>
  <c r="AB56" i="30" s="1"/>
  <c r="AA56" i="40" s="1"/>
  <c r="Q64" i="27"/>
  <c r="Q64" i="30" s="1"/>
  <c r="P64" i="40" s="1"/>
  <c r="Z114" i="27"/>
  <c r="Z114" i="30" s="1"/>
  <c r="Y114" i="40" s="1"/>
  <c r="Z86" i="27"/>
  <c r="Y99" i="27"/>
  <c r="Y99" i="30" s="1"/>
  <c r="X99" i="40" s="1"/>
  <c r="S156" i="27"/>
  <c r="S156" i="30" s="1"/>
  <c r="R156" i="40" s="1"/>
  <c r="P157" i="32"/>
  <c r="AC308" i="40" s="1"/>
  <c r="AE5" i="27"/>
  <c r="AE5" i="30" s="1"/>
  <c r="Q7" i="32" s="1"/>
  <c r="AD158" i="40" s="1"/>
  <c r="AD22" i="27"/>
  <c r="AD22" i="30" s="1"/>
  <c r="P24" i="32" s="1"/>
  <c r="AC175" i="40" s="1"/>
  <c r="AI39" i="27"/>
  <c r="AI39" i="30" s="1"/>
  <c r="U41" i="32" s="1"/>
  <c r="AH192" i="40" s="1"/>
  <c r="AE56" i="27"/>
  <c r="AE56" i="30" s="1"/>
  <c r="Q58" i="32" s="1"/>
  <c r="AD209" i="40" s="1"/>
  <c r="AE73" i="27"/>
  <c r="AE73" i="30" s="1"/>
  <c r="Q75" i="32" s="1"/>
  <c r="AD226" i="40" s="1"/>
  <c r="AI123" i="27"/>
  <c r="AE22" i="27"/>
  <c r="AE22" i="30" s="1"/>
  <c r="AD22" i="40" s="1"/>
  <c r="AD58" i="27"/>
  <c r="AD58" i="30" s="1"/>
  <c r="P60" i="32" s="1"/>
  <c r="AC211" i="40" s="1"/>
  <c r="AA141" i="27"/>
  <c r="AA141" i="30" s="1"/>
  <c r="Z141" i="40" s="1"/>
  <c r="V21" i="27"/>
  <c r="Z6" i="27"/>
  <c r="Z6" i="30" s="1"/>
  <c r="Y6" i="40" s="1"/>
  <c r="AF22" i="27"/>
  <c r="AF22" i="30" s="1"/>
  <c r="AE22" i="40" s="1"/>
  <c r="AB32" i="27"/>
  <c r="T34" i="27"/>
  <c r="AC36" i="27"/>
  <c r="AC38" i="27"/>
  <c r="W78" i="27"/>
  <c r="W78" i="30" s="1"/>
  <c r="V78" i="40" s="1"/>
  <c r="Z80" i="27"/>
  <c r="Z80" i="30" s="1"/>
  <c r="Y80" i="40" s="1"/>
  <c r="Y93" i="27"/>
  <c r="Y93" i="30" s="1"/>
  <c r="X93" i="40" s="1"/>
  <c r="Q106" i="27"/>
  <c r="Y108" i="27"/>
  <c r="Y108" i="30" s="1"/>
  <c r="X108" i="40" s="1"/>
  <c r="S153" i="32"/>
  <c r="AF304" i="40" s="1"/>
  <c r="AG87" i="40"/>
  <c r="AG55" i="40"/>
  <c r="AC22" i="27"/>
  <c r="AC22" i="30" s="1"/>
  <c r="AB22" i="40" s="1"/>
  <c r="AH39" i="27"/>
  <c r="AH39" i="30" s="1"/>
  <c r="AG39" i="40" s="1"/>
  <c r="AE88" i="27"/>
  <c r="AE88" i="30" s="1"/>
  <c r="Q90" i="32" s="1"/>
  <c r="AD241" i="40" s="1"/>
  <c r="AA101" i="27"/>
  <c r="AH136" i="27"/>
  <c r="P154" i="32"/>
  <c r="AC305" i="40" s="1"/>
  <c r="AE16" i="40"/>
  <c r="AC15" i="40"/>
  <c r="X5" i="27"/>
  <c r="X5" i="30" s="1"/>
  <c r="W5" i="40" s="1"/>
  <c r="M12" i="16" s="1"/>
  <c r="X8" i="27"/>
  <c r="X8" i="30" s="1"/>
  <c r="W8" i="40" s="1"/>
  <c r="AI56" i="27"/>
  <c r="AI56" i="30" s="1"/>
  <c r="U58" i="32" s="1"/>
  <c r="AH209" i="40" s="1"/>
  <c r="AI60" i="27"/>
  <c r="AI60" i="30" s="1"/>
  <c r="AH60" i="40" s="1"/>
  <c r="AC143" i="27"/>
  <c r="AC143" i="30" s="1"/>
  <c r="AB143" i="40" s="1"/>
  <c r="AH19" i="27"/>
  <c r="AH22" i="27"/>
  <c r="AH22" i="30" s="1"/>
  <c r="T24" i="32" s="1"/>
  <c r="AG175" i="40" s="1"/>
  <c r="U24" i="27"/>
  <c r="U24" i="30" s="1"/>
  <c r="T24" i="40" s="1"/>
  <c r="AB26" i="27"/>
  <c r="AB26" i="30" s="1"/>
  <c r="AA26" i="40" s="1"/>
  <c r="T28" i="27"/>
  <c r="T28" i="30" s="1"/>
  <c r="S28" i="40" s="1"/>
  <c r="X44" i="27"/>
  <c r="X44" i="30" s="1"/>
  <c r="W44" i="40" s="1"/>
  <c r="AC46" i="27"/>
  <c r="AC46" i="30" s="1"/>
  <c r="AB46" i="40" s="1"/>
  <c r="Z93" i="27"/>
  <c r="Z93" i="30" s="1"/>
  <c r="Y93" i="40" s="1"/>
  <c r="AC128" i="27"/>
  <c r="AC128" i="30" s="1"/>
  <c r="AB128" i="40" s="1"/>
  <c r="S148" i="27"/>
  <c r="S148" i="30" s="1"/>
  <c r="R148" i="40" s="1"/>
  <c r="AB150" i="27"/>
  <c r="AB150" i="30" s="1"/>
  <c r="AA150" i="40" s="1"/>
  <c r="R153" i="32"/>
  <c r="AE304" i="40" s="1"/>
  <c r="AH135" i="40"/>
  <c r="AH134" i="40"/>
  <c r="AF87" i="40"/>
  <c r="AD84" i="40"/>
  <c r="V37" i="27"/>
  <c r="V37" i="30" s="1"/>
  <c r="U37" i="40" s="1"/>
  <c r="Q13" i="27"/>
  <c r="Q13" i="30" s="1"/>
  <c r="P13" i="40" s="1"/>
  <c r="W66" i="27"/>
  <c r="AC56" i="27"/>
  <c r="AC56" i="30" s="1"/>
  <c r="AB56" i="40" s="1"/>
  <c r="Q113" i="27"/>
  <c r="Q113" i="30" s="1"/>
  <c r="P113" i="40" s="1"/>
  <c r="AG135" i="40"/>
  <c r="AB122" i="27"/>
  <c r="AB122" i="30" s="1"/>
  <c r="AA122" i="40" s="1"/>
  <c r="X31" i="27"/>
  <c r="X31" i="30" s="1"/>
  <c r="W31" i="40" s="1"/>
  <c r="W11" i="27"/>
  <c r="W11" i="30" s="1"/>
  <c r="V11" i="40" s="1"/>
  <c r="AC52" i="27"/>
  <c r="Q134" i="27"/>
  <c r="AA18" i="27"/>
  <c r="Y65" i="27"/>
  <c r="Y65" i="30" s="1"/>
  <c r="X65" i="40" s="1"/>
  <c r="AD67" i="27"/>
  <c r="AH115" i="27"/>
  <c r="AH115" i="30" s="1"/>
  <c r="AG115" i="40" s="1"/>
  <c r="AD157" i="27"/>
  <c r="U18" i="27"/>
  <c r="R51" i="27"/>
  <c r="X53" i="27"/>
  <c r="Q85" i="27"/>
  <c r="W87" i="27"/>
  <c r="S100" i="27"/>
  <c r="AI102" i="27"/>
  <c r="AA135" i="27"/>
  <c r="V155" i="27"/>
  <c r="T87" i="32"/>
  <c r="AG238" i="40" s="1"/>
  <c r="AF52" i="40"/>
  <c r="T55" i="32"/>
  <c r="AG206" i="40" s="1"/>
  <c r="Y72" i="27"/>
  <c r="S85" i="27"/>
  <c r="AA105" i="27"/>
  <c r="AA105" i="30" s="1"/>
  <c r="Z105" i="40" s="1"/>
  <c r="AC113" i="27"/>
  <c r="AC113" i="30" s="1"/>
  <c r="AB113" i="40" s="1"/>
  <c r="AI128" i="27"/>
  <c r="AI128" i="30" s="1"/>
  <c r="V5" i="27"/>
  <c r="V5" i="30" s="1"/>
  <c r="U5" i="40" s="1"/>
  <c r="K12" i="16" s="1"/>
  <c r="W15" i="27"/>
  <c r="AF7" i="27"/>
  <c r="AF7" i="30" s="1"/>
  <c r="AE28" i="27"/>
  <c r="AE28" i="30" s="1"/>
  <c r="AA35" i="27"/>
  <c r="Q111" i="27"/>
  <c r="Q111" i="30" s="1"/>
  <c r="P111" i="40" s="1"/>
  <c r="AE20" i="27"/>
  <c r="AE20" i="30" s="1"/>
  <c r="AI10" i="27"/>
  <c r="AI10" i="30" s="1"/>
  <c r="AG28" i="27"/>
  <c r="AG28" i="30" s="1"/>
  <c r="AA42" i="27"/>
  <c r="AA42" i="30" s="1"/>
  <c r="Z42" i="40" s="1"/>
  <c r="AC50" i="27"/>
  <c r="V70" i="27"/>
  <c r="AC84" i="27"/>
  <c r="Q96" i="27"/>
  <c r="Q96" i="30" s="1"/>
  <c r="P96" i="40" s="1"/>
  <c r="S110" i="27"/>
  <c r="S110" i="30" s="1"/>
  <c r="R110" i="40" s="1"/>
  <c r="S125" i="27"/>
  <c r="S125" i="30" s="1"/>
  <c r="R125" i="40" s="1"/>
  <c r="Y139" i="27"/>
  <c r="Y139" i="30" s="1"/>
  <c r="X139" i="40" s="1"/>
  <c r="S153" i="27"/>
  <c r="R140" i="32"/>
  <c r="AE291" i="40" s="1"/>
  <c r="AE138" i="40"/>
  <c r="Z16" i="27"/>
  <c r="AD13" i="27"/>
  <c r="AD13" i="30" s="1"/>
  <c r="S9" i="27"/>
  <c r="S9" i="30" s="1"/>
  <c r="R9" i="40" s="1"/>
  <c r="AG29" i="27"/>
  <c r="AG29" i="30" s="1"/>
  <c r="S40" i="27"/>
  <c r="S40" i="30" s="1"/>
  <c r="R40" i="40" s="1"/>
  <c r="Q47" i="27"/>
  <c r="Q47" i="30" s="1"/>
  <c r="P47" i="40" s="1"/>
  <c r="AH49" i="27"/>
  <c r="AB54" i="27"/>
  <c r="AB54" i="30" s="1"/>
  <c r="AA54" i="40" s="1"/>
  <c r="V55" i="27"/>
  <c r="AC62" i="27"/>
  <c r="AC62" i="30" s="1"/>
  <c r="AB62" i="40" s="1"/>
  <c r="AC69" i="27"/>
  <c r="W76" i="27"/>
  <c r="W76" i="30" s="1"/>
  <c r="V76" i="40" s="1"/>
  <c r="V83" i="27"/>
  <c r="Q89" i="27"/>
  <c r="R96" i="27"/>
  <c r="R96" i="30" s="1"/>
  <c r="Q96" i="40" s="1"/>
  <c r="X103" i="27"/>
  <c r="V110" i="27"/>
  <c r="V110" i="30" s="1"/>
  <c r="U110" i="40" s="1"/>
  <c r="R117" i="27"/>
  <c r="Y124" i="27"/>
  <c r="Y124" i="30" s="1"/>
  <c r="X124" i="40" s="1"/>
  <c r="Q130" i="27"/>
  <c r="Q130" i="30" s="1"/>
  <c r="P130" i="40" s="1"/>
  <c r="R138" i="27"/>
  <c r="AC145" i="27"/>
  <c r="AC145" i="30" s="1"/>
  <c r="AB145" i="40" s="1"/>
  <c r="W153" i="27"/>
  <c r="AA19" i="27"/>
  <c r="X15" i="27"/>
  <c r="T11" i="27"/>
  <c r="T11" i="30" s="1"/>
  <c r="S11" i="40" s="1"/>
  <c r="X6" i="27"/>
  <c r="X6" i="30" s="1"/>
  <c r="W6" i="40" s="1"/>
  <c r="AA25" i="27"/>
  <c r="AA25" i="30" s="1"/>
  <c r="Z25" i="40" s="1"/>
  <c r="AD28" i="27"/>
  <c r="AD28" i="30" s="1"/>
  <c r="AD32" i="27"/>
  <c r="Z35" i="27"/>
  <c r="Z44" i="27"/>
  <c r="Z44" i="30" s="1"/>
  <c r="Y44" i="40" s="1"/>
  <c r="W51" i="27"/>
  <c r="AH58" i="27"/>
  <c r="AH58" i="30" s="1"/>
  <c r="AI66" i="27"/>
  <c r="AA71" i="27"/>
  <c r="AA71" i="30" s="1"/>
  <c r="Z71" i="40" s="1"/>
  <c r="Z84" i="27"/>
  <c r="R91" i="27"/>
  <c r="R91" i="30" s="1"/>
  <c r="Q91" i="40" s="1"/>
  <c r="Q98" i="27"/>
  <c r="Q98" i="30" s="1"/>
  <c r="P98" i="40" s="1"/>
  <c r="S106" i="27"/>
  <c r="S112" i="27"/>
  <c r="S112" i="30" s="1"/>
  <c r="R112" i="40" s="1"/>
  <c r="AB126" i="27"/>
  <c r="AB126" i="30" s="1"/>
  <c r="AA126" i="40" s="1"/>
  <c r="AF27" i="27"/>
  <c r="AF27" i="30" s="1"/>
  <c r="X30" i="27"/>
  <c r="X30" i="30" s="1"/>
  <c r="W30" i="40" s="1"/>
  <c r="X34" i="27"/>
  <c r="AE43" i="27"/>
  <c r="AE43" i="30" s="1"/>
  <c r="AA50" i="27"/>
  <c r="AI58" i="27"/>
  <c r="AI58" i="30" s="1"/>
  <c r="AB65" i="27"/>
  <c r="AB65" i="30" s="1"/>
  <c r="AA65" i="40" s="1"/>
  <c r="AB71" i="27"/>
  <c r="AB71" i="30" s="1"/>
  <c r="AA71" i="40" s="1"/>
  <c r="AI79" i="27"/>
  <c r="AI79" i="30" s="1"/>
  <c r="V85" i="27"/>
  <c r="S98" i="27"/>
  <c r="S98" i="30" s="1"/>
  <c r="R98" i="40" s="1"/>
  <c r="AI100" i="27"/>
  <c r="V106" i="27"/>
  <c r="AC154" i="27"/>
  <c r="AF20" i="27"/>
  <c r="AF20" i="30" s="1"/>
  <c r="AC16" i="27"/>
  <c r="AH13" i="27"/>
  <c r="AH13" i="30" s="1"/>
  <c r="R11" i="27"/>
  <c r="R11" i="30" s="1"/>
  <c r="Q11" i="40" s="1"/>
  <c r="V6" i="27"/>
  <c r="V6" i="30" s="1"/>
  <c r="U6" i="40" s="1"/>
  <c r="Z24" i="27"/>
  <c r="Z24" i="30" s="1"/>
  <c r="Y24" i="40" s="1"/>
  <c r="X29" i="27"/>
  <c r="X29" i="30" s="1"/>
  <c r="W29" i="40" s="1"/>
  <c r="AG33" i="27"/>
  <c r="Z42" i="27"/>
  <c r="Z42" i="30" s="1"/>
  <c r="Y42" i="40" s="1"/>
  <c r="AH43" i="27"/>
  <c r="AH43" i="30" s="1"/>
  <c r="AI51" i="27"/>
  <c r="R55" i="27"/>
  <c r="AA69" i="27"/>
  <c r="AC77" i="27"/>
  <c r="AC77" i="30" s="1"/>
  <c r="AB77" i="40" s="1"/>
  <c r="AB84" i="27"/>
  <c r="AB90" i="27"/>
  <c r="AB90" i="30" s="1"/>
  <c r="AA90" i="40" s="1"/>
  <c r="Q104" i="27"/>
  <c r="W112" i="27"/>
  <c r="W112" i="30" s="1"/>
  <c r="V112" i="40" s="1"/>
  <c r="V119" i="27"/>
  <c r="W19" i="27"/>
  <c r="AB16" i="27"/>
  <c r="T9" i="27"/>
  <c r="T9" i="30" s="1"/>
  <c r="S9" i="40" s="1"/>
  <c r="AI24" i="27"/>
  <c r="AI24" i="30" s="1"/>
  <c r="AH33" i="27"/>
  <c r="AI43" i="27"/>
  <c r="AI43" i="30" s="1"/>
  <c r="S62" i="27"/>
  <c r="S62" i="30" s="1"/>
  <c r="R62" i="40" s="1"/>
  <c r="AI85" i="27"/>
  <c r="AA145" i="27"/>
  <c r="AA145" i="30" s="1"/>
  <c r="Z145" i="40" s="1"/>
  <c r="R5" i="27"/>
  <c r="R5" i="30" s="1"/>
  <c r="Q5" i="40" s="1"/>
  <c r="G12" i="16" s="1"/>
  <c r="AG17" i="27"/>
  <c r="S15" i="27"/>
  <c r="W12" i="27"/>
  <c r="W12" i="30" s="1"/>
  <c r="V12" i="40" s="1"/>
  <c r="AC10" i="27"/>
  <c r="AC10" i="30" s="1"/>
  <c r="AB10" i="40" s="1"/>
  <c r="AC7" i="27"/>
  <c r="AC7" i="30" s="1"/>
  <c r="AB7" i="40" s="1"/>
  <c r="AI23" i="27"/>
  <c r="AI23" i="30" s="1"/>
  <c r="AI28" i="27"/>
  <c r="AI28" i="30" s="1"/>
  <c r="AI30" i="27"/>
  <c r="AI30" i="30" s="1"/>
  <c r="AC41" i="27"/>
  <c r="AC41" i="30" s="1"/>
  <c r="AB41" i="40" s="1"/>
  <c r="AB42" i="27"/>
  <c r="AB42" i="30" s="1"/>
  <c r="AA42" i="40" s="1"/>
  <c r="AB48" i="27"/>
  <c r="AB48" i="30" s="1"/>
  <c r="AA48" i="40" s="1"/>
  <c r="V61" i="27"/>
  <c r="V61" i="30" s="1"/>
  <c r="U61" i="40" s="1"/>
  <c r="AC63" i="27"/>
  <c r="AC63" i="30" s="1"/>
  <c r="AB63" i="40" s="1"/>
  <c r="Q68" i="27"/>
  <c r="W70" i="27"/>
  <c r="AC75" i="27"/>
  <c r="AC75" i="30" s="1"/>
  <c r="AB75" i="40" s="1"/>
  <c r="AI77" i="27"/>
  <c r="AI77" i="30" s="1"/>
  <c r="W82" i="27"/>
  <c r="W82" i="30" s="1"/>
  <c r="V82" i="40" s="1"/>
  <c r="AD84" i="27"/>
  <c r="AD90" i="27"/>
  <c r="AD90" i="30" s="1"/>
  <c r="X91" i="27"/>
  <c r="X91" i="30" s="1"/>
  <c r="W91" i="40" s="1"/>
  <c r="X97" i="27"/>
  <c r="X97" i="30" s="1"/>
  <c r="W97" i="40" s="1"/>
  <c r="AI98" i="27"/>
  <c r="AI98" i="30" s="1"/>
  <c r="V104" i="27"/>
  <c r="AE105" i="27"/>
  <c r="AE105" i="30" s="1"/>
  <c r="AE111" i="27"/>
  <c r="AE111" i="30" s="1"/>
  <c r="Y112" i="27"/>
  <c r="Y112" i="30" s="1"/>
  <c r="X112" i="40" s="1"/>
  <c r="Y118" i="27"/>
  <c r="AI119" i="27"/>
  <c r="V125" i="27"/>
  <c r="V125" i="30" s="1"/>
  <c r="U125" i="40" s="1"/>
  <c r="AH126" i="27"/>
  <c r="AH126" i="30" s="1"/>
  <c r="W131" i="27"/>
  <c r="W131" i="30" s="1"/>
  <c r="V131" i="40" s="1"/>
  <c r="AE132" i="27"/>
  <c r="AE132" i="30" s="1"/>
  <c r="AA133" i="27"/>
  <c r="AA133" i="30" s="1"/>
  <c r="Z133" i="40" s="1"/>
  <c r="AA139" i="27"/>
  <c r="AA139" i="30" s="1"/>
  <c r="Z139" i="40" s="1"/>
  <c r="AI140" i="27"/>
  <c r="X146" i="27"/>
  <c r="X146" i="30" s="1"/>
  <c r="W146" i="40" s="1"/>
  <c r="AI147" i="27"/>
  <c r="AI147" i="30" s="1"/>
  <c r="Q151" i="27"/>
  <c r="Y152" i="27"/>
  <c r="AI154" i="27"/>
  <c r="AG157" i="27"/>
  <c r="U157" i="27"/>
  <c r="AG156" i="27"/>
  <c r="AG156" i="30" s="1"/>
  <c r="U156" i="27"/>
  <c r="U156" i="30" s="1"/>
  <c r="T156" i="40" s="1"/>
  <c r="AG155" i="27"/>
  <c r="U155" i="27"/>
  <c r="AG154" i="27"/>
  <c r="U154" i="27"/>
  <c r="AG153" i="27"/>
  <c r="U153" i="27"/>
  <c r="AG152" i="27"/>
  <c r="U152" i="27"/>
  <c r="AG151" i="27"/>
  <c r="U151" i="27"/>
  <c r="AG150" i="27"/>
  <c r="AG150" i="30" s="1"/>
  <c r="U150" i="27"/>
  <c r="U150" i="30" s="1"/>
  <c r="T150" i="40" s="1"/>
  <c r="AG149" i="27"/>
  <c r="AG149" i="30" s="1"/>
  <c r="U149" i="27"/>
  <c r="U149" i="30" s="1"/>
  <c r="T149" i="40" s="1"/>
  <c r="AG148" i="27"/>
  <c r="AG148" i="30" s="1"/>
  <c r="U148" i="27"/>
  <c r="U148" i="30" s="1"/>
  <c r="T148" i="40" s="1"/>
  <c r="AG147" i="27"/>
  <c r="AG147" i="30" s="1"/>
  <c r="U147" i="27"/>
  <c r="U147" i="30" s="1"/>
  <c r="T147" i="40" s="1"/>
  <c r="AG146" i="27"/>
  <c r="AG146" i="30" s="1"/>
  <c r="U146" i="27"/>
  <c r="U146" i="30" s="1"/>
  <c r="T146" i="40" s="1"/>
  <c r="AG145" i="27"/>
  <c r="AG145" i="30" s="1"/>
  <c r="U145" i="27"/>
  <c r="U145" i="30" s="1"/>
  <c r="T145" i="40" s="1"/>
  <c r="AG144" i="27"/>
  <c r="AG144" i="30" s="1"/>
  <c r="U144" i="27"/>
  <c r="U144" i="30" s="1"/>
  <c r="T144" i="40" s="1"/>
  <c r="AG143" i="27"/>
  <c r="AG143" i="30" s="1"/>
  <c r="U143" i="27"/>
  <c r="U143" i="30" s="1"/>
  <c r="T143" i="40" s="1"/>
  <c r="AG142" i="27"/>
  <c r="AG142" i="30" s="1"/>
  <c r="U142" i="27"/>
  <c r="U142" i="30" s="1"/>
  <c r="T142" i="40" s="1"/>
  <c r="AG141" i="27"/>
  <c r="AG141" i="30" s="1"/>
  <c r="U141" i="27"/>
  <c r="U141" i="30" s="1"/>
  <c r="T141" i="40" s="1"/>
  <c r="AG140" i="27"/>
  <c r="U140" i="27"/>
  <c r="AG139" i="27"/>
  <c r="AG139" i="30" s="1"/>
  <c r="U139" i="27"/>
  <c r="U139" i="30" s="1"/>
  <c r="T139" i="40" s="1"/>
  <c r="AG138" i="27"/>
  <c r="U138" i="27"/>
  <c r="AG137" i="27"/>
  <c r="U137" i="27"/>
  <c r="AG136" i="27"/>
  <c r="U136" i="27"/>
  <c r="AG135" i="27"/>
  <c r="U135" i="27"/>
  <c r="AG134" i="27"/>
  <c r="U134" i="27"/>
  <c r="AG133" i="27"/>
  <c r="AG133" i="30" s="1"/>
  <c r="U133" i="27"/>
  <c r="U133" i="30" s="1"/>
  <c r="T133" i="40" s="1"/>
  <c r="AG132" i="27"/>
  <c r="AG132" i="30" s="1"/>
  <c r="U132" i="27"/>
  <c r="U132" i="30" s="1"/>
  <c r="T132" i="40" s="1"/>
  <c r="AG131" i="27"/>
  <c r="AG131" i="30" s="1"/>
  <c r="U131" i="27"/>
  <c r="U131" i="30" s="1"/>
  <c r="T131" i="40" s="1"/>
  <c r="AG130" i="27"/>
  <c r="AG130" i="30" s="1"/>
  <c r="U130" i="27"/>
  <c r="U130" i="30" s="1"/>
  <c r="T130" i="40" s="1"/>
  <c r="AG129" i="27"/>
  <c r="AG129" i="30" s="1"/>
  <c r="U129" i="27"/>
  <c r="U129" i="30" s="1"/>
  <c r="T129" i="40" s="1"/>
  <c r="AG128" i="27"/>
  <c r="AG128" i="30" s="1"/>
  <c r="U128" i="27"/>
  <c r="U128" i="30" s="1"/>
  <c r="T128" i="40" s="1"/>
  <c r="AG127" i="27"/>
  <c r="AG127" i="30" s="1"/>
  <c r="U127" i="27"/>
  <c r="U127" i="30" s="1"/>
  <c r="T127" i="40" s="1"/>
  <c r="AG126" i="27"/>
  <c r="AG126" i="30" s="1"/>
  <c r="U126" i="27"/>
  <c r="U126" i="30" s="1"/>
  <c r="T126" i="40" s="1"/>
  <c r="AG125" i="27"/>
  <c r="AG125" i="30" s="1"/>
  <c r="U125" i="27"/>
  <c r="U125" i="30" s="1"/>
  <c r="T125" i="40" s="1"/>
  <c r="AG124" i="27"/>
  <c r="AG124" i="30" s="1"/>
  <c r="U124" i="27"/>
  <c r="U124" i="30" s="1"/>
  <c r="T124" i="40" s="1"/>
  <c r="AG123" i="27"/>
  <c r="U123" i="27"/>
  <c r="AG122" i="27"/>
  <c r="AG122" i="30" s="1"/>
  <c r="U122" i="27"/>
  <c r="U122" i="30" s="1"/>
  <c r="T122" i="40" s="1"/>
  <c r="AG121" i="27"/>
  <c r="U121" i="27"/>
  <c r="AG120" i="27"/>
  <c r="U120" i="27"/>
  <c r="AG119" i="27"/>
  <c r="U119" i="27"/>
  <c r="AG118" i="27"/>
  <c r="U118" i="27"/>
  <c r="AG117" i="27"/>
  <c r="U117" i="27"/>
  <c r="AG116" i="27"/>
  <c r="AG116" i="30" s="1"/>
  <c r="U116" i="27"/>
  <c r="U116" i="30" s="1"/>
  <c r="T116" i="40" s="1"/>
  <c r="AG115" i="27"/>
  <c r="AG115" i="30" s="1"/>
  <c r="U115" i="27"/>
  <c r="U115" i="30" s="1"/>
  <c r="T115" i="40" s="1"/>
  <c r="AG114" i="27"/>
  <c r="AG114" i="30" s="1"/>
  <c r="U114" i="27"/>
  <c r="U114" i="30" s="1"/>
  <c r="T114" i="40" s="1"/>
  <c r="AG113" i="27"/>
  <c r="AG113" i="30" s="1"/>
  <c r="U113" i="27"/>
  <c r="U113" i="30" s="1"/>
  <c r="T113" i="40" s="1"/>
  <c r="AG112" i="27"/>
  <c r="AG112" i="30" s="1"/>
  <c r="U112" i="27"/>
  <c r="U112" i="30" s="1"/>
  <c r="T112" i="40" s="1"/>
  <c r="AG111" i="27"/>
  <c r="AG111" i="30" s="1"/>
  <c r="U111" i="27"/>
  <c r="U111" i="30" s="1"/>
  <c r="T111" i="40" s="1"/>
  <c r="AG110" i="27"/>
  <c r="AG110" i="30" s="1"/>
  <c r="U110" i="27"/>
  <c r="U110" i="30" s="1"/>
  <c r="T110" i="40" s="1"/>
  <c r="AG109" i="27"/>
  <c r="AG109" i="30" s="1"/>
  <c r="U109" i="27"/>
  <c r="U109" i="30" s="1"/>
  <c r="T109" i="40" s="1"/>
  <c r="AG108" i="27"/>
  <c r="AG108" i="30" s="1"/>
  <c r="U108" i="27"/>
  <c r="U108" i="30" s="1"/>
  <c r="T108" i="40" s="1"/>
  <c r="AG107" i="27"/>
  <c r="AG107" i="30" s="1"/>
  <c r="U107" i="27"/>
  <c r="U107" i="30" s="1"/>
  <c r="T107" i="40" s="1"/>
  <c r="AG106" i="27"/>
  <c r="U106" i="27"/>
  <c r="AG105" i="27"/>
  <c r="AG105" i="30" s="1"/>
  <c r="U105" i="27"/>
  <c r="U105" i="30" s="1"/>
  <c r="T105" i="40" s="1"/>
  <c r="AG104" i="27"/>
  <c r="U104" i="27"/>
  <c r="AG103" i="27"/>
  <c r="U103" i="27"/>
  <c r="AG102" i="27"/>
  <c r="U102" i="27"/>
  <c r="AG101" i="27"/>
  <c r="U101" i="27"/>
  <c r="AG100" i="27"/>
  <c r="U100" i="27"/>
  <c r="AG99" i="27"/>
  <c r="AG99" i="30" s="1"/>
  <c r="U99" i="27"/>
  <c r="U99" i="30" s="1"/>
  <c r="T99" i="40" s="1"/>
  <c r="AG98" i="27"/>
  <c r="AG98" i="30" s="1"/>
  <c r="U98" i="27"/>
  <c r="U98" i="30" s="1"/>
  <c r="T98" i="40" s="1"/>
  <c r="AG97" i="27"/>
  <c r="AG97" i="30" s="1"/>
  <c r="U97" i="27"/>
  <c r="U97" i="30" s="1"/>
  <c r="T97" i="40" s="1"/>
  <c r="AG96" i="27"/>
  <c r="AG96" i="30" s="1"/>
  <c r="U96" i="27"/>
  <c r="U96" i="30" s="1"/>
  <c r="T96" i="40" s="1"/>
  <c r="AG95" i="27"/>
  <c r="AG95" i="30" s="1"/>
  <c r="U95" i="27"/>
  <c r="U95" i="30" s="1"/>
  <c r="T95" i="40" s="1"/>
  <c r="AG94" i="27"/>
  <c r="AG94" i="30" s="1"/>
  <c r="U94" i="27"/>
  <c r="U94" i="30" s="1"/>
  <c r="T94" i="40" s="1"/>
  <c r="AG93" i="27"/>
  <c r="AG93" i="30" s="1"/>
  <c r="U93" i="27"/>
  <c r="U93" i="30" s="1"/>
  <c r="T93" i="40" s="1"/>
  <c r="AG92" i="27"/>
  <c r="AG92" i="30" s="1"/>
  <c r="U92" i="27"/>
  <c r="U92" i="30" s="1"/>
  <c r="T92" i="40" s="1"/>
  <c r="AG91" i="27"/>
  <c r="AG91" i="30" s="1"/>
  <c r="U91" i="27"/>
  <c r="U91" i="30" s="1"/>
  <c r="T91" i="40" s="1"/>
  <c r="AG90" i="27"/>
  <c r="AG90" i="30" s="1"/>
  <c r="U90" i="27"/>
  <c r="U90" i="30" s="1"/>
  <c r="T90" i="40" s="1"/>
  <c r="AG89" i="27"/>
  <c r="U89" i="27"/>
  <c r="AG88" i="27"/>
  <c r="AG88" i="30" s="1"/>
  <c r="U88" i="27"/>
  <c r="U88" i="30" s="1"/>
  <c r="T88" i="40" s="1"/>
  <c r="AG87" i="27"/>
  <c r="U87" i="27"/>
  <c r="AG86" i="27"/>
  <c r="U86" i="27"/>
  <c r="AG85" i="27"/>
  <c r="U85" i="27"/>
  <c r="AG84" i="27"/>
  <c r="U84" i="27"/>
  <c r="AG83" i="27"/>
  <c r="U83" i="27"/>
  <c r="AG82" i="27"/>
  <c r="AG82" i="30" s="1"/>
  <c r="U82" i="27"/>
  <c r="U82" i="30" s="1"/>
  <c r="T82" i="40" s="1"/>
  <c r="AG81" i="27"/>
  <c r="AG81" i="30" s="1"/>
  <c r="U81" i="27"/>
  <c r="U81" i="30" s="1"/>
  <c r="T81" i="40" s="1"/>
  <c r="AG80" i="27"/>
  <c r="AG80" i="30" s="1"/>
  <c r="U80" i="27"/>
  <c r="U80" i="30" s="1"/>
  <c r="T80" i="40" s="1"/>
  <c r="AG79" i="27"/>
  <c r="AG79" i="30" s="1"/>
  <c r="U79" i="27"/>
  <c r="U79" i="30" s="1"/>
  <c r="T79" i="40" s="1"/>
  <c r="AG78" i="27"/>
  <c r="AG78" i="30" s="1"/>
  <c r="U78" i="27"/>
  <c r="U78" i="30" s="1"/>
  <c r="T78" i="40" s="1"/>
  <c r="AG77" i="27"/>
  <c r="AG77" i="30" s="1"/>
  <c r="U77" i="27"/>
  <c r="U77" i="30" s="1"/>
  <c r="T77" i="40" s="1"/>
  <c r="AG76" i="27"/>
  <c r="AG76" i="30" s="1"/>
  <c r="U76" i="27"/>
  <c r="U76" i="30" s="1"/>
  <c r="T76" i="40" s="1"/>
  <c r="AG75" i="27"/>
  <c r="AG75" i="30" s="1"/>
  <c r="U75" i="27"/>
  <c r="U75" i="30" s="1"/>
  <c r="T75" i="40" s="1"/>
  <c r="AG74" i="27"/>
  <c r="AG74" i="30" s="1"/>
  <c r="U74" i="27"/>
  <c r="U74" i="30" s="1"/>
  <c r="T74" i="40" s="1"/>
  <c r="AG73" i="27"/>
  <c r="AG73" i="30" s="1"/>
  <c r="U73" i="27"/>
  <c r="U73" i="30" s="1"/>
  <c r="T73" i="40" s="1"/>
  <c r="AG72" i="27"/>
  <c r="U72" i="27"/>
  <c r="AG71" i="27"/>
  <c r="AG71" i="30" s="1"/>
  <c r="U71" i="27"/>
  <c r="U71" i="30" s="1"/>
  <c r="T71" i="40" s="1"/>
  <c r="AG70" i="27"/>
  <c r="U70" i="27"/>
  <c r="AG69" i="27"/>
  <c r="U69" i="27"/>
  <c r="AG68" i="27"/>
  <c r="U68" i="27"/>
  <c r="AG67" i="27"/>
  <c r="U67" i="27"/>
  <c r="AG66" i="27"/>
  <c r="U66" i="27"/>
  <c r="AG65" i="27"/>
  <c r="AG65" i="30" s="1"/>
  <c r="U65" i="27"/>
  <c r="U65" i="30" s="1"/>
  <c r="T65" i="40" s="1"/>
  <c r="AG64" i="27"/>
  <c r="AG64" i="30" s="1"/>
  <c r="U64" i="27"/>
  <c r="U64" i="30" s="1"/>
  <c r="T64" i="40" s="1"/>
  <c r="AG63" i="27"/>
  <c r="AG63" i="30" s="1"/>
  <c r="U63" i="27"/>
  <c r="U63" i="30" s="1"/>
  <c r="T63" i="40" s="1"/>
  <c r="AG62" i="27"/>
  <c r="AG62" i="30" s="1"/>
  <c r="U62" i="27"/>
  <c r="U62" i="30" s="1"/>
  <c r="T62" i="40" s="1"/>
  <c r="AG61" i="27"/>
  <c r="AG61" i="30" s="1"/>
  <c r="U61" i="27"/>
  <c r="U61" i="30" s="1"/>
  <c r="T61" i="40" s="1"/>
  <c r="AG60" i="27"/>
  <c r="AG60" i="30" s="1"/>
  <c r="U60" i="27"/>
  <c r="U60" i="30" s="1"/>
  <c r="T60" i="40" s="1"/>
  <c r="AG59" i="27"/>
  <c r="AG59" i="30" s="1"/>
  <c r="U59" i="27"/>
  <c r="U59" i="30" s="1"/>
  <c r="T59" i="40" s="1"/>
  <c r="AG58" i="27"/>
  <c r="AG58" i="30" s="1"/>
  <c r="U58" i="27"/>
  <c r="U58" i="30" s="1"/>
  <c r="T58" i="40" s="1"/>
  <c r="AG57" i="27"/>
  <c r="AG57" i="30" s="1"/>
  <c r="U57" i="27"/>
  <c r="U57" i="30" s="1"/>
  <c r="T57" i="40" s="1"/>
  <c r="AG56" i="27"/>
  <c r="AG56" i="30" s="1"/>
  <c r="U56" i="27"/>
  <c r="U56" i="30" s="1"/>
  <c r="T56" i="40" s="1"/>
  <c r="AG55" i="27"/>
  <c r="U55" i="27"/>
  <c r="AG54" i="27"/>
  <c r="AG54" i="30" s="1"/>
  <c r="U54" i="27"/>
  <c r="U54" i="30" s="1"/>
  <c r="T54" i="40" s="1"/>
  <c r="AG53" i="27"/>
  <c r="U53" i="27"/>
  <c r="AG52" i="27"/>
  <c r="U52" i="27"/>
  <c r="AG51" i="27"/>
  <c r="U51" i="27"/>
  <c r="AG50" i="27"/>
  <c r="U50" i="27"/>
  <c r="AG49" i="27"/>
  <c r="U49" i="27"/>
  <c r="AG48" i="27"/>
  <c r="AG48" i="30" s="1"/>
  <c r="U48" i="27"/>
  <c r="U48" i="30" s="1"/>
  <c r="T48" i="40" s="1"/>
  <c r="AG47" i="27"/>
  <c r="AG47" i="30" s="1"/>
  <c r="U47" i="27"/>
  <c r="U47" i="30" s="1"/>
  <c r="T47" i="40" s="1"/>
  <c r="AG46" i="27"/>
  <c r="AG46" i="30" s="1"/>
  <c r="U46" i="27"/>
  <c r="U46" i="30" s="1"/>
  <c r="T46" i="40" s="1"/>
  <c r="AG45" i="27"/>
  <c r="AG45" i="30" s="1"/>
  <c r="U45" i="27"/>
  <c r="U45" i="30" s="1"/>
  <c r="T45" i="40" s="1"/>
  <c r="AG44" i="27"/>
  <c r="AG44" i="30" s="1"/>
  <c r="U44" i="27"/>
  <c r="U44" i="30" s="1"/>
  <c r="T44" i="40" s="1"/>
  <c r="AG43" i="27"/>
  <c r="AG43" i="30" s="1"/>
  <c r="U43" i="27"/>
  <c r="U43" i="30" s="1"/>
  <c r="T43" i="40" s="1"/>
  <c r="AG42" i="27"/>
  <c r="AG42" i="30" s="1"/>
  <c r="U42" i="27"/>
  <c r="U42" i="30" s="1"/>
  <c r="T42" i="40" s="1"/>
  <c r="AG41" i="27"/>
  <c r="AG41" i="30" s="1"/>
  <c r="U41" i="27"/>
  <c r="U41" i="30" s="1"/>
  <c r="T41" i="40" s="1"/>
  <c r="AG40" i="27"/>
  <c r="AG40" i="30" s="1"/>
  <c r="U40" i="27"/>
  <c r="U40" i="30" s="1"/>
  <c r="T40" i="40" s="1"/>
  <c r="AG39" i="27"/>
  <c r="AG39" i="30" s="1"/>
  <c r="U39" i="27"/>
  <c r="U39" i="30" s="1"/>
  <c r="T39" i="40" s="1"/>
  <c r="AI38" i="27"/>
  <c r="W38" i="27"/>
  <c r="AI37" i="27"/>
  <c r="AI37" i="30" s="1"/>
  <c r="W37" i="27"/>
  <c r="W37" i="30" s="1"/>
  <c r="V37" i="40" s="1"/>
  <c r="AI36" i="27"/>
  <c r="W36" i="27"/>
  <c r="AI35" i="27"/>
  <c r="W35" i="27"/>
  <c r="AI34" i="27"/>
  <c r="W34" i="27"/>
  <c r="AI33" i="27"/>
  <c r="W33" i="27"/>
  <c r="AI32" i="27"/>
  <c r="W32" i="27"/>
  <c r="AF157" i="27"/>
  <c r="T157" i="27"/>
  <c r="AF156" i="27"/>
  <c r="AF156" i="30" s="1"/>
  <c r="T156" i="27"/>
  <c r="T156" i="30" s="1"/>
  <c r="S156" i="40" s="1"/>
  <c r="AF155" i="27"/>
  <c r="T155" i="27"/>
  <c r="AF154" i="27"/>
  <c r="T154" i="27"/>
  <c r="AF153" i="27"/>
  <c r="T153" i="27"/>
  <c r="AF152" i="27"/>
  <c r="T152" i="27"/>
  <c r="AF151" i="27"/>
  <c r="T151" i="27"/>
  <c r="AF150" i="27"/>
  <c r="AF150" i="30" s="1"/>
  <c r="T150" i="27"/>
  <c r="T150" i="30" s="1"/>
  <c r="S150" i="40" s="1"/>
  <c r="AF149" i="27"/>
  <c r="AF149" i="30" s="1"/>
  <c r="T149" i="27"/>
  <c r="T149" i="30" s="1"/>
  <c r="S149" i="40" s="1"/>
  <c r="AF148" i="27"/>
  <c r="AF148" i="30" s="1"/>
  <c r="T148" i="27"/>
  <c r="T148" i="30" s="1"/>
  <c r="S148" i="40" s="1"/>
  <c r="AF147" i="27"/>
  <c r="AF147" i="30" s="1"/>
  <c r="T147" i="27"/>
  <c r="T147" i="30" s="1"/>
  <c r="S147" i="40" s="1"/>
  <c r="AF146" i="27"/>
  <c r="AF146" i="30" s="1"/>
  <c r="T146" i="27"/>
  <c r="T146" i="30" s="1"/>
  <c r="S146" i="40" s="1"/>
  <c r="AF145" i="27"/>
  <c r="AF145" i="30" s="1"/>
  <c r="T145" i="27"/>
  <c r="T145" i="30" s="1"/>
  <c r="S145" i="40" s="1"/>
  <c r="AF144" i="27"/>
  <c r="AF144" i="30" s="1"/>
  <c r="T144" i="27"/>
  <c r="T144" i="30" s="1"/>
  <c r="S144" i="40" s="1"/>
  <c r="AF143" i="27"/>
  <c r="AF143" i="30" s="1"/>
  <c r="T143" i="27"/>
  <c r="T143" i="30" s="1"/>
  <c r="S143" i="40" s="1"/>
  <c r="AF142" i="27"/>
  <c r="AF142" i="30" s="1"/>
  <c r="T142" i="27"/>
  <c r="T142" i="30" s="1"/>
  <c r="S142" i="40" s="1"/>
  <c r="AF141" i="27"/>
  <c r="AF141" i="30" s="1"/>
  <c r="T141" i="27"/>
  <c r="T141" i="30" s="1"/>
  <c r="S141" i="40" s="1"/>
  <c r="AF140" i="27"/>
  <c r="T140" i="27"/>
  <c r="AF139" i="27"/>
  <c r="AF139" i="30" s="1"/>
  <c r="T139" i="27"/>
  <c r="T139" i="30" s="1"/>
  <c r="S139" i="40" s="1"/>
  <c r="AF138" i="27"/>
  <c r="T138" i="27"/>
  <c r="AF137" i="27"/>
  <c r="T137" i="27"/>
  <c r="AF136" i="27"/>
  <c r="T136" i="27"/>
  <c r="AF135" i="27"/>
  <c r="T135" i="27"/>
  <c r="AF134" i="27"/>
  <c r="T134" i="27"/>
  <c r="AF133" i="27"/>
  <c r="AF133" i="30" s="1"/>
  <c r="T133" i="27"/>
  <c r="T133" i="30" s="1"/>
  <c r="S133" i="40" s="1"/>
  <c r="AF132" i="27"/>
  <c r="AF132" i="30" s="1"/>
  <c r="T132" i="27"/>
  <c r="T132" i="30" s="1"/>
  <c r="S132" i="40" s="1"/>
  <c r="AF131" i="27"/>
  <c r="AF131" i="30" s="1"/>
  <c r="T131" i="27"/>
  <c r="T131" i="30" s="1"/>
  <c r="S131" i="40" s="1"/>
  <c r="AF130" i="27"/>
  <c r="AF130" i="30" s="1"/>
  <c r="T130" i="27"/>
  <c r="T130" i="30" s="1"/>
  <c r="S130" i="40" s="1"/>
  <c r="AF129" i="27"/>
  <c r="AF129" i="30" s="1"/>
  <c r="T129" i="27"/>
  <c r="T129" i="30" s="1"/>
  <c r="S129" i="40" s="1"/>
  <c r="AF128" i="27"/>
  <c r="AF128" i="30" s="1"/>
  <c r="T128" i="27"/>
  <c r="T128" i="30" s="1"/>
  <c r="S128" i="40" s="1"/>
  <c r="AF127" i="27"/>
  <c r="AF127" i="30" s="1"/>
  <c r="T127" i="27"/>
  <c r="T127" i="30" s="1"/>
  <c r="S127" i="40" s="1"/>
  <c r="AF126" i="27"/>
  <c r="AF126" i="30" s="1"/>
  <c r="T126" i="27"/>
  <c r="T126" i="30" s="1"/>
  <c r="S126" i="40" s="1"/>
  <c r="AF125" i="27"/>
  <c r="AF125" i="30" s="1"/>
  <c r="T125" i="27"/>
  <c r="T125" i="30" s="1"/>
  <c r="S125" i="40" s="1"/>
  <c r="AF124" i="27"/>
  <c r="AF124" i="30" s="1"/>
  <c r="T124" i="27"/>
  <c r="T124" i="30" s="1"/>
  <c r="S124" i="40" s="1"/>
  <c r="AF123" i="27"/>
  <c r="T123" i="27"/>
  <c r="AF122" i="27"/>
  <c r="AF122" i="30" s="1"/>
  <c r="T122" i="27"/>
  <c r="T122" i="30" s="1"/>
  <c r="S122" i="40" s="1"/>
  <c r="AF121" i="27"/>
  <c r="T121" i="27"/>
  <c r="AF120" i="27"/>
  <c r="T120" i="27"/>
  <c r="AF119" i="27"/>
  <c r="T119" i="27"/>
  <c r="AF118" i="27"/>
  <c r="T118" i="27"/>
  <c r="AF117" i="27"/>
  <c r="T117" i="27"/>
  <c r="AF116" i="27"/>
  <c r="AF116" i="30" s="1"/>
  <c r="T116" i="27"/>
  <c r="T116" i="30" s="1"/>
  <c r="S116" i="40" s="1"/>
  <c r="AF115" i="27"/>
  <c r="AF115" i="30" s="1"/>
  <c r="T115" i="27"/>
  <c r="T115" i="30" s="1"/>
  <c r="S115" i="40" s="1"/>
  <c r="AF114" i="27"/>
  <c r="AF114" i="30" s="1"/>
  <c r="T114" i="27"/>
  <c r="T114" i="30" s="1"/>
  <c r="S114" i="40" s="1"/>
  <c r="AF113" i="27"/>
  <c r="AF113" i="30" s="1"/>
  <c r="T113" i="27"/>
  <c r="T113" i="30" s="1"/>
  <c r="S113" i="40" s="1"/>
  <c r="AF112" i="27"/>
  <c r="AF112" i="30" s="1"/>
  <c r="T112" i="27"/>
  <c r="T112" i="30" s="1"/>
  <c r="S112" i="40" s="1"/>
  <c r="AF111" i="27"/>
  <c r="AF111" i="30" s="1"/>
  <c r="T111" i="27"/>
  <c r="T111" i="30" s="1"/>
  <c r="S111" i="40" s="1"/>
  <c r="AF110" i="27"/>
  <c r="AF110" i="30" s="1"/>
  <c r="T110" i="27"/>
  <c r="T110" i="30" s="1"/>
  <c r="S110" i="40" s="1"/>
  <c r="AF109" i="27"/>
  <c r="AF109" i="30" s="1"/>
  <c r="T109" i="27"/>
  <c r="T109" i="30" s="1"/>
  <c r="S109" i="40" s="1"/>
  <c r="AF108" i="27"/>
  <c r="AF108" i="30" s="1"/>
  <c r="T108" i="27"/>
  <c r="T108" i="30" s="1"/>
  <c r="S108" i="40" s="1"/>
  <c r="AF107" i="27"/>
  <c r="AF107" i="30" s="1"/>
  <c r="T107" i="27"/>
  <c r="T107" i="30" s="1"/>
  <c r="S107" i="40" s="1"/>
  <c r="AF106" i="27"/>
  <c r="T106" i="27"/>
  <c r="AF105" i="27"/>
  <c r="AF105" i="30" s="1"/>
  <c r="T105" i="27"/>
  <c r="T105" i="30" s="1"/>
  <c r="S105" i="40" s="1"/>
  <c r="AF104" i="27"/>
  <c r="T104" i="27"/>
  <c r="AF103" i="27"/>
  <c r="T103" i="27"/>
  <c r="AF102" i="27"/>
  <c r="T102" i="27"/>
  <c r="AF101" i="27"/>
  <c r="T101" i="27"/>
  <c r="AF100" i="27"/>
  <c r="T100" i="27"/>
  <c r="AF99" i="27"/>
  <c r="AF99" i="30" s="1"/>
  <c r="T99" i="27"/>
  <c r="T99" i="30" s="1"/>
  <c r="S99" i="40" s="1"/>
  <c r="AF98" i="27"/>
  <c r="AF98" i="30" s="1"/>
  <c r="T98" i="27"/>
  <c r="T98" i="30" s="1"/>
  <c r="S98" i="40" s="1"/>
  <c r="AF97" i="27"/>
  <c r="AF97" i="30" s="1"/>
  <c r="T97" i="27"/>
  <c r="T97" i="30" s="1"/>
  <c r="S97" i="40" s="1"/>
  <c r="AF96" i="27"/>
  <c r="AF96" i="30" s="1"/>
  <c r="T96" i="27"/>
  <c r="T96" i="30" s="1"/>
  <c r="S96" i="40" s="1"/>
  <c r="AF95" i="27"/>
  <c r="AF95" i="30" s="1"/>
  <c r="T95" i="27"/>
  <c r="T95" i="30" s="1"/>
  <c r="S95" i="40" s="1"/>
  <c r="AF94" i="27"/>
  <c r="AF94" i="30" s="1"/>
  <c r="T94" i="27"/>
  <c r="T94" i="30" s="1"/>
  <c r="S94" i="40" s="1"/>
  <c r="AF93" i="27"/>
  <c r="AF93" i="30" s="1"/>
  <c r="T93" i="27"/>
  <c r="T93" i="30" s="1"/>
  <c r="S93" i="40" s="1"/>
  <c r="AF92" i="27"/>
  <c r="AF92" i="30" s="1"/>
  <c r="T92" i="27"/>
  <c r="T92" i="30" s="1"/>
  <c r="S92" i="40" s="1"/>
  <c r="AF91" i="27"/>
  <c r="AF91" i="30" s="1"/>
  <c r="T91" i="27"/>
  <c r="T91" i="30" s="1"/>
  <c r="S91" i="40" s="1"/>
  <c r="AF90" i="27"/>
  <c r="AF90" i="30" s="1"/>
  <c r="T90" i="27"/>
  <c r="T90" i="30" s="1"/>
  <c r="S90" i="40" s="1"/>
  <c r="AF89" i="27"/>
  <c r="T89" i="27"/>
  <c r="AF88" i="27"/>
  <c r="AF88" i="30" s="1"/>
  <c r="T88" i="27"/>
  <c r="T88" i="30" s="1"/>
  <c r="S88" i="40" s="1"/>
  <c r="AF87" i="27"/>
  <c r="T87" i="27"/>
  <c r="AF86" i="27"/>
  <c r="T86" i="27"/>
  <c r="AF85" i="27"/>
  <c r="T85" i="27"/>
  <c r="AF84" i="27"/>
  <c r="T84" i="27"/>
  <c r="AF83" i="27"/>
  <c r="T83" i="27"/>
  <c r="AF82" i="27"/>
  <c r="AF82" i="30" s="1"/>
  <c r="T82" i="27"/>
  <c r="T82" i="30" s="1"/>
  <c r="S82" i="40" s="1"/>
  <c r="AF81" i="27"/>
  <c r="AF81" i="30" s="1"/>
  <c r="T81" i="27"/>
  <c r="T81" i="30" s="1"/>
  <c r="S81" i="40" s="1"/>
  <c r="AF80" i="27"/>
  <c r="AF80" i="30" s="1"/>
  <c r="T80" i="27"/>
  <c r="T80" i="30" s="1"/>
  <c r="S80" i="40" s="1"/>
  <c r="AF79" i="27"/>
  <c r="AF79" i="30" s="1"/>
  <c r="T79" i="27"/>
  <c r="T79" i="30" s="1"/>
  <c r="S79" i="40" s="1"/>
  <c r="AF78" i="27"/>
  <c r="AF78" i="30" s="1"/>
  <c r="T78" i="27"/>
  <c r="T78" i="30" s="1"/>
  <c r="S78" i="40" s="1"/>
  <c r="AF77" i="27"/>
  <c r="AF77" i="30" s="1"/>
  <c r="T77" i="27"/>
  <c r="T77" i="30" s="1"/>
  <c r="S77" i="40" s="1"/>
  <c r="AF76" i="27"/>
  <c r="AF76" i="30" s="1"/>
  <c r="T76" i="27"/>
  <c r="T76" i="30" s="1"/>
  <c r="S76" i="40" s="1"/>
  <c r="AF75" i="27"/>
  <c r="AF75" i="30" s="1"/>
  <c r="T75" i="27"/>
  <c r="T75" i="30" s="1"/>
  <c r="S75" i="40" s="1"/>
  <c r="AF74" i="27"/>
  <c r="AF74" i="30" s="1"/>
  <c r="T74" i="27"/>
  <c r="T74" i="30" s="1"/>
  <c r="S74" i="40" s="1"/>
  <c r="AF73" i="27"/>
  <c r="AF73" i="30" s="1"/>
  <c r="T73" i="27"/>
  <c r="T73" i="30" s="1"/>
  <c r="S73" i="40" s="1"/>
  <c r="AF72" i="27"/>
  <c r="T72" i="27"/>
  <c r="AF71" i="27"/>
  <c r="AF71" i="30" s="1"/>
  <c r="T71" i="27"/>
  <c r="T71" i="30" s="1"/>
  <c r="S71" i="40" s="1"/>
  <c r="AF70" i="27"/>
  <c r="T70" i="27"/>
  <c r="AF69" i="27"/>
  <c r="T69" i="27"/>
  <c r="AF68" i="27"/>
  <c r="T68" i="27"/>
  <c r="AF67" i="27"/>
  <c r="T67" i="27"/>
  <c r="AF66" i="27"/>
  <c r="T66" i="27"/>
  <c r="AF65" i="27"/>
  <c r="AF65" i="30" s="1"/>
  <c r="T65" i="27"/>
  <c r="T65" i="30" s="1"/>
  <c r="S65" i="40" s="1"/>
  <c r="AF64" i="27"/>
  <c r="AF64" i="30" s="1"/>
  <c r="T64" i="27"/>
  <c r="T64" i="30" s="1"/>
  <c r="S64" i="40" s="1"/>
  <c r="AF63" i="27"/>
  <c r="AF63" i="30" s="1"/>
  <c r="T63" i="27"/>
  <c r="T63" i="30" s="1"/>
  <c r="S63" i="40" s="1"/>
  <c r="AF62" i="27"/>
  <c r="AF62" i="30" s="1"/>
  <c r="T62" i="27"/>
  <c r="T62" i="30" s="1"/>
  <c r="S62" i="40" s="1"/>
  <c r="AF61" i="27"/>
  <c r="AF61" i="30" s="1"/>
  <c r="T61" i="27"/>
  <c r="T61" i="30" s="1"/>
  <c r="S61" i="40" s="1"/>
  <c r="AF60" i="27"/>
  <c r="AF60" i="30" s="1"/>
  <c r="T60" i="27"/>
  <c r="T60" i="30" s="1"/>
  <c r="S60" i="40" s="1"/>
  <c r="AF59" i="27"/>
  <c r="AF59" i="30" s="1"/>
  <c r="T59" i="27"/>
  <c r="T59" i="30" s="1"/>
  <c r="S59" i="40" s="1"/>
  <c r="AF58" i="27"/>
  <c r="AF58" i="30" s="1"/>
  <c r="T58" i="27"/>
  <c r="T58" i="30" s="1"/>
  <c r="S58" i="40" s="1"/>
  <c r="AF57" i="27"/>
  <c r="AF57" i="30" s="1"/>
  <c r="T57" i="27"/>
  <c r="T57" i="30" s="1"/>
  <c r="S57" i="40" s="1"/>
  <c r="AF56" i="27"/>
  <c r="AF56" i="30" s="1"/>
  <c r="T56" i="27"/>
  <c r="T56" i="30" s="1"/>
  <c r="S56" i="40" s="1"/>
  <c r="AF55" i="27"/>
  <c r="T55" i="27"/>
  <c r="AF54" i="27"/>
  <c r="AF54" i="30" s="1"/>
  <c r="T54" i="27"/>
  <c r="T54" i="30" s="1"/>
  <c r="S54" i="40" s="1"/>
  <c r="AF53" i="27"/>
  <c r="T53" i="27"/>
  <c r="AF52" i="27"/>
  <c r="T52" i="27"/>
  <c r="AF51" i="27"/>
  <c r="T51" i="27"/>
  <c r="AF50" i="27"/>
  <c r="T50" i="27"/>
  <c r="AF49" i="27"/>
  <c r="T49" i="27"/>
  <c r="AF48" i="27"/>
  <c r="AF48" i="30" s="1"/>
  <c r="T48" i="27"/>
  <c r="T48" i="30" s="1"/>
  <c r="S48" i="40" s="1"/>
  <c r="AF47" i="27"/>
  <c r="AF47" i="30" s="1"/>
  <c r="T47" i="27"/>
  <c r="T47" i="30" s="1"/>
  <c r="S47" i="40" s="1"/>
  <c r="AF46" i="27"/>
  <c r="AF46" i="30" s="1"/>
  <c r="T46" i="27"/>
  <c r="T46" i="30" s="1"/>
  <c r="S46" i="40" s="1"/>
  <c r="AF45" i="27"/>
  <c r="AF45" i="30" s="1"/>
  <c r="T45" i="27"/>
  <c r="T45" i="30" s="1"/>
  <c r="S45" i="40" s="1"/>
  <c r="AF44" i="27"/>
  <c r="AF44" i="30" s="1"/>
  <c r="T44" i="27"/>
  <c r="T44" i="30" s="1"/>
  <c r="S44" i="40" s="1"/>
  <c r="AF43" i="27"/>
  <c r="AF43" i="30" s="1"/>
  <c r="T43" i="27"/>
  <c r="T43" i="30" s="1"/>
  <c r="S43" i="40" s="1"/>
  <c r="AF42" i="27"/>
  <c r="AF42" i="30" s="1"/>
  <c r="T42" i="27"/>
  <c r="T42" i="30" s="1"/>
  <c r="S42" i="40" s="1"/>
  <c r="AF41" i="27"/>
  <c r="AF41" i="30" s="1"/>
  <c r="T41" i="27"/>
  <c r="T41" i="30" s="1"/>
  <c r="S41" i="40" s="1"/>
  <c r="AF40" i="27"/>
  <c r="AF40" i="30" s="1"/>
  <c r="T40" i="27"/>
  <c r="T40" i="30" s="1"/>
  <c r="S40" i="40" s="1"/>
  <c r="AF39" i="27"/>
  <c r="AF39" i="30" s="1"/>
  <c r="T39" i="27"/>
  <c r="T39" i="30" s="1"/>
  <c r="S39" i="40" s="1"/>
  <c r="AE157" i="27"/>
  <c r="Q157" i="27"/>
  <c r="AA156" i="27"/>
  <c r="AA156" i="30" s="1"/>
  <c r="Z156" i="40" s="1"/>
  <c r="W155" i="27"/>
  <c r="AE154" i="27"/>
  <c r="Q154" i="27"/>
  <c r="AA153" i="27"/>
  <c r="W152" i="27"/>
  <c r="AB157" i="27"/>
  <c r="X156" i="27"/>
  <c r="X156" i="30" s="1"/>
  <c r="W156" i="40" s="1"/>
  <c r="AH155" i="27"/>
  <c r="R155" i="27"/>
  <c r="AB154" i="27"/>
  <c r="X153" i="27"/>
  <c r="AH152" i="27"/>
  <c r="R152" i="27"/>
  <c r="AB151" i="27"/>
  <c r="X150" i="27"/>
  <c r="X150" i="30" s="1"/>
  <c r="W150" i="40" s="1"/>
  <c r="AH149" i="27"/>
  <c r="AH149" i="30" s="1"/>
  <c r="R149" i="27"/>
  <c r="R149" i="30" s="1"/>
  <c r="Q149" i="40" s="1"/>
  <c r="AB148" i="27"/>
  <c r="AB148" i="30" s="1"/>
  <c r="AA148" i="40" s="1"/>
  <c r="X147" i="27"/>
  <c r="X147" i="30" s="1"/>
  <c r="W147" i="40" s="1"/>
  <c r="AH146" i="27"/>
  <c r="AH146" i="30" s="1"/>
  <c r="R146" i="27"/>
  <c r="R146" i="30" s="1"/>
  <c r="Q146" i="40" s="1"/>
  <c r="AB145" i="27"/>
  <c r="AB145" i="30" s="1"/>
  <c r="AA145" i="40" s="1"/>
  <c r="X144" i="27"/>
  <c r="X144" i="30" s="1"/>
  <c r="W144" i="40" s="1"/>
  <c r="AH143" i="27"/>
  <c r="AH143" i="30" s="1"/>
  <c r="R143" i="27"/>
  <c r="R143" i="30" s="1"/>
  <c r="Q143" i="40" s="1"/>
  <c r="AB142" i="27"/>
  <c r="AB142" i="30" s="1"/>
  <c r="AA142" i="40" s="1"/>
  <c r="X141" i="27"/>
  <c r="X141" i="30" s="1"/>
  <c r="W141" i="40" s="1"/>
  <c r="AH140" i="27"/>
  <c r="R140" i="27"/>
  <c r="AB139" i="27"/>
  <c r="AB139" i="30" s="1"/>
  <c r="AA139" i="40" s="1"/>
  <c r="X138" i="27"/>
  <c r="AH137" i="27"/>
  <c r="R137" i="27"/>
  <c r="AB136" i="27"/>
  <c r="X135" i="27"/>
  <c r="AH134" i="27"/>
  <c r="R134" i="27"/>
  <c r="AB133" i="27"/>
  <c r="AB133" i="30" s="1"/>
  <c r="AA133" i="40" s="1"/>
  <c r="X132" i="27"/>
  <c r="X132" i="30" s="1"/>
  <c r="W132" i="40" s="1"/>
  <c r="AH131" i="27"/>
  <c r="AH131" i="30" s="1"/>
  <c r="R131" i="27"/>
  <c r="R131" i="30" s="1"/>
  <c r="Q131" i="40" s="1"/>
  <c r="AB130" i="27"/>
  <c r="AB130" i="30" s="1"/>
  <c r="AA130" i="40" s="1"/>
  <c r="X129" i="27"/>
  <c r="X129" i="30" s="1"/>
  <c r="W129" i="40" s="1"/>
  <c r="AH128" i="27"/>
  <c r="AH128" i="30" s="1"/>
  <c r="R128" i="27"/>
  <c r="R128" i="30" s="1"/>
  <c r="Q128" i="40" s="1"/>
  <c r="AB127" i="27"/>
  <c r="AB127" i="30" s="1"/>
  <c r="AA127" i="40" s="1"/>
  <c r="X126" i="27"/>
  <c r="X126" i="30" s="1"/>
  <c r="W126" i="40" s="1"/>
  <c r="AH125" i="27"/>
  <c r="AH125" i="30" s="1"/>
  <c r="R125" i="27"/>
  <c r="R125" i="30" s="1"/>
  <c r="Q125" i="40" s="1"/>
  <c r="AB124" i="27"/>
  <c r="AB124" i="30" s="1"/>
  <c r="AA124" i="40" s="1"/>
  <c r="X123" i="27"/>
  <c r="AH122" i="27"/>
  <c r="AH122" i="30" s="1"/>
  <c r="R122" i="27"/>
  <c r="R122" i="30" s="1"/>
  <c r="Q122" i="40" s="1"/>
  <c r="AB121" i="27"/>
  <c r="X120" i="27"/>
  <c r="AH119" i="27"/>
  <c r="R119" i="27"/>
  <c r="AB118" i="27"/>
  <c r="X117" i="27"/>
  <c r="AH116" i="27"/>
  <c r="AH116" i="30" s="1"/>
  <c r="R116" i="27"/>
  <c r="R116" i="30" s="1"/>
  <c r="Q116" i="40" s="1"/>
  <c r="AB115" i="27"/>
  <c r="AB115" i="30" s="1"/>
  <c r="AA115" i="40" s="1"/>
  <c r="X114" i="27"/>
  <c r="X114" i="30" s="1"/>
  <c r="W114" i="40" s="1"/>
  <c r="AH113" i="27"/>
  <c r="AH113" i="30" s="1"/>
  <c r="R113" i="27"/>
  <c r="R113" i="30" s="1"/>
  <c r="Q113" i="40" s="1"/>
  <c r="AB112" i="27"/>
  <c r="AB112" i="30" s="1"/>
  <c r="AA112" i="40" s="1"/>
  <c r="X111" i="27"/>
  <c r="X111" i="30" s="1"/>
  <c r="W111" i="40" s="1"/>
  <c r="AH110" i="27"/>
  <c r="AH110" i="30" s="1"/>
  <c r="R110" i="27"/>
  <c r="R110" i="30" s="1"/>
  <c r="Q110" i="40" s="1"/>
  <c r="AB109" i="27"/>
  <c r="AB109" i="30" s="1"/>
  <c r="AA109" i="40" s="1"/>
  <c r="X108" i="27"/>
  <c r="X108" i="30" s="1"/>
  <c r="W108" i="40" s="1"/>
  <c r="AH107" i="27"/>
  <c r="AH107" i="30" s="1"/>
  <c r="R107" i="27"/>
  <c r="R107" i="30" s="1"/>
  <c r="Q107" i="40" s="1"/>
  <c r="AB106" i="27"/>
  <c r="X105" i="27"/>
  <c r="X105" i="30" s="1"/>
  <c r="W105" i="40" s="1"/>
  <c r="AH104" i="27"/>
  <c r="R104" i="27"/>
  <c r="AB103" i="27"/>
  <c r="X102" i="27"/>
  <c r="AH101" i="27"/>
  <c r="R101" i="27"/>
  <c r="AB100" i="27"/>
  <c r="X99" i="27"/>
  <c r="X99" i="30" s="1"/>
  <c r="W99" i="40" s="1"/>
  <c r="AH98" i="27"/>
  <c r="AH98" i="30" s="1"/>
  <c r="R98" i="27"/>
  <c r="R98" i="30" s="1"/>
  <c r="Q98" i="40" s="1"/>
  <c r="AB97" i="27"/>
  <c r="AB97" i="30" s="1"/>
  <c r="AA97" i="40" s="1"/>
  <c r="X96" i="27"/>
  <c r="X96" i="30" s="1"/>
  <c r="W96" i="40" s="1"/>
  <c r="AH95" i="27"/>
  <c r="AH95" i="30" s="1"/>
  <c r="R95" i="27"/>
  <c r="R95" i="30" s="1"/>
  <c r="Q95" i="40" s="1"/>
  <c r="AB94" i="27"/>
  <c r="AB94" i="30" s="1"/>
  <c r="AA94" i="40" s="1"/>
  <c r="X93" i="27"/>
  <c r="X93" i="30" s="1"/>
  <c r="W93" i="40" s="1"/>
  <c r="AH92" i="27"/>
  <c r="AH92" i="30" s="1"/>
  <c r="R92" i="27"/>
  <c r="R92" i="30" s="1"/>
  <c r="Q92" i="40" s="1"/>
  <c r="AB91" i="27"/>
  <c r="AB91" i="30" s="1"/>
  <c r="AA91" i="40" s="1"/>
  <c r="X90" i="27"/>
  <c r="X90" i="30" s="1"/>
  <c r="W90" i="40" s="1"/>
  <c r="AH89" i="27"/>
  <c r="R89" i="27"/>
  <c r="AB88" i="27"/>
  <c r="AB88" i="30" s="1"/>
  <c r="AA88" i="40" s="1"/>
  <c r="X87" i="27"/>
  <c r="AH86" i="27"/>
  <c r="R86" i="27"/>
  <c r="AB85" i="27"/>
  <c r="X84" i="27"/>
  <c r="AH83" i="27"/>
  <c r="R83" i="27"/>
  <c r="AB82" i="27"/>
  <c r="AB82" i="30" s="1"/>
  <c r="AA82" i="40" s="1"/>
  <c r="X81" i="27"/>
  <c r="X81" i="30" s="1"/>
  <c r="W81" i="40" s="1"/>
  <c r="AH80" i="27"/>
  <c r="AH80" i="30" s="1"/>
  <c r="R80" i="27"/>
  <c r="R80" i="30" s="1"/>
  <c r="Q80" i="40" s="1"/>
  <c r="AB79" i="27"/>
  <c r="AB79" i="30" s="1"/>
  <c r="AA79" i="40" s="1"/>
  <c r="X78" i="27"/>
  <c r="X78" i="30" s="1"/>
  <c r="W78" i="40" s="1"/>
  <c r="AH77" i="27"/>
  <c r="AH77" i="30" s="1"/>
  <c r="R77" i="27"/>
  <c r="R77" i="30" s="1"/>
  <c r="Q77" i="40" s="1"/>
  <c r="AB76" i="27"/>
  <c r="AB76" i="30" s="1"/>
  <c r="AA76" i="40" s="1"/>
  <c r="X75" i="27"/>
  <c r="X75" i="30" s="1"/>
  <c r="W75" i="40" s="1"/>
  <c r="AH74" i="27"/>
  <c r="AH74" i="30" s="1"/>
  <c r="R74" i="27"/>
  <c r="R74" i="30" s="1"/>
  <c r="Q74" i="40" s="1"/>
  <c r="AB73" i="27"/>
  <c r="AB73" i="30" s="1"/>
  <c r="AA73" i="40" s="1"/>
  <c r="X72" i="27"/>
  <c r="AH71" i="27"/>
  <c r="AH71" i="30" s="1"/>
  <c r="R71" i="27"/>
  <c r="R71" i="30" s="1"/>
  <c r="Q71" i="40" s="1"/>
  <c r="AB70" i="27"/>
  <c r="X69" i="27"/>
  <c r="AH68" i="27"/>
  <c r="R68" i="27"/>
  <c r="AB67" i="27"/>
  <c r="X66" i="27"/>
  <c r="AH65" i="27"/>
  <c r="AH65" i="30" s="1"/>
  <c r="R65" i="27"/>
  <c r="R65" i="30" s="1"/>
  <c r="Q65" i="40" s="1"/>
  <c r="AB64" i="27"/>
  <c r="AB64" i="30" s="1"/>
  <c r="AA64" i="40" s="1"/>
  <c r="X63" i="27"/>
  <c r="X63" i="30" s="1"/>
  <c r="W63" i="40" s="1"/>
  <c r="AH62" i="27"/>
  <c r="AH62" i="30" s="1"/>
  <c r="R62" i="27"/>
  <c r="R62" i="30" s="1"/>
  <c r="Q62" i="40" s="1"/>
  <c r="AB61" i="27"/>
  <c r="AB61" i="30" s="1"/>
  <c r="AA61" i="40" s="1"/>
  <c r="X60" i="27"/>
  <c r="X60" i="30" s="1"/>
  <c r="W60" i="40" s="1"/>
  <c r="AH59" i="27"/>
  <c r="AH59" i="30" s="1"/>
  <c r="R59" i="27"/>
  <c r="R59" i="30" s="1"/>
  <c r="Q59" i="40" s="1"/>
  <c r="AB58" i="27"/>
  <c r="AB58" i="30" s="1"/>
  <c r="AA58" i="40" s="1"/>
  <c r="X57" i="27"/>
  <c r="X57" i="30" s="1"/>
  <c r="W57" i="40" s="1"/>
  <c r="AH56" i="27"/>
  <c r="AH56" i="30" s="1"/>
  <c r="R56" i="27"/>
  <c r="R56" i="30" s="1"/>
  <c r="Q56" i="40" s="1"/>
  <c r="AB55" i="27"/>
  <c r="X54" i="27"/>
  <c r="X54" i="30" s="1"/>
  <c r="W54" i="40" s="1"/>
  <c r="AH53" i="27"/>
  <c r="R53" i="27"/>
  <c r="AB52" i="27"/>
  <c r="X51" i="27"/>
  <c r="AH50" i="27"/>
  <c r="R50" i="27"/>
  <c r="AB49" i="27"/>
  <c r="X48" i="27"/>
  <c r="X48" i="30" s="1"/>
  <c r="W48" i="40" s="1"/>
  <c r="AH47" i="27"/>
  <c r="AH47" i="30" s="1"/>
  <c r="R47" i="27"/>
  <c r="R47" i="30" s="1"/>
  <c r="Q47" i="40" s="1"/>
  <c r="AB46" i="27"/>
  <c r="AB46" i="30" s="1"/>
  <c r="AA46" i="40" s="1"/>
  <c r="X45" i="27"/>
  <c r="X45" i="30" s="1"/>
  <c r="W45" i="40" s="1"/>
  <c r="AH44" i="27"/>
  <c r="AH44" i="30" s="1"/>
  <c r="R44" i="27"/>
  <c r="R44" i="30" s="1"/>
  <c r="Q44" i="40" s="1"/>
  <c r="AB43" i="27"/>
  <c r="AB43" i="30" s="1"/>
  <c r="AA43" i="40" s="1"/>
  <c r="X42" i="27"/>
  <c r="X42" i="30" s="1"/>
  <c r="W42" i="40" s="1"/>
  <c r="AH41" i="27"/>
  <c r="AH41" i="30" s="1"/>
  <c r="R41" i="27"/>
  <c r="R41" i="30" s="1"/>
  <c r="Q41" i="40" s="1"/>
  <c r="AB40" i="27"/>
  <c r="AB40" i="30" s="1"/>
  <c r="AA40" i="40" s="1"/>
  <c r="X39" i="27"/>
  <c r="X39" i="30" s="1"/>
  <c r="W39" i="40" s="1"/>
  <c r="V38" i="27"/>
  <c r="AG37" i="27"/>
  <c r="AG37" i="30" s="1"/>
  <c r="T37" i="27"/>
  <c r="T37" i="30" s="1"/>
  <c r="S37" i="40" s="1"/>
  <c r="AE36" i="27"/>
  <c r="R36" i="27"/>
  <c r="AC35" i="27"/>
  <c r="AA34" i="27"/>
  <c r="Y33" i="27"/>
  <c r="V32" i="27"/>
  <c r="AH31" i="27"/>
  <c r="AH31" i="30" s="1"/>
  <c r="V31" i="27"/>
  <c r="V31" i="30" s="1"/>
  <c r="U31" i="40" s="1"/>
  <c r="AH30" i="27"/>
  <c r="AH30" i="30" s="1"/>
  <c r="V30" i="27"/>
  <c r="V30" i="30" s="1"/>
  <c r="U30" i="40" s="1"/>
  <c r="AH29" i="27"/>
  <c r="AH29" i="30" s="1"/>
  <c r="V29" i="27"/>
  <c r="V29" i="30" s="1"/>
  <c r="U29" i="40" s="1"/>
  <c r="AH28" i="27"/>
  <c r="AH28" i="30" s="1"/>
  <c r="V28" i="27"/>
  <c r="V28" i="30" s="1"/>
  <c r="U28" i="40" s="1"/>
  <c r="AH27" i="27"/>
  <c r="AH27" i="30" s="1"/>
  <c r="V27" i="27"/>
  <c r="V27" i="30" s="1"/>
  <c r="U27" i="40" s="1"/>
  <c r="AH26" i="27"/>
  <c r="AH26" i="30" s="1"/>
  <c r="V26" i="27"/>
  <c r="V26" i="30" s="1"/>
  <c r="U26" i="40" s="1"/>
  <c r="AH25" i="27"/>
  <c r="AH25" i="30" s="1"/>
  <c r="V25" i="27"/>
  <c r="V25" i="30" s="1"/>
  <c r="U25" i="40" s="1"/>
  <c r="AH24" i="27"/>
  <c r="AH24" i="30" s="1"/>
  <c r="V24" i="27"/>
  <c r="V24" i="30" s="1"/>
  <c r="U24" i="40" s="1"/>
  <c r="AH23" i="27"/>
  <c r="AH23" i="30" s="1"/>
  <c r="V23" i="27"/>
  <c r="V23" i="30" s="1"/>
  <c r="U23" i="40" s="1"/>
  <c r="AG22" i="27"/>
  <c r="AG22" i="30" s="1"/>
  <c r="U22" i="27"/>
  <c r="U22" i="30" s="1"/>
  <c r="T22" i="40" s="1"/>
  <c r="T6" i="27"/>
  <c r="T6" i="30" s="1"/>
  <c r="S6" i="40" s="1"/>
  <c r="AF6" i="27"/>
  <c r="AF6" i="30" s="1"/>
  <c r="Y7" i="27"/>
  <c r="Y7" i="30" s="1"/>
  <c r="X7" i="40" s="1"/>
  <c r="R8" i="27"/>
  <c r="R8" i="30" s="1"/>
  <c r="Q8" i="40" s="1"/>
  <c r="AD8" i="27"/>
  <c r="W9" i="27"/>
  <c r="W9" i="30" s="1"/>
  <c r="V9" i="40" s="1"/>
  <c r="AI9" i="27"/>
  <c r="AI9" i="30" s="1"/>
  <c r="AB10" i="27"/>
  <c r="AB10" i="30" s="1"/>
  <c r="AA10" i="40" s="1"/>
  <c r="U11" i="27"/>
  <c r="U11" i="30" s="1"/>
  <c r="T11" i="40" s="1"/>
  <c r="AG11" i="27"/>
  <c r="AG11" i="30" s="1"/>
  <c r="Z12" i="27"/>
  <c r="Z12" i="30" s="1"/>
  <c r="Y12" i="40" s="1"/>
  <c r="S13" i="27"/>
  <c r="S13" i="30" s="1"/>
  <c r="R13" i="40" s="1"/>
  <c r="AE13" i="27"/>
  <c r="AE13" i="30" s="1"/>
  <c r="X14" i="27"/>
  <c r="X14" i="30" s="1"/>
  <c r="W14" i="40" s="1"/>
  <c r="Q15" i="27"/>
  <c r="AC15" i="27"/>
  <c r="V16" i="27"/>
  <c r="AH16" i="27"/>
  <c r="AA17" i="27"/>
  <c r="T18" i="27"/>
  <c r="AF18" i="27"/>
  <c r="Y19" i="27"/>
  <c r="R20" i="27"/>
  <c r="R20" i="30" s="1"/>
  <c r="Q20" i="40" s="1"/>
  <c r="AD20" i="27"/>
  <c r="AD20" i="30" s="1"/>
  <c r="W21" i="27"/>
  <c r="AI21" i="27"/>
  <c r="AC5" i="27"/>
  <c r="AC5" i="30" s="1"/>
  <c r="AB5" i="40" s="1"/>
  <c r="R12" i="16" s="1"/>
  <c r="Z157" i="27"/>
  <c r="V156" i="27"/>
  <c r="V156" i="30" s="1"/>
  <c r="U156" i="40" s="1"/>
  <c r="AD155" i="27"/>
  <c r="Z154" i="27"/>
  <c r="V153" i="27"/>
  <c r="AD152" i="27"/>
  <c r="Z151" i="27"/>
  <c r="V150" i="27"/>
  <c r="V150" i="30" s="1"/>
  <c r="U150" i="40" s="1"/>
  <c r="AD149" i="27"/>
  <c r="AD149" i="30" s="1"/>
  <c r="Z148" i="27"/>
  <c r="Z148" i="30" s="1"/>
  <c r="Y148" i="40" s="1"/>
  <c r="V147" i="27"/>
  <c r="V147" i="30" s="1"/>
  <c r="U147" i="40" s="1"/>
  <c r="AD146" i="27"/>
  <c r="AD146" i="30" s="1"/>
  <c r="Z145" i="27"/>
  <c r="Z145" i="30" s="1"/>
  <c r="Y145" i="40" s="1"/>
  <c r="V144" i="27"/>
  <c r="V144" i="30" s="1"/>
  <c r="U144" i="40" s="1"/>
  <c r="AD143" i="27"/>
  <c r="AD143" i="30" s="1"/>
  <c r="Z142" i="27"/>
  <c r="Z142" i="30" s="1"/>
  <c r="Y142" i="40" s="1"/>
  <c r="V141" i="27"/>
  <c r="V141" i="30" s="1"/>
  <c r="U141" i="40" s="1"/>
  <c r="AD140" i="27"/>
  <c r="Z139" i="27"/>
  <c r="Z139" i="30" s="1"/>
  <c r="Y139" i="40" s="1"/>
  <c r="V138" i="27"/>
  <c r="AD137" i="27"/>
  <c r="Z136" i="27"/>
  <c r="V135" i="27"/>
  <c r="AD134" i="27"/>
  <c r="Z133" i="27"/>
  <c r="Z133" i="30" s="1"/>
  <c r="Y133" i="40" s="1"/>
  <c r="V132" i="27"/>
  <c r="V132" i="30" s="1"/>
  <c r="U132" i="40" s="1"/>
  <c r="AD131" i="27"/>
  <c r="AD131" i="30" s="1"/>
  <c r="Z130" i="27"/>
  <c r="Z130" i="30" s="1"/>
  <c r="Y130" i="40" s="1"/>
  <c r="V129" i="27"/>
  <c r="V129" i="30" s="1"/>
  <c r="U129" i="40" s="1"/>
  <c r="AD128" i="27"/>
  <c r="AD128" i="30" s="1"/>
  <c r="Z127" i="27"/>
  <c r="Z127" i="30" s="1"/>
  <c r="Y127" i="40" s="1"/>
  <c r="V126" i="27"/>
  <c r="V126" i="30" s="1"/>
  <c r="U126" i="40" s="1"/>
  <c r="AD125" i="27"/>
  <c r="AD125" i="30" s="1"/>
  <c r="Z124" i="27"/>
  <c r="Z124" i="30" s="1"/>
  <c r="Y124" i="40" s="1"/>
  <c r="V123" i="27"/>
  <c r="AD122" i="27"/>
  <c r="AD122" i="30" s="1"/>
  <c r="Z121" i="27"/>
  <c r="V120" i="27"/>
  <c r="AD119" i="27"/>
  <c r="Z118" i="27"/>
  <c r="V117" i="27"/>
  <c r="AD116" i="27"/>
  <c r="AD116" i="30" s="1"/>
  <c r="Z115" i="27"/>
  <c r="Z115" i="30" s="1"/>
  <c r="Y115" i="40" s="1"/>
  <c r="V114" i="27"/>
  <c r="V114" i="30" s="1"/>
  <c r="U114" i="40" s="1"/>
  <c r="AD113" i="27"/>
  <c r="AD113" i="30" s="1"/>
  <c r="Z112" i="27"/>
  <c r="Z112" i="30" s="1"/>
  <c r="Y112" i="40" s="1"/>
  <c r="V111" i="27"/>
  <c r="V111" i="30" s="1"/>
  <c r="U111" i="40" s="1"/>
  <c r="AD110" i="27"/>
  <c r="AD110" i="30" s="1"/>
  <c r="Z109" i="27"/>
  <c r="Z109" i="30" s="1"/>
  <c r="Y109" i="40" s="1"/>
  <c r="V108" i="27"/>
  <c r="V108" i="30" s="1"/>
  <c r="U108" i="40" s="1"/>
  <c r="AD107" i="27"/>
  <c r="AD107" i="30" s="1"/>
  <c r="Z106" i="27"/>
  <c r="V105" i="27"/>
  <c r="V105" i="30" s="1"/>
  <c r="U105" i="40" s="1"/>
  <c r="AD104" i="27"/>
  <c r="Z103" i="27"/>
  <c r="V102" i="27"/>
  <c r="AD101" i="27"/>
  <c r="Z100" i="27"/>
  <c r="V99" i="27"/>
  <c r="V99" i="30" s="1"/>
  <c r="U99" i="40" s="1"/>
  <c r="AD98" i="27"/>
  <c r="AD98" i="30" s="1"/>
  <c r="Z97" i="27"/>
  <c r="Z97" i="30" s="1"/>
  <c r="Y97" i="40" s="1"/>
  <c r="V96" i="27"/>
  <c r="V96" i="30" s="1"/>
  <c r="U96" i="40" s="1"/>
  <c r="AD95" i="27"/>
  <c r="AD95" i="30" s="1"/>
  <c r="Z94" i="27"/>
  <c r="Z94" i="30" s="1"/>
  <c r="Y94" i="40" s="1"/>
  <c r="V93" i="27"/>
  <c r="V93" i="30" s="1"/>
  <c r="U93" i="40" s="1"/>
  <c r="AD92" i="27"/>
  <c r="AD92" i="30" s="1"/>
  <c r="Z91" i="27"/>
  <c r="Z91" i="30" s="1"/>
  <c r="Y91" i="40" s="1"/>
  <c r="V90" i="27"/>
  <c r="V90" i="30" s="1"/>
  <c r="U90" i="40" s="1"/>
  <c r="AD89" i="27"/>
  <c r="Z88" i="27"/>
  <c r="Z88" i="30" s="1"/>
  <c r="Y88" i="40" s="1"/>
  <c r="V87" i="27"/>
  <c r="AD86" i="27"/>
  <c r="Z85" i="27"/>
  <c r="V84" i="27"/>
  <c r="AD83" i="27"/>
  <c r="Z82" i="27"/>
  <c r="Z82" i="30" s="1"/>
  <c r="Y82" i="40" s="1"/>
  <c r="V81" i="27"/>
  <c r="V81" i="30" s="1"/>
  <c r="U81" i="40" s="1"/>
  <c r="AD80" i="27"/>
  <c r="AD80" i="30" s="1"/>
  <c r="Z79" i="27"/>
  <c r="Z79" i="30" s="1"/>
  <c r="Y79" i="40" s="1"/>
  <c r="V78" i="27"/>
  <c r="V78" i="30" s="1"/>
  <c r="U78" i="40" s="1"/>
  <c r="AD77" i="27"/>
  <c r="AD77" i="30" s="1"/>
  <c r="Z76" i="27"/>
  <c r="Z76" i="30" s="1"/>
  <c r="Y76" i="40" s="1"/>
  <c r="V75" i="27"/>
  <c r="V75" i="30" s="1"/>
  <c r="U75" i="40" s="1"/>
  <c r="AD74" i="27"/>
  <c r="AD74" i="30" s="1"/>
  <c r="Z73" i="27"/>
  <c r="Z73" i="30" s="1"/>
  <c r="Y73" i="40" s="1"/>
  <c r="V72" i="27"/>
  <c r="AD71" i="27"/>
  <c r="AD71" i="30" s="1"/>
  <c r="Z70" i="27"/>
  <c r="V69" i="27"/>
  <c r="AD68" i="27"/>
  <c r="Z67" i="27"/>
  <c r="V66" i="27"/>
  <c r="AD65" i="27"/>
  <c r="AD65" i="30" s="1"/>
  <c r="Z64" i="27"/>
  <c r="Z64" i="30" s="1"/>
  <c r="Y64" i="40" s="1"/>
  <c r="V63" i="27"/>
  <c r="V63" i="30" s="1"/>
  <c r="U63" i="40" s="1"/>
  <c r="AD62" i="27"/>
  <c r="AD62" i="30" s="1"/>
  <c r="Z61" i="27"/>
  <c r="Z61" i="30" s="1"/>
  <c r="Y61" i="40" s="1"/>
  <c r="V60" i="27"/>
  <c r="V60" i="30" s="1"/>
  <c r="U60" i="40" s="1"/>
  <c r="AD59" i="27"/>
  <c r="AD59" i="30" s="1"/>
  <c r="Z58" i="27"/>
  <c r="Z58" i="30" s="1"/>
  <c r="Y58" i="40" s="1"/>
  <c r="V57" i="27"/>
  <c r="V57" i="30" s="1"/>
  <c r="U57" i="40" s="1"/>
  <c r="AD56" i="27"/>
  <c r="AD56" i="30" s="1"/>
  <c r="Z55" i="27"/>
  <c r="V54" i="27"/>
  <c r="V54" i="30" s="1"/>
  <c r="U54" i="40" s="1"/>
  <c r="AD53" i="27"/>
  <c r="Z52" i="27"/>
  <c r="V51" i="27"/>
  <c r="AD50" i="27"/>
  <c r="Z49" i="27"/>
  <c r="V48" i="27"/>
  <c r="V48" i="30" s="1"/>
  <c r="U48" i="40" s="1"/>
  <c r="AD47" i="27"/>
  <c r="AD47" i="30" s="1"/>
  <c r="Z46" i="27"/>
  <c r="Z46" i="30" s="1"/>
  <c r="Y46" i="40" s="1"/>
  <c r="V45" i="27"/>
  <c r="V45" i="30" s="1"/>
  <c r="U45" i="40" s="1"/>
  <c r="AD44" i="27"/>
  <c r="AD44" i="30" s="1"/>
  <c r="Z43" i="27"/>
  <c r="Z43" i="30" s="1"/>
  <c r="Y43" i="40" s="1"/>
  <c r="V42" i="27"/>
  <c r="V42" i="30" s="1"/>
  <c r="U42" i="40" s="1"/>
  <c r="AD41" i="27"/>
  <c r="AD41" i="30" s="1"/>
  <c r="Z40" i="27"/>
  <c r="Z40" i="30" s="1"/>
  <c r="Y40" i="40" s="1"/>
  <c r="V39" i="27"/>
  <c r="V39" i="30" s="1"/>
  <c r="U39" i="40" s="1"/>
  <c r="AG38" i="27"/>
  <c r="T38" i="27"/>
  <c r="AE37" i="27"/>
  <c r="AE37" i="30" s="1"/>
  <c r="X157" i="27"/>
  <c r="AE156" i="27"/>
  <c r="AE156" i="30" s="1"/>
  <c r="S155" i="27"/>
  <c r="Y154" i="27"/>
  <c r="AH153" i="27"/>
  <c r="V152" i="27"/>
  <c r="AC151" i="27"/>
  <c r="S150" i="27"/>
  <c r="S150" i="30" s="1"/>
  <c r="R150" i="40" s="1"/>
  <c r="AA149" i="27"/>
  <c r="AA149" i="30" s="1"/>
  <c r="Z149" i="40" s="1"/>
  <c r="R148" i="27"/>
  <c r="R148" i="30" s="1"/>
  <c r="Q148" i="40" s="1"/>
  <c r="AB147" i="27"/>
  <c r="AB147" i="30" s="1"/>
  <c r="AA147" i="40" s="1"/>
  <c r="Q146" i="27"/>
  <c r="Q146" i="30" s="1"/>
  <c r="P146" i="40" s="1"/>
  <c r="Y145" i="27"/>
  <c r="Y145" i="30" s="1"/>
  <c r="X145" i="40" s="1"/>
  <c r="AI144" i="27"/>
  <c r="AI144" i="30" s="1"/>
  <c r="Q144" i="27"/>
  <c r="Q144" i="30" s="1"/>
  <c r="P144" i="40" s="1"/>
  <c r="Y143" i="27"/>
  <c r="Y143" i="30" s="1"/>
  <c r="X143" i="40" s="1"/>
  <c r="AH142" i="27"/>
  <c r="AH142" i="30" s="1"/>
  <c r="Z141" i="27"/>
  <c r="Z141" i="30" s="1"/>
  <c r="Y141" i="40" s="1"/>
  <c r="AE140" i="27"/>
  <c r="W139" i="27"/>
  <c r="W139" i="30" s="1"/>
  <c r="V139" i="40" s="1"/>
  <c r="AE138" i="27"/>
  <c r="W137" i="27"/>
  <c r="AD136" i="27"/>
  <c r="W135" i="27"/>
  <c r="AB134" i="27"/>
  <c r="S133" i="27"/>
  <c r="S133" i="30" s="1"/>
  <c r="R133" i="40" s="1"/>
  <c r="AC132" i="27"/>
  <c r="AC132" i="30" s="1"/>
  <c r="AB132" i="40" s="1"/>
  <c r="S131" i="27"/>
  <c r="S131" i="30" s="1"/>
  <c r="R131" i="40" s="1"/>
  <c r="AA130" i="27"/>
  <c r="AA130" i="30" s="1"/>
  <c r="Z130" i="40" s="1"/>
  <c r="R129" i="27"/>
  <c r="R129" i="30" s="1"/>
  <c r="Q129" i="40" s="1"/>
  <c r="Z128" i="27"/>
  <c r="Z128" i="30" s="1"/>
  <c r="Y128" i="40" s="1"/>
  <c r="AI127" i="27"/>
  <c r="AI127" i="30" s="1"/>
  <c r="Q127" i="27"/>
  <c r="Q127" i="30" s="1"/>
  <c r="P127" i="40" s="1"/>
  <c r="AA126" i="27"/>
  <c r="AA126" i="30" s="1"/>
  <c r="Z126" i="40" s="1"/>
  <c r="AI125" i="27"/>
  <c r="AI125" i="30" s="1"/>
  <c r="X124" i="27"/>
  <c r="X124" i="30" s="1"/>
  <c r="W124" i="40" s="1"/>
  <c r="AH123" i="27"/>
  <c r="X122" i="27"/>
  <c r="X122" i="30" s="1"/>
  <c r="W122" i="40" s="1"/>
  <c r="AE121" i="27"/>
  <c r="Y120" i="27"/>
  <c r="AC119" i="27"/>
  <c r="V118" i="27"/>
  <c r="AD117" i="27"/>
  <c r="V116" i="27"/>
  <c r="V116" i="30" s="1"/>
  <c r="U116" i="40" s="1"/>
  <c r="AC115" i="27"/>
  <c r="AC115" i="30" s="1"/>
  <c r="AB115" i="40" s="1"/>
  <c r="S114" i="27"/>
  <c r="S114" i="30" s="1"/>
  <c r="R114" i="40" s="1"/>
  <c r="AA113" i="27"/>
  <c r="AA113" i="30" s="1"/>
  <c r="Z113" i="40" s="1"/>
  <c r="R112" i="27"/>
  <c r="R112" i="30" s="1"/>
  <c r="Q112" i="40" s="1"/>
  <c r="AB111" i="27"/>
  <c r="AB111" i="30" s="1"/>
  <c r="AA111" i="40" s="1"/>
  <c r="Q110" i="27"/>
  <c r="Q110" i="30" s="1"/>
  <c r="P110" i="40" s="1"/>
  <c r="Y109" i="27"/>
  <c r="Y109" i="30" s="1"/>
  <c r="X109" i="40" s="1"/>
  <c r="AI108" i="27"/>
  <c r="AI108" i="30" s="1"/>
  <c r="Q108" i="27"/>
  <c r="Q108" i="30" s="1"/>
  <c r="P108" i="40" s="1"/>
  <c r="Y107" i="27"/>
  <c r="Y107" i="30" s="1"/>
  <c r="X107" i="40" s="1"/>
  <c r="AH106" i="27"/>
  <c r="Z105" i="27"/>
  <c r="Z105" i="30" s="1"/>
  <c r="Y105" i="40" s="1"/>
  <c r="AE104" i="27"/>
  <c r="W103" i="27"/>
  <c r="AE102" i="27"/>
  <c r="W101" i="27"/>
  <c r="AD100" i="27"/>
  <c r="W99" i="27"/>
  <c r="W99" i="30" s="1"/>
  <c r="V99" i="40" s="1"/>
  <c r="AB98" i="27"/>
  <c r="AB98" i="30" s="1"/>
  <c r="AA98" i="40" s="1"/>
  <c r="S97" i="27"/>
  <c r="S97" i="30" s="1"/>
  <c r="R97" i="40" s="1"/>
  <c r="AC96" i="27"/>
  <c r="AC96" i="30" s="1"/>
  <c r="AB96" i="40" s="1"/>
  <c r="S95" i="27"/>
  <c r="S95" i="30" s="1"/>
  <c r="R95" i="40" s="1"/>
  <c r="AA94" i="27"/>
  <c r="AA94" i="30" s="1"/>
  <c r="Z94" i="40" s="1"/>
  <c r="R93" i="27"/>
  <c r="R93" i="30" s="1"/>
  <c r="Q93" i="40" s="1"/>
  <c r="Z92" i="27"/>
  <c r="Z92" i="30" s="1"/>
  <c r="Y92" i="40" s="1"/>
  <c r="AI91" i="27"/>
  <c r="AI91" i="30" s="1"/>
  <c r="Q91" i="27"/>
  <c r="Q91" i="30" s="1"/>
  <c r="P91" i="40" s="1"/>
  <c r="AA90" i="27"/>
  <c r="AA90" i="30" s="1"/>
  <c r="Z90" i="40" s="1"/>
  <c r="AI89" i="27"/>
  <c r="X88" i="27"/>
  <c r="X88" i="30" s="1"/>
  <c r="W88" i="40" s="1"/>
  <c r="AH87" i="27"/>
  <c r="X86" i="27"/>
  <c r="AE85" i="27"/>
  <c r="Y84" i="27"/>
  <c r="AC83" i="27"/>
  <c r="V82" i="27"/>
  <c r="V82" i="30" s="1"/>
  <c r="U82" i="40" s="1"/>
  <c r="AD81" i="27"/>
  <c r="AD81" i="30" s="1"/>
  <c r="V80" i="27"/>
  <c r="V80" i="30" s="1"/>
  <c r="U80" i="40" s="1"/>
  <c r="AC79" i="27"/>
  <c r="AC79" i="30" s="1"/>
  <c r="AB79" i="40" s="1"/>
  <c r="S78" i="27"/>
  <c r="S78" i="30" s="1"/>
  <c r="R78" i="40" s="1"/>
  <c r="AA77" i="27"/>
  <c r="AA77" i="30" s="1"/>
  <c r="Z77" i="40" s="1"/>
  <c r="R76" i="27"/>
  <c r="R76" i="30" s="1"/>
  <c r="Q76" i="40" s="1"/>
  <c r="AB75" i="27"/>
  <c r="AB75" i="30" s="1"/>
  <c r="AA75" i="40" s="1"/>
  <c r="Q74" i="27"/>
  <c r="Q74" i="30" s="1"/>
  <c r="P74" i="40" s="1"/>
  <c r="Y73" i="27"/>
  <c r="Y73" i="30" s="1"/>
  <c r="X73" i="40" s="1"/>
  <c r="AI72" i="27"/>
  <c r="Q72" i="27"/>
  <c r="Y71" i="27"/>
  <c r="Y71" i="30" s="1"/>
  <c r="X71" i="40" s="1"/>
  <c r="AH70" i="27"/>
  <c r="Z69" i="27"/>
  <c r="AE68" i="27"/>
  <c r="W67" i="27"/>
  <c r="AE66" i="27"/>
  <c r="W65" i="27"/>
  <c r="W65" i="30" s="1"/>
  <c r="V65" i="40" s="1"/>
  <c r="AD64" i="27"/>
  <c r="AD64" i="30" s="1"/>
  <c r="W63" i="27"/>
  <c r="W63" i="30" s="1"/>
  <c r="V63" i="40" s="1"/>
  <c r="AB62" i="27"/>
  <c r="AB62" i="30" s="1"/>
  <c r="AA62" i="40" s="1"/>
  <c r="S61" i="27"/>
  <c r="S61" i="30" s="1"/>
  <c r="R61" i="40" s="1"/>
  <c r="AC60" i="27"/>
  <c r="AC60" i="30" s="1"/>
  <c r="AB60" i="40" s="1"/>
  <c r="S59" i="27"/>
  <c r="S59" i="30" s="1"/>
  <c r="R59" i="40" s="1"/>
  <c r="AA58" i="27"/>
  <c r="AA58" i="30" s="1"/>
  <c r="Z58" i="40" s="1"/>
  <c r="R57" i="27"/>
  <c r="R57" i="30" s="1"/>
  <c r="Q57" i="40" s="1"/>
  <c r="Z56" i="27"/>
  <c r="Z56" i="30" s="1"/>
  <c r="Y56" i="40" s="1"/>
  <c r="AI55" i="27"/>
  <c r="Q55" i="27"/>
  <c r="AA54" i="27"/>
  <c r="AA54" i="30" s="1"/>
  <c r="Z54" i="40" s="1"/>
  <c r="AI53" i="27"/>
  <c r="X52" i="27"/>
  <c r="AH51" i="27"/>
  <c r="X50" i="27"/>
  <c r="AE49" i="27"/>
  <c r="Y48" i="27"/>
  <c r="Y48" i="30" s="1"/>
  <c r="X48" i="40" s="1"/>
  <c r="AC47" i="27"/>
  <c r="AC47" i="30" s="1"/>
  <c r="AB47" i="40" s="1"/>
  <c r="V46" i="27"/>
  <c r="V46" i="30" s="1"/>
  <c r="U46" i="40" s="1"/>
  <c r="AD45" i="27"/>
  <c r="AD45" i="30" s="1"/>
  <c r="V44" i="27"/>
  <c r="V44" i="30" s="1"/>
  <c r="U44" i="40" s="1"/>
  <c r="AC43" i="27"/>
  <c r="AC43" i="30" s="1"/>
  <c r="AB43" i="40" s="1"/>
  <c r="S42" i="27"/>
  <c r="S42" i="30" s="1"/>
  <c r="R42" i="40" s="1"/>
  <c r="AA41" i="27"/>
  <c r="AA41" i="30" s="1"/>
  <c r="Z41" i="40" s="1"/>
  <c r="R40" i="27"/>
  <c r="R40" i="30" s="1"/>
  <c r="Q40" i="40" s="1"/>
  <c r="AB39" i="27"/>
  <c r="AB39" i="30" s="1"/>
  <c r="AA39" i="40" s="1"/>
  <c r="X38" i="27"/>
  <c r="AD37" i="27"/>
  <c r="AD37" i="30" s="1"/>
  <c r="Z36" i="27"/>
  <c r="U35" i="27"/>
  <c r="AF34" i="27"/>
  <c r="R34" i="27"/>
  <c r="AC33" i="27"/>
  <c r="Z32" i="27"/>
  <c r="W31" i="27"/>
  <c r="W31" i="30" s="1"/>
  <c r="V31" i="40" s="1"/>
  <c r="AG30" i="27"/>
  <c r="AG30" i="30" s="1"/>
  <c r="T30" i="27"/>
  <c r="T30" i="30" s="1"/>
  <c r="S30" i="40" s="1"/>
  <c r="AE29" i="27"/>
  <c r="AE29" i="30" s="1"/>
  <c r="R29" i="27"/>
  <c r="R29" i="30" s="1"/>
  <c r="Q29" i="40" s="1"/>
  <c r="AC28" i="27"/>
  <c r="AC28" i="30" s="1"/>
  <c r="AB28" i="40" s="1"/>
  <c r="AA27" i="27"/>
  <c r="AA27" i="30" s="1"/>
  <c r="Z27" i="40" s="1"/>
  <c r="Y26" i="27"/>
  <c r="Y26" i="30" s="1"/>
  <c r="X26" i="40" s="1"/>
  <c r="W25" i="27"/>
  <c r="W25" i="30" s="1"/>
  <c r="V25" i="40" s="1"/>
  <c r="AG24" i="27"/>
  <c r="AG24" i="30" s="1"/>
  <c r="T24" i="27"/>
  <c r="T24" i="30" s="1"/>
  <c r="S24" i="40" s="1"/>
  <c r="AE23" i="27"/>
  <c r="AE23" i="30" s="1"/>
  <c r="R23" i="27"/>
  <c r="R23" i="30" s="1"/>
  <c r="Q23" i="40" s="1"/>
  <c r="AB22" i="27"/>
  <c r="AB22" i="30" s="1"/>
  <c r="AA22" i="40" s="1"/>
  <c r="AA6" i="27"/>
  <c r="AA6" i="30" s="1"/>
  <c r="Z6" i="40" s="1"/>
  <c r="U7" i="27"/>
  <c r="U7" i="30" s="1"/>
  <c r="T7" i="40" s="1"/>
  <c r="AH7" i="27"/>
  <c r="AH7" i="30" s="1"/>
  <c r="AB8" i="27"/>
  <c r="AB8" i="30" s="1"/>
  <c r="AA8" i="40" s="1"/>
  <c r="V9" i="27"/>
  <c r="V9" i="30" s="1"/>
  <c r="U9" i="40" s="1"/>
  <c r="Q10" i="27"/>
  <c r="Q10" i="30" s="1"/>
  <c r="P10" i="40" s="1"/>
  <c r="AD10" i="27"/>
  <c r="AD10" i="30" s="1"/>
  <c r="X11" i="27"/>
  <c r="X11" i="30" s="1"/>
  <c r="W11" i="40" s="1"/>
  <c r="R12" i="27"/>
  <c r="R12" i="30" s="1"/>
  <c r="Q12" i="40" s="1"/>
  <c r="AE12" i="27"/>
  <c r="AE12" i="30" s="1"/>
  <c r="Y13" i="27"/>
  <c r="Y13" i="30" s="1"/>
  <c r="X13" i="40" s="1"/>
  <c r="S14" i="27"/>
  <c r="S14" i="30" s="1"/>
  <c r="R14" i="40" s="1"/>
  <c r="AF14" i="27"/>
  <c r="AF14" i="30" s="1"/>
  <c r="Z15" i="27"/>
  <c r="T16" i="27"/>
  <c r="AG16" i="27"/>
  <c r="AB17" i="27"/>
  <c r="V18" i="27"/>
  <c r="AI18" i="27"/>
  <c r="AC19" i="27"/>
  <c r="W20" i="27"/>
  <c r="W20" i="30" s="1"/>
  <c r="V20" i="40" s="1"/>
  <c r="Q21" i="27"/>
  <c r="AD21" i="27"/>
  <c r="Y5" i="27"/>
  <c r="Y5" i="30" s="1"/>
  <c r="X5" i="40" s="1"/>
  <c r="N12" i="16" s="1"/>
  <c r="AD156" i="27"/>
  <c r="AD156" i="30" s="1"/>
  <c r="Q155" i="27"/>
  <c r="AE153" i="27"/>
  <c r="S152" i="27"/>
  <c r="R150" i="27"/>
  <c r="R150" i="30" s="1"/>
  <c r="Q150" i="40" s="1"/>
  <c r="AI148" i="27"/>
  <c r="AI148" i="30" s="1"/>
  <c r="Q148" i="27"/>
  <c r="Q148" i="30" s="1"/>
  <c r="P148" i="40" s="1"/>
  <c r="AI146" i="27"/>
  <c r="AI146" i="30" s="1"/>
  <c r="AH144" i="27"/>
  <c r="AH144" i="30" s="1"/>
  <c r="X143" i="27"/>
  <c r="X143" i="30" s="1"/>
  <c r="W143" i="40" s="1"/>
  <c r="Y141" i="27"/>
  <c r="Y141" i="30" s="1"/>
  <c r="X141" i="40" s="1"/>
  <c r="V139" i="27"/>
  <c r="V139" i="30" s="1"/>
  <c r="U139" i="40" s="1"/>
  <c r="V137" i="27"/>
  <c r="S135" i="27"/>
  <c r="R133" i="27"/>
  <c r="R133" i="30" s="1"/>
  <c r="Q133" i="40" s="1"/>
  <c r="Q131" i="27"/>
  <c r="Q131" i="30" s="1"/>
  <c r="P131" i="40" s="1"/>
  <c r="AI129" i="27"/>
  <c r="AI129" i="30" s="1"/>
  <c r="Y128" i="27"/>
  <c r="Y128" i="30" s="1"/>
  <c r="X128" i="40" s="1"/>
  <c r="Z126" i="27"/>
  <c r="Z126" i="30" s="1"/>
  <c r="Y126" i="40" s="1"/>
  <c r="W124" i="27"/>
  <c r="W124" i="30" s="1"/>
  <c r="V124" i="40" s="1"/>
  <c r="W122" i="27"/>
  <c r="W122" i="30" s="1"/>
  <c r="V122" i="40" s="1"/>
  <c r="W120" i="27"/>
  <c r="S118" i="27"/>
  <c r="S116" i="27"/>
  <c r="S116" i="30" s="1"/>
  <c r="R116" i="40" s="1"/>
  <c r="R114" i="27"/>
  <c r="R114" i="30" s="1"/>
  <c r="Q114" i="40" s="1"/>
  <c r="AI112" i="27"/>
  <c r="AI112" i="30" s="1"/>
  <c r="AA111" i="27"/>
  <c r="AA111" i="30" s="1"/>
  <c r="Z111" i="40" s="1"/>
  <c r="X109" i="27"/>
  <c r="X109" i="30" s="1"/>
  <c r="W109" i="40" s="1"/>
  <c r="X107" i="27"/>
  <c r="X107" i="30" s="1"/>
  <c r="W107" i="40" s="1"/>
  <c r="Y105" i="27"/>
  <c r="Y105" i="30" s="1"/>
  <c r="X105" i="40" s="1"/>
  <c r="AC104" i="27"/>
  <c r="AD102" i="27"/>
  <c r="AC100" i="27"/>
  <c r="S99" i="27"/>
  <c r="S99" i="30" s="1"/>
  <c r="R99" i="40" s="1"/>
  <c r="R97" i="27"/>
  <c r="R97" i="30" s="1"/>
  <c r="Q97" i="40" s="1"/>
  <c r="Q95" i="27"/>
  <c r="Q95" i="30" s="1"/>
  <c r="P95" i="40" s="1"/>
  <c r="AI93" i="27"/>
  <c r="AI93" i="30" s="1"/>
  <c r="Y92" i="27"/>
  <c r="Y92" i="30" s="1"/>
  <c r="X92" i="40" s="1"/>
  <c r="Z90" i="27"/>
  <c r="Z90" i="30" s="1"/>
  <c r="Y90" i="40" s="1"/>
  <c r="W88" i="27"/>
  <c r="W88" i="30" s="1"/>
  <c r="V88" i="40" s="1"/>
  <c r="W86" i="27"/>
  <c r="W84" i="27"/>
  <c r="S82" i="27"/>
  <c r="S82" i="30" s="1"/>
  <c r="R82" i="40" s="1"/>
  <c r="S80" i="27"/>
  <c r="S80" i="30" s="1"/>
  <c r="R80" i="40" s="1"/>
  <c r="R78" i="27"/>
  <c r="R78" i="30" s="1"/>
  <c r="Q78" i="40" s="1"/>
  <c r="AI76" i="27"/>
  <c r="AI76" i="30" s="1"/>
  <c r="AA75" i="27"/>
  <c r="AA75" i="30" s="1"/>
  <c r="Z75" i="40" s="1"/>
  <c r="X73" i="27"/>
  <c r="X73" i="30" s="1"/>
  <c r="W73" i="40" s="1"/>
  <c r="X71" i="27"/>
  <c r="X71" i="30" s="1"/>
  <c r="W71" i="40" s="1"/>
  <c r="Y69" i="27"/>
  <c r="V67" i="27"/>
  <c r="V65" i="27"/>
  <c r="V65" i="30" s="1"/>
  <c r="U65" i="40" s="1"/>
  <c r="AC64" i="27"/>
  <c r="AC64" i="30" s="1"/>
  <c r="AB64" i="40" s="1"/>
  <c r="AA62" i="27"/>
  <c r="AA62" i="30" s="1"/>
  <c r="Z62" i="40" s="1"/>
  <c r="AB60" i="27"/>
  <c r="AB60" i="30" s="1"/>
  <c r="AA60" i="40" s="1"/>
  <c r="Y58" i="27"/>
  <c r="Y58" i="30" s="1"/>
  <c r="X58" i="40" s="1"/>
  <c r="Q57" i="27"/>
  <c r="Q57" i="30" s="1"/>
  <c r="P57" i="40" s="1"/>
  <c r="AH55" i="27"/>
  <c r="Z54" i="27"/>
  <c r="Z54" i="30" s="1"/>
  <c r="Y54" i="40" s="1"/>
  <c r="W52" i="27"/>
  <c r="W50" i="27"/>
  <c r="W48" i="27"/>
  <c r="W48" i="30" s="1"/>
  <c r="V48" i="40" s="1"/>
  <c r="S46" i="27"/>
  <c r="S46" i="30" s="1"/>
  <c r="R46" i="40" s="1"/>
  <c r="S44" i="27"/>
  <c r="S44" i="30" s="1"/>
  <c r="R44" i="40" s="1"/>
  <c r="R42" i="27"/>
  <c r="R42" i="30" s="1"/>
  <c r="Q42" i="40" s="1"/>
  <c r="AI40" i="27"/>
  <c r="AI40" i="30" s="1"/>
  <c r="AA39" i="27"/>
  <c r="AA39" i="30" s="1"/>
  <c r="Z39" i="40" s="1"/>
  <c r="U38" i="27"/>
  <c r="Y36" i="27"/>
  <c r="T35" i="27"/>
  <c r="AE34" i="27"/>
  <c r="AB33" i="27"/>
  <c r="AI31" i="27"/>
  <c r="AI31" i="30" s="1"/>
  <c r="AF30" i="27"/>
  <c r="AF30" i="30" s="1"/>
  <c r="AD29" i="27"/>
  <c r="AD29" i="30" s="1"/>
  <c r="AB28" i="27"/>
  <c r="AB28" i="30" s="1"/>
  <c r="AA28" i="40" s="1"/>
  <c r="X26" i="27"/>
  <c r="X26" i="30" s="1"/>
  <c r="W26" i="40" s="1"/>
  <c r="U25" i="27"/>
  <c r="U25" i="30" s="1"/>
  <c r="T25" i="40" s="1"/>
  <c r="S24" i="27"/>
  <c r="S24" i="30" s="1"/>
  <c r="R24" i="40" s="1"/>
  <c r="AA22" i="27"/>
  <c r="AA22" i="30" s="1"/>
  <c r="Z22" i="40" s="1"/>
  <c r="AB6" i="27"/>
  <c r="AB6" i="30" s="1"/>
  <c r="AA6" i="40" s="1"/>
  <c r="AI7" i="27"/>
  <c r="AI7" i="30" s="1"/>
  <c r="X9" i="27"/>
  <c r="X9" i="30" s="1"/>
  <c r="W9" i="40" s="1"/>
  <c r="AE10" i="27"/>
  <c r="AE10" i="30" s="1"/>
  <c r="S12" i="27"/>
  <c r="S12" i="30" s="1"/>
  <c r="R12" i="40" s="1"/>
  <c r="Z13" i="27"/>
  <c r="Z13" i="30" s="1"/>
  <c r="Y13" i="40" s="1"/>
  <c r="AG14" i="27"/>
  <c r="AG14" i="30" s="1"/>
  <c r="U16" i="27"/>
  <c r="AC17" i="27"/>
  <c r="Q19" i="27"/>
  <c r="X20" i="27"/>
  <c r="X20" i="30" s="1"/>
  <c r="W20" i="40" s="1"/>
  <c r="AE21" i="27"/>
  <c r="Z5" i="27"/>
  <c r="Z5" i="30" s="1"/>
  <c r="Y5" i="40" s="1"/>
  <c r="O12" i="16" s="1"/>
  <c r="AB89" i="27"/>
  <c r="R67" i="27"/>
  <c r="AI63" i="27"/>
  <c r="AI63" i="30" s="1"/>
  <c r="AE59" i="27"/>
  <c r="AE59" i="30" s="1"/>
  <c r="W56" i="27"/>
  <c r="W56" i="30" s="1"/>
  <c r="V56" i="40" s="1"/>
  <c r="AC51" i="27"/>
  <c r="Z47" i="27"/>
  <c r="Z47" i="30" s="1"/>
  <c r="Y47" i="40" s="1"/>
  <c r="AA45" i="27"/>
  <c r="AA45" i="30" s="1"/>
  <c r="Z45" i="40" s="1"/>
  <c r="AE40" i="27"/>
  <c r="AE40" i="30" s="1"/>
  <c r="AA37" i="27"/>
  <c r="AA37" i="30" s="1"/>
  <c r="Z37" i="40" s="1"/>
  <c r="AC34" i="27"/>
  <c r="S31" i="27"/>
  <c r="S31" i="30" s="1"/>
  <c r="R31" i="40" s="1"/>
  <c r="AB29" i="27"/>
  <c r="AB29" i="30" s="1"/>
  <c r="AA29" i="40" s="1"/>
  <c r="U26" i="27"/>
  <c r="U26" i="30" s="1"/>
  <c r="T26" i="40" s="1"/>
  <c r="Q24" i="27"/>
  <c r="Q24" i="30" s="1"/>
  <c r="P24" i="40" s="1"/>
  <c r="AD6" i="27"/>
  <c r="AD6" i="30" s="1"/>
  <c r="Z9" i="27"/>
  <c r="Z9" i="30" s="1"/>
  <c r="Y9" i="40" s="1"/>
  <c r="U12" i="27"/>
  <c r="U12" i="30" s="1"/>
  <c r="T12" i="40" s="1"/>
  <c r="AI14" i="27"/>
  <c r="AI14" i="30" s="1"/>
  <c r="R17" i="27"/>
  <c r="S19" i="27"/>
  <c r="AG21" i="27"/>
  <c r="AB144" i="27"/>
  <c r="AB144" i="30" s="1"/>
  <c r="AA144" i="40" s="1"/>
  <c r="AE137" i="27"/>
  <c r="S130" i="27"/>
  <c r="S130" i="30" s="1"/>
  <c r="R130" i="40" s="1"/>
  <c r="Z125" i="27"/>
  <c r="Z125" i="30" s="1"/>
  <c r="Y125" i="40" s="1"/>
  <c r="X121" i="27"/>
  <c r="Y117" i="27"/>
  <c r="AC112" i="27"/>
  <c r="AC112" i="30" s="1"/>
  <c r="AB112" i="40" s="1"/>
  <c r="AB108" i="27"/>
  <c r="AB108" i="30" s="1"/>
  <c r="AA108" i="40" s="1"/>
  <c r="Y104" i="27"/>
  <c r="W100" i="27"/>
  <c r="AB95" i="27"/>
  <c r="AB95" i="30" s="1"/>
  <c r="AA95" i="40" s="1"/>
  <c r="AI88" i="27"/>
  <c r="AI88" i="30" s="1"/>
  <c r="AI86" i="27"/>
  <c r="AE82" i="27"/>
  <c r="AE82" i="30" s="1"/>
  <c r="AC76" i="27"/>
  <c r="AC76" i="30" s="1"/>
  <c r="AB76" i="40" s="1"/>
  <c r="R73" i="27"/>
  <c r="R73" i="30" s="1"/>
  <c r="Q73" i="40" s="1"/>
  <c r="Q69" i="27"/>
  <c r="W64" i="27"/>
  <c r="W64" i="30" s="1"/>
  <c r="V64" i="40" s="1"/>
  <c r="W60" i="27"/>
  <c r="W60" i="30" s="1"/>
  <c r="V60" i="40" s="1"/>
  <c r="R54" i="27"/>
  <c r="R54" i="30" s="1"/>
  <c r="Q54" i="40" s="1"/>
  <c r="AI50" i="27"/>
  <c r="X47" i="27"/>
  <c r="X47" i="30" s="1"/>
  <c r="W47" i="40" s="1"/>
  <c r="V41" i="27"/>
  <c r="V41" i="30" s="1"/>
  <c r="U41" i="40" s="1"/>
  <c r="AE38" i="27"/>
  <c r="T36" i="27"/>
  <c r="S32" i="27"/>
  <c r="X28" i="27"/>
  <c r="X28" i="30" s="1"/>
  <c r="W28" i="40" s="1"/>
  <c r="S26" i="27"/>
  <c r="S26" i="30" s="1"/>
  <c r="R26" i="40" s="1"/>
  <c r="Z23" i="27"/>
  <c r="Z23" i="30" s="1"/>
  <c r="Y23" i="40" s="1"/>
  <c r="U8" i="27"/>
  <c r="U8" i="30" s="1"/>
  <c r="T8" i="40" s="1"/>
  <c r="W157" i="27"/>
  <c r="X154" i="27"/>
  <c r="AA151" i="27"/>
  <c r="Z149" i="27"/>
  <c r="Z149" i="30" s="1"/>
  <c r="Y149" i="40" s="1"/>
  <c r="AA147" i="27"/>
  <c r="AA147" i="30" s="1"/>
  <c r="Z147" i="40" s="1"/>
  <c r="X145" i="27"/>
  <c r="X145" i="30" s="1"/>
  <c r="W145" i="40" s="1"/>
  <c r="AE142" i="27"/>
  <c r="AE142" i="30" s="1"/>
  <c r="AC140" i="27"/>
  <c r="AD138" i="27"/>
  <c r="AC136" i="27"/>
  <c r="AA134" i="27"/>
  <c r="AB132" i="27"/>
  <c r="AB132" i="30" s="1"/>
  <c r="AA132" i="40" s="1"/>
  <c r="Y130" i="27"/>
  <c r="Y130" i="30" s="1"/>
  <c r="X130" i="40" s="1"/>
  <c r="Q129" i="27"/>
  <c r="Q129" i="30" s="1"/>
  <c r="P129" i="40" s="1"/>
  <c r="AH127" i="27"/>
  <c r="AH127" i="30" s="1"/>
  <c r="AE125" i="27"/>
  <c r="AE125" i="30" s="1"/>
  <c r="AE123" i="27"/>
  <c r="AD121" i="27"/>
  <c r="AB119" i="27"/>
  <c r="AC117" i="27"/>
  <c r="AA115" i="27"/>
  <c r="AA115" i="30" s="1"/>
  <c r="Z115" i="40" s="1"/>
  <c r="Z113" i="27"/>
  <c r="Z113" i="30" s="1"/>
  <c r="Y113" i="40" s="1"/>
  <c r="Q112" i="27"/>
  <c r="Q112" i="30" s="1"/>
  <c r="P112" i="40" s="1"/>
  <c r="AI110" i="27"/>
  <c r="AI110" i="30" s="1"/>
  <c r="AH108" i="27"/>
  <c r="AH108" i="30" s="1"/>
  <c r="AE106" i="27"/>
  <c r="V103" i="27"/>
  <c r="V101" i="27"/>
  <c r="AA98" i="27"/>
  <c r="AA98" i="30" s="1"/>
  <c r="Z98" i="40" s="1"/>
  <c r="AB96" i="27"/>
  <c r="AB96" i="30" s="1"/>
  <c r="AA96" i="40" s="1"/>
  <c r="Y94" i="27"/>
  <c r="Y94" i="30" s="1"/>
  <c r="X94" i="40" s="1"/>
  <c r="Q93" i="27"/>
  <c r="Q93" i="30" s="1"/>
  <c r="P93" i="40" s="1"/>
  <c r="AH91" i="27"/>
  <c r="AH91" i="30" s="1"/>
  <c r="AE89" i="27"/>
  <c r="AE87" i="27"/>
  <c r="AD85" i="27"/>
  <c r="AB83" i="27"/>
  <c r="AC81" i="27"/>
  <c r="AC81" i="30" s="1"/>
  <c r="AB81" i="40" s="1"/>
  <c r="AA79" i="27"/>
  <c r="AA79" i="30" s="1"/>
  <c r="Z79" i="40" s="1"/>
  <c r="Z77" i="27"/>
  <c r="Z77" i="30" s="1"/>
  <c r="Y77" i="40" s="1"/>
  <c r="Q76" i="27"/>
  <c r="Q76" i="30" s="1"/>
  <c r="P76" i="40" s="1"/>
  <c r="AI74" i="27"/>
  <c r="AI74" i="30" s="1"/>
  <c r="AH72" i="27"/>
  <c r="AE70" i="27"/>
  <c r="AC68" i="27"/>
  <c r="AD66" i="27"/>
  <c r="S63" i="27"/>
  <c r="S63" i="30" s="1"/>
  <c r="R63" i="40" s="1"/>
  <c r="R61" i="27"/>
  <c r="R61" i="30" s="1"/>
  <c r="Q61" i="40" s="1"/>
  <c r="Q59" i="27"/>
  <c r="Q59" i="30" s="1"/>
  <c r="P59" i="40" s="1"/>
  <c r="AI57" i="27"/>
  <c r="AI57" i="30" s="1"/>
  <c r="Y56" i="27"/>
  <c r="Y56" i="30" s="1"/>
  <c r="X56" i="40" s="1"/>
  <c r="AE53" i="27"/>
  <c r="AE51" i="27"/>
  <c r="AD49" i="27"/>
  <c r="AB47" i="27"/>
  <c r="AB47" i="30" s="1"/>
  <c r="AA47" i="40" s="1"/>
  <c r="AC45" i="27"/>
  <c r="AC45" i="30" s="1"/>
  <c r="AB45" i="40" s="1"/>
  <c r="AA43" i="27"/>
  <c r="AA43" i="30" s="1"/>
  <c r="Z43" i="40" s="1"/>
  <c r="Z41" i="27"/>
  <c r="Z41" i="30" s="1"/>
  <c r="Y41" i="40" s="1"/>
  <c r="Q40" i="27"/>
  <c r="Q40" i="30" s="1"/>
  <c r="P40" i="40" s="1"/>
  <c r="Q23" i="27"/>
  <c r="Q23" i="30" s="1"/>
  <c r="P23" i="40" s="1"/>
  <c r="AC37" i="27"/>
  <c r="AC37" i="30" s="1"/>
  <c r="AB37" i="40" s="1"/>
  <c r="AH35" i="27"/>
  <c r="Q34" i="27"/>
  <c r="Y32" i="27"/>
  <c r="U31" i="27"/>
  <c r="U31" i="30" s="1"/>
  <c r="T31" i="40" s="1"/>
  <c r="S30" i="27"/>
  <c r="S30" i="30" s="1"/>
  <c r="R30" i="40" s="1"/>
  <c r="Q29" i="27"/>
  <c r="Q29" i="30" s="1"/>
  <c r="P29" i="40" s="1"/>
  <c r="Z27" i="27"/>
  <c r="Z27" i="30" s="1"/>
  <c r="Y27" i="40" s="1"/>
  <c r="AI25" i="27"/>
  <c r="AI25" i="30" s="1"/>
  <c r="AF24" i="27"/>
  <c r="AF24" i="30" s="1"/>
  <c r="AD23" i="27"/>
  <c r="AD23" i="30" s="1"/>
  <c r="V7" i="27"/>
  <c r="V7" i="30" s="1"/>
  <c r="U7" i="40" s="1"/>
  <c r="AC8" i="27"/>
  <c r="AC8" i="30" s="1"/>
  <c r="AB8" i="40" s="1"/>
  <c r="R10" i="27"/>
  <c r="R10" i="30" s="1"/>
  <c r="Q10" i="40" s="1"/>
  <c r="Y11" i="27"/>
  <c r="Y11" i="30" s="1"/>
  <c r="X11" i="40" s="1"/>
  <c r="AF12" i="27"/>
  <c r="AF12" i="30" s="1"/>
  <c r="T14" i="27"/>
  <c r="T14" i="30" s="1"/>
  <c r="S14" i="40" s="1"/>
  <c r="AA15" i="27"/>
  <c r="AI16" i="27"/>
  <c r="W18" i="27"/>
  <c r="AD19" i="27"/>
  <c r="R21" i="27"/>
  <c r="S88" i="27"/>
  <c r="S88" i="30" s="1"/>
  <c r="R88" i="40" s="1"/>
  <c r="S69" i="27"/>
  <c r="Q63" i="27"/>
  <c r="Q63" i="30" s="1"/>
  <c r="P63" i="40" s="1"/>
  <c r="W58" i="27"/>
  <c r="W58" i="30" s="1"/>
  <c r="V58" i="40" s="1"/>
  <c r="W54" i="27"/>
  <c r="W54" i="30" s="1"/>
  <c r="V54" i="40" s="1"/>
  <c r="AA49" i="27"/>
  <c r="AI46" i="27"/>
  <c r="AI46" i="30" s="1"/>
  <c r="X43" i="27"/>
  <c r="X43" i="30" s="1"/>
  <c r="W43" i="40" s="1"/>
  <c r="AH38" i="27"/>
  <c r="V36" i="27"/>
  <c r="U32" i="27"/>
  <c r="Q30" i="27"/>
  <c r="Q30" i="30" s="1"/>
  <c r="P30" i="40" s="1"/>
  <c r="X27" i="27"/>
  <c r="X27" i="30" s="1"/>
  <c r="W27" i="40" s="1"/>
  <c r="AD24" i="27"/>
  <c r="AD24" i="30" s="1"/>
  <c r="Q6" i="27"/>
  <c r="Q6" i="30" s="1"/>
  <c r="P6" i="40" s="1"/>
  <c r="AF8" i="27"/>
  <c r="AA11" i="27"/>
  <c r="AA11" i="30" s="1"/>
  <c r="Z11" i="40" s="1"/>
  <c r="V14" i="27"/>
  <c r="V14" i="30" s="1"/>
  <c r="U14" i="40" s="1"/>
  <c r="AE17" i="27"/>
  <c r="Z20" i="27"/>
  <c r="Z20" i="30" s="1"/>
  <c r="Y20" i="40" s="1"/>
  <c r="R154" i="27"/>
  <c r="AD150" i="27"/>
  <c r="AD150" i="30" s="1"/>
  <c r="S147" i="27"/>
  <c r="S147" i="30" s="1"/>
  <c r="R147" i="40" s="1"/>
  <c r="AI141" i="27"/>
  <c r="AI141" i="30" s="1"/>
  <c r="AH139" i="27"/>
  <c r="AH139" i="30" s="1"/>
  <c r="AE135" i="27"/>
  <c r="W132" i="27"/>
  <c r="W132" i="30" s="1"/>
  <c r="V132" i="40" s="1"/>
  <c r="AI124" i="27"/>
  <c r="AI124" i="30" s="1"/>
  <c r="AH120" i="27"/>
  <c r="V115" i="27"/>
  <c r="V115" i="30" s="1"/>
  <c r="U115" i="40" s="1"/>
  <c r="R109" i="27"/>
  <c r="R109" i="30" s="1"/>
  <c r="Q109" i="40" s="1"/>
  <c r="AI105" i="27"/>
  <c r="AI105" i="30" s="1"/>
  <c r="Z102" i="27"/>
  <c r="W98" i="27"/>
  <c r="W98" i="30" s="1"/>
  <c r="V98" i="40" s="1"/>
  <c r="S92" i="27"/>
  <c r="S92" i="30" s="1"/>
  <c r="R92" i="40" s="1"/>
  <c r="AA87" i="27"/>
  <c r="Y81" i="27"/>
  <c r="Y81" i="30" s="1"/>
  <c r="X81" i="40" s="1"/>
  <c r="V77" i="27"/>
  <c r="V77" i="30" s="1"/>
  <c r="U77" i="40" s="1"/>
  <c r="Q71" i="27"/>
  <c r="Q71" i="30" s="1"/>
  <c r="P71" i="40" s="1"/>
  <c r="Y68" i="27"/>
  <c r="AE65" i="27"/>
  <c r="AE65" i="30" s="1"/>
  <c r="W62" i="27"/>
  <c r="W62" i="30" s="1"/>
  <c r="V62" i="40" s="1"/>
  <c r="AC57" i="27"/>
  <c r="AC57" i="30" s="1"/>
  <c r="AB57" i="40" s="1"/>
  <c r="AI52" i="27"/>
  <c r="AE46" i="27"/>
  <c r="AE46" i="30" s="1"/>
  <c r="AD42" i="27"/>
  <c r="AD42" i="30" s="1"/>
  <c r="S39" i="27"/>
  <c r="S39" i="30" s="1"/>
  <c r="R39" i="40" s="1"/>
  <c r="AD35" i="27"/>
  <c r="AD31" i="27"/>
  <c r="AD31" i="30" s="1"/>
  <c r="U27" i="27"/>
  <c r="U27" i="30" s="1"/>
  <c r="T27" i="40" s="1"/>
  <c r="AB24" i="27"/>
  <c r="AB24" i="30" s="1"/>
  <c r="AA24" i="40" s="1"/>
  <c r="AG6" i="27"/>
  <c r="AG6" i="30" s="1"/>
  <c r="V10" i="27"/>
  <c r="V10" i="30" s="1"/>
  <c r="U10" i="40" s="1"/>
  <c r="V157" i="27"/>
  <c r="AC156" i="27"/>
  <c r="AC156" i="30" s="1"/>
  <c r="AB156" i="40" s="1"/>
  <c r="W154" i="27"/>
  <c r="AD153" i="27"/>
  <c r="Q152" i="27"/>
  <c r="Y151" i="27"/>
  <c r="AI150" i="27"/>
  <c r="AI150" i="30" s="1"/>
  <c r="Q150" i="27"/>
  <c r="Q150" i="30" s="1"/>
  <c r="P150" i="40" s="1"/>
  <c r="Y149" i="27"/>
  <c r="Y149" i="30" s="1"/>
  <c r="X149" i="40" s="1"/>
  <c r="AH148" i="27"/>
  <c r="AH148" i="30" s="1"/>
  <c r="Z147" i="27"/>
  <c r="Z147" i="30" s="1"/>
  <c r="Y147" i="40" s="1"/>
  <c r="AE146" i="27"/>
  <c r="AE146" i="30" s="1"/>
  <c r="W145" i="27"/>
  <c r="W145" i="30" s="1"/>
  <c r="V145" i="40" s="1"/>
  <c r="AE144" i="27"/>
  <c r="AE144" i="30" s="1"/>
  <c r="W143" i="27"/>
  <c r="W143" i="30" s="1"/>
  <c r="V143" i="40" s="1"/>
  <c r="AD142" i="27"/>
  <c r="AD142" i="30" s="1"/>
  <c r="W141" i="27"/>
  <c r="W141" i="30" s="1"/>
  <c r="V141" i="40" s="1"/>
  <c r="AB140" i="27"/>
  <c r="S139" i="27"/>
  <c r="S139" i="30" s="1"/>
  <c r="R139" i="40" s="1"/>
  <c r="AC138" i="27"/>
  <c r="S137" i="27"/>
  <c r="AA136" i="27"/>
  <c r="R135" i="27"/>
  <c r="Z134" i="27"/>
  <c r="AI133" i="27"/>
  <c r="AI133" i="30" s="1"/>
  <c r="Q133" i="27"/>
  <c r="Q133" i="30" s="1"/>
  <c r="P133" i="40" s="1"/>
  <c r="AA132" i="27"/>
  <c r="AA132" i="30" s="1"/>
  <c r="Z132" i="40" s="1"/>
  <c r="AI131" i="27"/>
  <c r="AI131" i="30" s="1"/>
  <c r="X130" i="27"/>
  <c r="X130" i="30" s="1"/>
  <c r="W130" i="40" s="1"/>
  <c r="AH129" i="27"/>
  <c r="AH129" i="30" s="1"/>
  <c r="X128" i="27"/>
  <c r="X128" i="30" s="1"/>
  <c r="W128" i="40" s="1"/>
  <c r="AE127" i="27"/>
  <c r="AE127" i="30" s="1"/>
  <c r="Y126" i="27"/>
  <c r="Y126" i="30" s="1"/>
  <c r="X126" i="40" s="1"/>
  <c r="AC125" i="27"/>
  <c r="AC125" i="30" s="1"/>
  <c r="AB125" i="40" s="1"/>
  <c r="V124" i="27"/>
  <c r="V124" i="30" s="1"/>
  <c r="U124" i="40" s="1"/>
  <c r="AD123" i="27"/>
  <c r="V122" i="27"/>
  <c r="V122" i="30" s="1"/>
  <c r="U122" i="40" s="1"/>
  <c r="AC121" i="27"/>
  <c r="S120" i="27"/>
  <c r="AA119" i="27"/>
  <c r="R118" i="27"/>
  <c r="AB117" i="27"/>
  <c r="Q116" i="27"/>
  <c r="Q116" i="30" s="1"/>
  <c r="P116" i="40" s="1"/>
  <c r="Y115" i="27"/>
  <c r="Y115" i="30" s="1"/>
  <c r="X115" i="40" s="1"/>
  <c r="AI114" i="27"/>
  <c r="AI114" i="30" s="1"/>
  <c r="Q114" i="27"/>
  <c r="Q114" i="30" s="1"/>
  <c r="P114" i="40" s="1"/>
  <c r="Y113" i="27"/>
  <c r="Y113" i="30" s="1"/>
  <c r="X113" i="40" s="1"/>
  <c r="AH112" i="27"/>
  <c r="AH112" i="30" s="1"/>
  <c r="Z111" i="27"/>
  <c r="Z111" i="30" s="1"/>
  <c r="Y111" i="40" s="1"/>
  <c r="AE110" i="27"/>
  <c r="AE110" i="30" s="1"/>
  <c r="W109" i="27"/>
  <c r="W109" i="30" s="1"/>
  <c r="V109" i="40" s="1"/>
  <c r="AE108" i="27"/>
  <c r="AE108" i="30" s="1"/>
  <c r="W107" i="27"/>
  <c r="W107" i="30" s="1"/>
  <c r="V107" i="40" s="1"/>
  <c r="AD106" i="27"/>
  <c r="W105" i="27"/>
  <c r="W105" i="30" s="1"/>
  <c r="V105" i="40" s="1"/>
  <c r="AB104" i="27"/>
  <c r="S103" i="27"/>
  <c r="AC102" i="27"/>
  <c r="S101" i="27"/>
  <c r="AA100" i="27"/>
  <c r="R99" i="27"/>
  <c r="R99" i="30" s="1"/>
  <c r="Q99" i="40" s="1"/>
  <c r="Z98" i="27"/>
  <c r="Z98" i="30" s="1"/>
  <c r="Y98" i="40" s="1"/>
  <c r="AI97" i="27"/>
  <c r="AI97" i="30" s="1"/>
  <c r="Q97" i="27"/>
  <c r="Q97" i="30" s="1"/>
  <c r="P97" i="40" s="1"/>
  <c r="AA96" i="27"/>
  <c r="AA96" i="30" s="1"/>
  <c r="Z96" i="40" s="1"/>
  <c r="AI95" i="27"/>
  <c r="AI95" i="30" s="1"/>
  <c r="X94" i="27"/>
  <c r="X94" i="30" s="1"/>
  <c r="W94" i="40" s="1"/>
  <c r="AH93" i="27"/>
  <c r="AH93" i="30" s="1"/>
  <c r="X92" i="27"/>
  <c r="X92" i="30" s="1"/>
  <c r="W92" i="40" s="1"/>
  <c r="AE91" i="27"/>
  <c r="AE91" i="30" s="1"/>
  <c r="Y90" i="27"/>
  <c r="Y90" i="30" s="1"/>
  <c r="X90" i="40" s="1"/>
  <c r="AC89" i="27"/>
  <c r="V88" i="27"/>
  <c r="V88" i="30" s="1"/>
  <c r="U88" i="40" s="1"/>
  <c r="AD87" i="27"/>
  <c r="V86" i="27"/>
  <c r="AC85" i="27"/>
  <c r="S84" i="27"/>
  <c r="AA83" i="27"/>
  <c r="R82" i="27"/>
  <c r="R82" i="30" s="1"/>
  <c r="Q82" i="40" s="1"/>
  <c r="AB81" i="27"/>
  <c r="AB81" i="30" s="1"/>
  <c r="AA81" i="40" s="1"/>
  <c r="Q80" i="27"/>
  <c r="Q80" i="30" s="1"/>
  <c r="P80" i="40" s="1"/>
  <c r="Y79" i="27"/>
  <c r="Y79" i="30" s="1"/>
  <c r="X79" i="40" s="1"/>
  <c r="AI78" i="27"/>
  <c r="AI78" i="30" s="1"/>
  <c r="Q78" i="27"/>
  <c r="Q78" i="30" s="1"/>
  <c r="P78" i="40" s="1"/>
  <c r="Y77" i="27"/>
  <c r="Y77" i="30" s="1"/>
  <c r="X77" i="40" s="1"/>
  <c r="AH76" i="27"/>
  <c r="AH76" i="30" s="1"/>
  <c r="Z75" i="27"/>
  <c r="Z75" i="30" s="1"/>
  <c r="Y75" i="40" s="1"/>
  <c r="AE74" i="27"/>
  <c r="AE74" i="30" s="1"/>
  <c r="W73" i="27"/>
  <c r="W73" i="30" s="1"/>
  <c r="V73" i="40" s="1"/>
  <c r="AE72" i="27"/>
  <c r="W71" i="27"/>
  <c r="W71" i="30" s="1"/>
  <c r="V71" i="40" s="1"/>
  <c r="AD70" i="27"/>
  <c r="W69" i="27"/>
  <c r="AB68" i="27"/>
  <c r="S67" i="27"/>
  <c r="AC66" i="27"/>
  <c r="S65" i="27"/>
  <c r="S65" i="30" s="1"/>
  <c r="R65" i="40" s="1"/>
  <c r="AA64" i="27"/>
  <c r="AA64" i="30" s="1"/>
  <c r="Z64" i="40" s="1"/>
  <c r="R63" i="27"/>
  <c r="R63" i="30" s="1"/>
  <c r="Q63" i="40" s="1"/>
  <c r="Z62" i="27"/>
  <c r="Z62" i="30" s="1"/>
  <c r="Y62" i="40" s="1"/>
  <c r="AI61" i="27"/>
  <c r="AI61" i="30" s="1"/>
  <c r="Q61" i="27"/>
  <c r="Q61" i="30" s="1"/>
  <c r="P61" i="40" s="1"/>
  <c r="AA60" i="27"/>
  <c r="AA60" i="30" s="1"/>
  <c r="Z60" i="40" s="1"/>
  <c r="AI59" i="27"/>
  <c r="AI59" i="30" s="1"/>
  <c r="X58" i="27"/>
  <c r="X58" i="30" s="1"/>
  <c r="W58" i="40" s="1"/>
  <c r="AH57" i="27"/>
  <c r="AH57" i="30" s="1"/>
  <c r="X56" i="27"/>
  <c r="X56" i="30" s="1"/>
  <c r="W56" i="40" s="1"/>
  <c r="AE55" i="27"/>
  <c r="Y54" i="27"/>
  <c r="Y54" i="30" s="1"/>
  <c r="X54" i="40" s="1"/>
  <c r="AC53" i="27"/>
  <c r="V52" i="27"/>
  <c r="AD51" i="27"/>
  <c r="V50" i="27"/>
  <c r="AC49" i="27"/>
  <c r="S48" i="27"/>
  <c r="S48" i="30" s="1"/>
  <c r="R48" i="40" s="1"/>
  <c r="AA47" i="27"/>
  <c r="AA47" i="30" s="1"/>
  <c r="Z47" i="40" s="1"/>
  <c r="R46" i="27"/>
  <c r="R46" i="30" s="1"/>
  <c r="Q46" i="40" s="1"/>
  <c r="AB45" i="27"/>
  <c r="AB45" i="30" s="1"/>
  <c r="AA45" i="40" s="1"/>
  <c r="Q44" i="27"/>
  <c r="Q44" i="30" s="1"/>
  <c r="P44" i="40" s="1"/>
  <c r="Y43" i="27"/>
  <c r="Y43" i="30" s="1"/>
  <c r="X43" i="40" s="1"/>
  <c r="AI42" i="27"/>
  <c r="AI42" i="30" s="1"/>
  <c r="Q42" i="27"/>
  <c r="Q42" i="30" s="1"/>
  <c r="P42" i="40" s="1"/>
  <c r="Y41" i="27"/>
  <c r="Y41" i="30" s="1"/>
  <c r="X41" i="40" s="1"/>
  <c r="AH40" i="27"/>
  <c r="AH40" i="30" s="1"/>
  <c r="Z39" i="27"/>
  <c r="Z39" i="30" s="1"/>
  <c r="Y39" i="40" s="1"/>
  <c r="S38" i="27"/>
  <c r="AB37" i="27"/>
  <c r="AB37" i="30" s="1"/>
  <c r="AA37" i="40" s="1"/>
  <c r="X36" i="27"/>
  <c r="AG35" i="27"/>
  <c r="S35" i="27"/>
  <c r="AD34" i="27"/>
  <c r="AA33" i="27"/>
  <c r="X32" i="27"/>
  <c r="AG31" i="27"/>
  <c r="AG31" i="30" s="1"/>
  <c r="T31" i="27"/>
  <c r="T31" i="30" s="1"/>
  <c r="S31" i="40" s="1"/>
  <c r="AE30" i="27"/>
  <c r="AE30" i="30" s="1"/>
  <c r="R30" i="27"/>
  <c r="R30" i="30" s="1"/>
  <c r="Q30" i="40" s="1"/>
  <c r="AC29" i="27"/>
  <c r="AC29" i="30" s="1"/>
  <c r="AB29" i="40" s="1"/>
  <c r="AA28" i="27"/>
  <c r="AA28" i="30" s="1"/>
  <c r="Z28" i="40" s="1"/>
  <c r="Y27" i="27"/>
  <c r="Y27" i="30" s="1"/>
  <c r="X27" i="40" s="1"/>
  <c r="W26" i="27"/>
  <c r="W26" i="30" s="1"/>
  <c r="V26" i="40" s="1"/>
  <c r="AG25" i="27"/>
  <c r="AG25" i="30" s="1"/>
  <c r="T25" i="27"/>
  <c r="T25" i="30" s="1"/>
  <c r="S25" i="40" s="1"/>
  <c r="AE24" i="27"/>
  <c r="AE24" i="30" s="1"/>
  <c r="R24" i="27"/>
  <c r="R24" i="30" s="1"/>
  <c r="Q24" i="40" s="1"/>
  <c r="AC23" i="27"/>
  <c r="AC23" i="30" s="1"/>
  <c r="AB23" i="40" s="1"/>
  <c r="Z22" i="27"/>
  <c r="Z22" i="30" s="1"/>
  <c r="Y22" i="40" s="1"/>
  <c r="AC6" i="27"/>
  <c r="AC6" i="30" s="1"/>
  <c r="AB6" i="40" s="1"/>
  <c r="R34" i="16" s="1"/>
  <c r="W7" i="27"/>
  <c r="W7" i="30" s="1"/>
  <c r="V7" i="40" s="1"/>
  <c r="Q8" i="27"/>
  <c r="Q8" i="30" s="1"/>
  <c r="P8" i="40" s="1"/>
  <c r="AE8" i="27"/>
  <c r="Y9" i="27"/>
  <c r="Y9" i="30" s="1"/>
  <c r="X9" i="40" s="1"/>
  <c r="S10" i="27"/>
  <c r="S10" i="30" s="1"/>
  <c r="R10" i="40" s="1"/>
  <c r="AF10" i="27"/>
  <c r="AF10" i="30" s="1"/>
  <c r="Z11" i="27"/>
  <c r="Z11" i="30" s="1"/>
  <c r="Y11" i="40" s="1"/>
  <c r="T12" i="27"/>
  <c r="T12" i="30" s="1"/>
  <c r="S12" i="40" s="1"/>
  <c r="AG12" i="27"/>
  <c r="AG12" i="30" s="1"/>
  <c r="AA13" i="27"/>
  <c r="AA13" i="30" s="1"/>
  <c r="Z13" i="40" s="1"/>
  <c r="U14" i="27"/>
  <c r="U14" i="30" s="1"/>
  <c r="T14" i="40" s="1"/>
  <c r="AH14" i="27"/>
  <c r="AH14" i="30" s="1"/>
  <c r="AB15" i="27"/>
  <c r="W16" i="27"/>
  <c r="Q17" i="27"/>
  <c r="AD17" i="27"/>
  <c r="X18" i="27"/>
  <c r="R19" i="27"/>
  <c r="AE19" i="27"/>
  <c r="Y20" i="27"/>
  <c r="Y20" i="30" s="1"/>
  <c r="X20" i="40" s="1"/>
  <c r="S21" i="27"/>
  <c r="AF21" i="27"/>
  <c r="AA5" i="27"/>
  <c r="AA5" i="30" s="1"/>
  <c r="Z5" i="40" s="1"/>
  <c r="P12" i="16" s="1"/>
  <c r="AE131" i="27"/>
  <c r="AE131" i="30" s="1"/>
  <c r="AI116" i="27"/>
  <c r="AI116" i="30" s="1"/>
  <c r="X113" i="27"/>
  <c r="X113" i="30" s="1"/>
  <c r="W113" i="40" s="1"/>
  <c r="Y111" i="27"/>
  <c r="Y111" i="30" s="1"/>
  <c r="X111" i="40" s="1"/>
  <c r="V109" i="27"/>
  <c r="V109" i="30" s="1"/>
  <c r="U109" i="40" s="1"/>
  <c r="V107" i="27"/>
  <c r="V107" i="30" s="1"/>
  <c r="U107" i="40" s="1"/>
  <c r="S105" i="27"/>
  <c r="S105" i="30" s="1"/>
  <c r="R105" i="40" s="1"/>
  <c r="R103" i="27"/>
  <c r="Q101" i="27"/>
  <c r="AI99" i="27"/>
  <c r="AI99" i="30" s="1"/>
  <c r="Y98" i="27"/>
  <c r="Y98" i="30" s="1"/>
  <c r="X98" i="40" s="1"/>
  <c r="Z96" i="27"/>
  <c r="Z96" i="30" s="1"/>
  <c r="Y96" i="40" s="1"/>
  <c r="W94" i="27"/>
  <c r="W94" i="30" s="1"/>
  <c r="V94" i="40" s="1"/>
  <c r="AE93" i="27"/>
  <c r="AE93" i="30" s="1"/>
  <c r="AD91" i="27"/>
  <c r="AD91" i="30" s="1"/>
  <c r="AC87" i="27"/>
  <c r="AA85" i="27"/>
  <c r="Z83" i="27"/>
  <c r="Q82" i="27"/>
  <c r="Q82" i="30" s="1"/>
  <c r="P82" i="40" s="1"/>
  <c r="AI80" i="27"/>
  <c r="AI80" i="30" s="1"/>
  <c r="AH78" i="27"/>
  <c r="AH78" i="30" s="1"/>
  <c r="X77" i="27"/>
  <c r="X77" i="30" s="1"/>
  <c r="W77" i="40" s="1"/>
  <c r="Y75" i="27"/>
  <c r="Y75" i="30" s="1"/>
  <c r="X75" i="40" s="1"/>
  <c r="V73" i="27"/>
  <c r="V73" i="30" s="1"/>
  <c r="U73" i="40" s="1"/>
  <c r="V71" i="27"/>
  <c r="V71" i="30" s="1"/>
  <c r="U71" i="40" s="1"/>
  <c r="AA68" i="27"/>
  <c r="Q65" i="27"/>
  <c r="Q65" i="30" s="1"/>
  <c r="P65" i="40" s="1"/>
  <c r="Y62" i="27"/>
  <c r="Y62" i="30" s="1"/>
  <c r="X62" i="40" s="1"/>
  <c r="Z60" i="27"/>
  <c r="Z60" i="30" s="1"/>
  <c r="Y60" i="40" s="1"/>
  <c r="AD55" i="27"/>
  <c r="S52" i="27"/>
  <c r="R48" i="27"/>
  <c r="R48" i="30" s="1"/>
  <c r="Q48" i="40" s="1"/>
  <c r="AI44" i="27"/>
  <c r="AI44" i="30" s="1"/>
  <c r="X41" i="27"/>
  <c r="X41" i="30" s="1"/>
  <c r="W41" i="40" s="1"/>
  <c r="Y39" i="27"/>
  <c r="Y39" i="30" s="1"/>
  <c r="X39" i="40" s="1"/>
  <c r="AF35" i="27"/>
  <c r="Z33" i="27"/>
  <c r="AD30" i="27"/>
  <c r="AD30" i="30" s="1"/>
  <c r="AI26" i="27"/>
  <c r="AI26" i="30" s="1"/>
  <c r="S25" i="27"/>
  <c r="S25" i="30" s="1"/>
  <c r="R25" i="40" s="1"/>
  <c r="Y22" i="27"/>
  <c r="Y22" i="30" s="1"/>
  <c r="X22" i="40" s="1"/>
  <c r="S8" i="27"/>
  <c r="S8" i="30" s="1"/>
  <c r="R8" i="40" s="1"/>
  <c r="AG10" i="27"/>
  <c r="AG10" i="30" s="1"/>
  <c r="AH12" i="27"/>
  <c r="AH12" i="30" s="1"/>
  <c r="AD15" i="27"/>
  <c r="Y18" i="27"/>
  <c r="T21" i="27"/>
  <c r="S157" i="27"/>
  <c r="AB156" i="27"/>
  <c r="AB156" i="30" s="1"/>
  <c r="AA156" i="40" s="1"/>
  <c r="AI155" i="27"/>
  <c r="V154" i="27"/>
  <c r="AC153" i="27"/>
  <c r="X151" i="27"/>
  <c r="AH150" i="27"/>
  <c r="AH150" i="30" s="1"/>
  <c r="X149" i="27"/>
  <c r="X149" i="30" s="1"/>
  <c r="W149" i="40" s="1"/>
  <c r="AE148" i="27"/>
  <c r="AE148" i="30" s="1"/>
  <c r="Y147" i="27"/>
  <c r="Y147" i="30" s="1"/>
  <c r="X147" i="40" s="1"/>
  <c r="AC146" i="27"/>
  <c r="AC146" i="30" s="1"/>
  <c r="AB146" i="40" s="1"/>
  <c r="V145" i="27"/>
  <c r="V145" i="30" s="1"/>
  <c r="U145" i="40" s="1"/>
  <c r="AD144" i="27"/>
  <c r="AD144" i="30" s="1"/>
  <c r="V143" i="27"/>
  <c r="V143" i="30" s="1"/>
  <c r="U143" i="40" s="1"/>
  <c r="AC142" i="27"/>
  <c r="AC142" i="30" s="1"/>
  <c r="AB142" i="40" s="1"/>
  <c r="S141" i="27"/>
  <c r="S141" i="30" s="1"/>
  <c r="R141" i="40" s="1"/>
  <c r="AA140" i="27"/>
  <c r="R139" i="27"/>
  <c r="R139" i="30" s="1"/>
  <c r="Q139" i="40" s="1"/>
  <c r="AB138" i="27"/>
  <c r="Q137" i="27"/>
  <c r="Y136" i="27"/>
  <c r="AI135" i="27"/>
  <c r="Q135" i="27"/>
  <c r="Y134" i="27"/>
  <c r="AH133" i="27"/>
  <c r="AH133" i="30" s="1"/>
  <c r="Z132" i="27"/>
  <c r="Z132" i="30" s="1"/>
  <c r="Y132" i="40" s="1"/>
  <c r="W130" i="27"/>
  <c r="W130" i="30" s="1"/>
  <c r="V130" i="40" s="1"/>
  <c r="AE129" i="27"/>
  <c r="AE129" i="30" s="1"/>
  <c r="W128" i="27"/>
  <c r="W128" i="30" s="1"/>
  <c r="V128" i="40" s="1"/>
  <c r="AD127" i="27"/>
  <c r="AD127" i="30" s="1"/>
  <c r="W126" i="27"/>
  <c r="W126" i="30" s="1"/>
  <c r="V126" i="40" s="1"/>
  <c r="AB125" i="27"/>
  <c r="AB125" i="30" s="1"/>
  <c r="AA125" i="40" s="1"/>
  <c r="S124" i="27"/>
  <c r="S124" i="30" s="1"/>
  <c r="R124" i="40" s="1"/>
  <c r="AC123" i="27"/>
  <c r="S122" i="27"/>
  <c r="S122" i="30" s="1"/>
  <c r="R122" i="40" s="1"/>
  <c r="AA121" i="27"/>
  <c r="R120" i="27"/>
  <c r="Z119" i="27"/>
  <c r="AI118" i="27"/>
  <c r="Q118" i="27"/>
  <c r="AA117" i="27"/>
  <c r="X115" i="27"/>
  <c r="X115" i="30" s="1"/>
  <c r="W115" i="40" s="1"/>
  <c r="AH114" i="27"/>
  <c r="AH114" i="30" s="1"/>
  <c r="AE112" i="27"/>
  <c r="AE112" i="30" s="1"/>
  <c r="AC110" i="27"/>
  <c r="AC110" i="30" s="1"/>
  <c r="AB110" i="40" s="1"/>
  <c r="AD108" i="27"/>
  <c r="AD108" i="30" s="1"/>
  <c r="AC106" i="27"/>
  <c r="AA104" i="27"/>
  <c r="AB102" i="27"/>
  <c r="Y100" i="27"/>
  <c r="Q99" i="27"/>
  <c r="Q99" i="30" s="1"/>
  <c r="P99" i="40" s="1"/>
  <c r="AH97" i="27"/>
  <c r="AH97" i="30" s="1"/>
  <c r="AE95" i="27"/>
  <c r="AE95" i="30" s="1"/>
  <c r="W92" i="27"/>
  <c r="W92" i="30" s="1"/>
  <c r="V92" i="40" s="1"/>
  <c r="W90" i="27"/>
  <c r="W90" i="30" s="1"/>
  <c r="V90" i="40" s="1"/>
  <c r="S86" i="27"/>
  <c r="R84" i="27"/>
  <c r="AI82" i="27"/>
  <c r="AI82" i="30" s="1"/>
  <c r="AA81" i="27"/>
  <c r="AA81" i="30" s="1"/>
  <c r="Z81" i="40" s="1"/>
  <c r="X79" i="27"/>
  <c r="X79" i="30" s="1"/>
  <c r="W79" i="40" s="1"/>
  <c r="AE76" i="27"/>
  <c r="AE76" i="30" s="1"/>
  <c r="AC74" i="27"/>
  <c r="AC74" i="30" s="1"/>
  <c r="AB74" i="40" s="1"/>
  <c r="AD72" i="27"/>
  <c r="AC70" i="27"/>
  <c r="AB66" i="27"/>
  <c r="Y64" i="27"/>
  <c r="Y64" i="30" s="1"/>
  <c r="X64" i="40" s="1"/>
  <c r="AH61" i="27"/>
  <c r="AH61" i="30" s="1"/>
  <c r="AE57" i="27"/>
  <c r="AE57" i="30" s="1"/>
  <c r="AB53" i="27"/>
  <c r="S50" i="27"/>
  <c r="Q46" i="27"/>
  <c r="Q46" i="30" s="1"/>
  <c r="P46" i="40" s="1"/>
  <c r="AH42" i="27"/>
  <c r="AH42" i="30" s="1"/>
  <c r="R38" i="27"/>
  <c r="R35" i="27"/>
  <c r="AF31" i="27"/>
  <c r="AF31" i="30" s="1"/>
  <c r="Z28" i="27"/>
  <c r="Z28" i="30" s="1"/>
  <c r="Y28" i="40" s="1"/>
  <c r="AF25" i="27"/>
  <c r="AF25" i="30" s="1"/>
  <c r="AB23" i="27"/>
  <c r="AB23" i="30" s="1"/>
  <c r="AA23" i="40" s="1"/>
  <c r="X7" i="27"/>
  <c r="X7" i="30" s="1"/>
  <c r="W7" i="40" s="1"/>
  <c r="T10" i="27"/>
  <c r="T10" i="30" s="1"/>
  <c r="S10" i="40" s="1"/>
  <c r="AB13" i="27"/>
  <c r="AB13" i="30" s="1"/>
  <c r="AA13" i="40" s="1"/>
  <c r="X16" i="27"/>
  <c r="AF19" i="27"/>
  <c r="AB5" i="27"/>
  <c r="AB5" i="30" s="1"/>
  <c r="AA5" i="40" s="1"/>
  <c r="Q12" i="16" s="1"/>
  <c r="Y156" i="27"/>
  <c r="Y156" i="30" s="1"/>
  <c r="X156" i="40" s="1"/>
  <c r="V149" i="27"/>
  <c r="V149" i="30" s="1"/>
  <c r="U149" i="40" s="1"/>
  <c r="AA146" i="27"/>
  <c r="AA146" i="30" s="1"/>
  <c r="Z146" i="40" s="1"/>
  <c r="Q143" i="27"/>
  <c r="Q143" i="30" s="1"/>
  <c r="P143" i="40" s="1"/>
  <c r="Y140" i="27"/>
  <c r="W134" i="27"/>
  <c r="AB131" i="27"/>
  <c r="AB131" i="30" s="1"/>
  <c r="AA131" i="40" s="1"/>
  <c r="AA127" i="27"/>
  <c r="AA127" i="30" s="1"/>
  <c r="Z127" i="40" s="1"/>
  <c r="AA123" i="27"/>
  <c r="X119" i="27"/>
  <c r="AD114" i="27"/>
  <c r="AD114" i="30" s="1"/>
  <c r="AA110" i="27"/>
  <c r="AA110" i="30" s="1"/>
  <c r="Z110" i="40" s="1"/>
  <c r="Y106" i="27"/>
  <c r="AE101" i="27"/>
  <c r="W96" i="27"/>
  <c r="W96" i="30" s="1"/>
  <c r="V96" i="40" s="1"/>
  <c r="AC93" i="27"/>
  <c r="AC93" i="30" s="1"/>
  <c r="AB93" i="40" s="1"/>
  <c r="Z89" i="27"/>
  <c r="X85" i="27"/>
  <c r="V79" i="27"/>
  <c r="V79" i="30" s="1"/>
  <c r="U79" i="40" s="1"/>
  <c r="S75" i="27"/>
  <c r="S75" i="30" s="1"/>
  <c r="R75" i="40" s="1"/>
  <c r="Y70" i="27"/>
  <c r="Z66" i="27"/>
  <c r="AB59" i="27"/>
  <c r="AB59" i="30" s="1"/>
  <c r="AA59" i="40" s="1"/>
  <c r="S56" i="27"/>
  <c r="S56" i="30" s="1"/>
  <c r="R56" i="40" s="1"/>
  <c r="Q52" i="27"/>
  <c r="AH48" i="27"/>
  <c r="AH48" i="30" s="1"/>
  <c r="AC44" i="27"/>
  <c r="AC44" i="30" s="1"/>
  <c r="AB44" i="40" s="1"/>
  <c r="Y37" i="27"/>
  <c r="Y37" i="30" s="1"/>
  <c r="X37" i="40" s="1"/>
  <c r="V33" i="27"/>
  <c r="AB30" i="27"/>
  <c r="AB30" i="30" s="1"/>
  <c r="AA30" i="40" s="1"/>
  <c r="AI27" i="27"/>
  <c r="AI27" i="30" s="1"/>
  <c r="Q25" i="27"/>
  <c r="Q25" i="30" s="1"/>
  <c r="P25" i="40" s="1"/>
  <c r="S6" i="27"/>
  <c r="S6" i="30" s="1"/>
  <c r="R6" i="40" s="1"/>
  <c r="AB9" i="27"/>
  <c r="AB9" i="30" s="1"/>
  <c r="AA9" i="40" s="1"/>
  <c r="R157" i="27"/>
  <c r="Z156" i="27"/>
  <c r="Z156" i="30" s="1"/>
  <c r="Y156" i="40" s="1"/>
  <c r="AE155" i="27"/>
  <c r="S154" i="27"/>
  <c r="AB153" i="27"/>
  <c r="AI152" i="27"/>
  <c r="W151" i="27"/>
  <c r="AE150" i="27"/>
  <c r="AE150" i="30" s="1"/>
  <c r="W149" i="27"/>
  <c r="W149" i="30" s="1"/>
  <c r="V149" i="40" s="1"/>
  <c r="AD148" i="27"/>
  <c r="AD148" i="30" s="1"/>
  <c r="W147" i="27"/>
  <c r="W147" i="30" s="1"/>
  <c r="V147" i="40" s="1"/>
  <c r="AB146" i="27"/>
  <c r="AB146" i="30" s="1"/>
  <c r="AA146" i="40" s="1"/>
  <c r="S145" i="27"/>
  <c r="S145" i="30" s="1"/>
  <c r="R145" i="40" s="1"/>
  <c r="AC144" i="27"/>
  <c r="AC144" i="30" s="1"/>
  <c r="AB144" i="40" s="1"/>
  <c r="S143" i="27"/>
  <c r="S143" i="30" s="1"/>
  <c r="R143" i="40" s="1"/>
  <c r="AA142" i="27"/>
  <c r="AA142" i="30" s="1"/>
  <c r="Z142" i="40" s="1"/>
  <c r="R141" i="27"/>
  <c r="R141" i="30" s="1"/>
  <c r="Q141" i="40" s="1"/>
  <c r="Z140" i="27"/>
  <c r="AI139" i="27"/>
  <c r="AI139" i="30" s="1"/>
  <c r="Q139" i="27"/>
  <c r="Q139" i="30" s="1"/>
  <c r="P139" i="40" s="1"/>
  <c r="AA138" i="27"/>
  <c r="AI137" i="27"/>
  <c r="X136" i="27"/>
  <c r="AH135" i="27"/>
  <c r="X134" i="27"/>
  <c r="AE133" i="27"/>
  <c r="AE133" i="30" s="1"/>
  <c r="Y132" i="27"/>
  <c r="Y132" i="30" s="1"/>
  <c r="X132" i="40" s="1"/>
  <c r="AC131" i="27"/>
  <c r="AC131" i="30" s="1"/>
  <c r="AB131" i="40" s="1"/>
  <c r="V130" i="27"/>
  <c r="V130" i="30" s="1"/>
  <c r="U130" i="40" s="1"/>
  <c r="AD129" i="27"/>
  <c r="AD129" i="30" s="1"/>
  <c r="V128" i="27"/>
  <c r="V128" i="30" s="1"/>
  <c r="U128" i="40" s="1"/>
  <c r="AC127" i="27"/>
  <c r="AC127" i="30" s="1"/>
  <c r="AB127" i="40" s="1"/>
  <c r="S126" i="27"/>
  <c r="S126" i="30" s="1"/>
  <c r="R126" i="40" s="1"/>
  <c r="AA125" i="27"/>
  <c r="AA125" i="30" s="1"/>
  <c r="Z125" i="40" s="1"/>
  <c r="R124" i="27"/>
  <c r="R124" i="30" s="1"/>
  <c r="Q124" i="40" s="1"/>
  <c r="AB123" i="27"/>
  <c r="Q122" i="27"/>
  <c r="Q122" i="30" s="1"/>
  <c r="P122" i="40" s="1"/>
  <c r="Y121" i="27"/>
  <c r="AI120" i="27"/>
  <c r="Q120" i="27"/>
  <c r="Y119" i="27"/>
  <c r="AH118" i="27"/>
  <c r="Z117" i="27"/>
  <c r="AE116" i="27"/>
  <c r="AE116" i="30" s="1"/>
  <c r="W115" i="27"/>
  <c r="W115" i="30" s="1"/>
  <c r="V115" i="40" s="1"/>
  <c r="AE114" i="27"/>
  <c r="AE114" i="30" s="1"/>
  <c r="W113" i="27"/>
  <c r="W113" i="30" s="1"/>
  <c r="V113" i="40" s="1"/>
  <c r="AD112" i="27"/>
  <c r="AD112" i="30" s="1"/>
  <c r="W111" i="27"/>
  <c r="W111" i="30" s="1"/>
  <c r="V111" i="40" s="1"/>
  <c r="AB110" i="27"/>
  <c r="AB110" i="30" s="1"/>
  <c r="AA110" i="40" s="1"/>
  <c r="S109" i="27"/>
  <c r="S109" i="30" s="1"/>
  <c r="R109" i="40" s="1"/>
  <c r="AC108" i="27"/>
  <c r="AC108" i="30" s="1"/>
  <c r="AB108" i="40" s="1"/>
  <c r="S107" i="27"/>
  <c r="S107" i="30" s="1"/>
  <c r="R107" i="40" s="1"/>
  <c r="AA106" i="27"/>
  <c r="R105" i="27"/>
  <c r="R105" i="30" s="1"/>
  <c r="Q105" i="40" s="1"/>
  <c r="Z104" i="27"/>
  <c r="AI103" i="27"/>
  <c r="Q103" i="27"/>
  <c r="AA102" i="27"/>
  <c r="AI101" i="27"/>
  <c r="X100" i="27"/>
  <c r="AH99" i="27"/>
  <c r="AH99" i="30" s="1"/>
  <c r="X98" i="27"/>
  <c r="X98" i="30" s="1"/>
  <c r="W98" i="40" s="1"/>
  <c r="AE97" i="27"/>
  <c r="AE97" i="30" s="1"/>
  <c r="Y96" i="27"/>
  <c r="Y96" i="30" s="1"/>
  <c r="X96" i="40" s="1"/>
  <c r="AC95" i="27"/>
  <c r="AC95" i="30" s="1"/>
  <c r="AB95" i="40" s="1"/>
  <c r="V94" i="27"/>
  <c r="V94" i="30" s="1"/>
  <c r="U94" i="40" s="1"/>
  <c r="AD93" i="27"/>
  <c r="AD93" i="30" s="1"/>
  <c r="V92" i="27"/>
  <c r="V92" i="30" s="1"/>
  <c r="U92" i="40" s="1"/>
  <c r="AC91" i="27"/>
  <c r="AC91" i="30" s="1"/>
  <c r="AB91" i="40" s="1"/>
  <c r="S90" i="27"/>
  <c r="S90" i="30" s="1"/>
  <c r="R90" i="40" s="1"/>
  <c r="AA89" i="27"/>
  <c r="R88" i="27"/>
  <c r="R88" i="30" s="1"/>
  <c r="Q88" i="40" s="1"/>
  <c r="AB87" i="27"/>
  <c r="Q86" i="27"/>
  <c r="Y85" i="27"/>
  <c r="AI84" i="27"/>
  <c r="Q84" i="27"/>
  <c r="Y83" i="27"/>
  <c r="AH82" i="27"/>
  <c r="AH82" i="30" s="1"/>
  <c r="Z81" i="27"/>
  <c r="Z81" i="30" s="1"/>
  <c r="Y81" i="40" s="1"/>
  <c r="AE80" i="27"/>
  <c r="AE80" i="30" s="1"/>
  <c r="W79" i="27"/>
  <c r="W79" i="30" s="1"/>
  <c r="V79" i="40" s="1"/>
  <c r="AE78" i="27"/>
  <c r="AE78" i="30" s="1"/>
  <c r="W77" i="27"/>
  <c r="W77" i="30" s="1"/>
  <c r="V77" i="40" s="1"/>
  <c r="AD76" i="27"/>
  <c r="AD76" i="30" s="1"/>
  <c r="W75" i="27"/>
  <c r="W75" i="30" s="1"/>
  <c r="V75" i="40" s="1"/>
  <c r="AB74" i="27"/>
  <c r="AB74" i="30" s="1"/>
  <c r="AA74" i="40" s="1"/>
  <c r="S73" i="27"/>
  <c r="S73" i="30" s="1"/>
  <c r="R73" i="40" s="1"/>
  <c r="AC72" i="27"/>
  <c r="S71" i="27"/>
  <c r="S71" i="30" s="1"/>
  <c r="R71" i="40" s="1"/>
  <c r="AA70" i="27"/>
  <c r="R69" i="27"/>
  <c r="Z68" i="27"/>
  <c r="AI67" i="27"/>
  <c r="Q67" i="27"/>
  <c r="AA66" i="27"/>
  <c r="AI65" i="27"/>
  <c r="AI65" i="30" s="1"/>
  <c r="X64" i="27"/>
  <c r="X64" i="30" s="1"/>
  <c r="W64" i="40" s="1"/>
  <c r="AH63" i="27"/>
  <c r="AH63" i="30" s="1"/>
  <c r="X62" i="27"/>
  <c r="X62" i="30" s="1"/>
  <c r="W62" i="40" s="1"/>
  <c r="AE61" i="27"/>
  <c r="AE61" i="30" s="1"/>
  <c r="Y60" i="27"/>
  <c r="Y60" i="30" s="1"/>
  <c r="X60" i="40" s="1"/>
  <c r="AC59" i="27"/>
  <c r="AC59" i="30" s="1"/>
  <c r="AB59" i="40" s="1"/>
  <c r="V58" i="27"/>
  <c r="V58" i="30" s="1"/>
  <c r="U58" i="40" s="1"/>
  <c r="AD57" i="27"/>
  <c r="AD57" i="30" s="1"/>
  <c r="V56" i="27"/>
  <c r="V56" i="30" s="1"/>
  <c r="U56" i="40" s="1"/>
  <c r="AC55" i="27"/>
  <c r="S54" i="27"/>
  <c r="S54" i="30" s="1"/>
  <c r="R54" i="40" s="1"/>
  <c r="AA53" i="27"/>
  <c r="R52" i="27"/>
  <c r="AB51" i="27"/>
  <c r="Q50" i="27"/>
  <c r="Y49" i="27"/>
  <c r="AI48" i="27"/>
  <c r="AI48" i="30" s="1"/>
  <c r="Q48" i="27"/>
  <c r="Q48" i="30" s="1"/>
  <c r="P48" i="40" s="1"/>
  <c r="Y47" i="27"/>
  <c r="Y47" i="30" s="1"/>
  <c r="X47" i="40" s="1"/>
  <c r="AH46" i="27"/>
  <c r="AH46" i="30" s="1"/>
  <c r="Z45" i="27"/>
  <c r="Z45" i="30" s="1"/>
  <c r="Y45" i="40" s="1"/>
  <c r="AE44" i="27"/>
  <c r="AE44" i="30" s="1"/>
  <c r="W43" i="27"/>
  <c r="W43" i="30" s="1"/>
  <c r="V43" i="40" s="1"/>
  <c r="AE42" i="27"/>
  <c r="AE42" i="30" s="1"/>
  <c r="W41" i="27"/>
  <c r="W41" i="30" s="1"/>
  <c r="V41" i="40" s="1"/>
  <c r="AD40" i="27"/>
  <c r="AD40" i="30" s="1"/>
  <c r="W39" i="27"/>
  <c r="W39" i="30" s="1"/>
  <c r="V39" i="40" s="1"/>
  <c r="AF38" i="27"/>
  <c r="Q38" i="27"/>
  <c r="Z37" i="27"/>
  <c r="Z37" i="30" s="1"/>
  <c r="Y37" i="40" s="1"/>
  <c r="U36" i="27"/>
  <c r="AE35" i="27"/>
  <c r="Q35" i="27"/>
  <c r="AB34" i="27"/>
  <c r="X33" i="27"/>
  <c r="AH32" i="27"/>
  <c r="T32" i="27"/>
  <c r="AE31" i="27"/>
  <c r="AE31" i="30" s="1"/>
  <c r="R31" i="27"/>
  <c r="R31" i="30" s="1"/>
  <c r="Q31" i="40" s="1"/>
  <c r="AC30" i="27"/>
  <c r="AC30" i="30" s="1"/>
  <c r="AB30" i="40" s="1"/>
  <c r="AA29" i="27"/>
  <c r="AA29" i="30" s="1"/>
  <c r="Z29" i="40" s="1"/>
  <c r="Y28" i="27"/>
  <c r="Y28" i="30" s="1"/>
  <c r="X28" i="40" s="1"/>
  <c r="W27" i="27"/>
  <c r="W27" i="30" s="1"/>
  <c r="V27" i="40" s="1"/>
  <c r="AG26" i="27"/>
  <c r="AG26" i="30" s="1"/>
  <c r="T26" i="27"/>
  <c r="T26" i="30" s="1"/>
  <c r="S26" i="40" s="1"/>
  <c r="AE25" i="27"/>
  <c r="AE25" i="30" s="1"/>
  <c r="R25" i="27"/>
  <c r="R25" i="30" s="1"/>
  <c r="Q25" i="40" s="1"/>
  <c r="AC24" i="27"/>
  <c r="AC24" i="30" s="1"/>
  <c r="AB24" i="40" s="1"/>
  <c r="AA23" i="27"/>
  <c r="AA23" i="30" s="1"/>
  <c r="Z23" i="40" s="1"/>
  <c r="X22" i="27"/>
  <c r="X22" i="30" s="1"/>
  <c r="W22" i="40" s="1"/>
  <c r="R6" i="27"/>
  <c r="R6" i="30" s="1"/>
  <c r="Q6" i="40" s="1"/>
  <c r="AE6" i="27"/>
  <c r="AE6" i="30" s="1"/>
  <c r="Z7" i="27"/>
  <c r="Z7" i="30" s="1"/>
  <c r="Y7" i="40" s="1"/>
  <c r="T8" i="27"/>
  <c r="T8" i="30" s="1"/>
  <c r="S8" i="40" s="1"/>
  <c r="AG8" i="27"/>
  <c r="AG8" i="30" s="1"/>
  <c r="AA9" i="27"/>
  <c r="AA9" i="30" s="1"/>
  <c r="Z9" i="40" s="1"/>
  <c r="U10" i="27"/>
  <c r="U10" i="30" s="1"/>
  <c r="T10" i="40" s="1"/>
  <c r="AH10" i="27"/>
  <c r="AH10" i="30" s="1"/>
  <c r="AB11" i="27"/>
  <c r="AB11" i="30" s="1"/>
  <c r="AA11" i="40" s="1"/>
  <c r="V12" i="27"/>
  <c r="V12" i="30" s="1"/>
  <c r="U12" i="40" s="1"/>
  <c r="AI12" i="27"/>
  <c r="AI12" i="30" s="1"/>
  <c r="AC13" i="27"/>
  <c r="AC13" i="30" s="1"/>
  <c r="AB13" i="40" s="1"/>
  <c r="W14" i="27"/>
  <c r="W14" i="30" s="1"/>
  <c r="V14" i="40" s="1"/>
  <c r="R15" i="27"/>
  <c r="AE15" i="27"/>
  <c r="Y16" i="27"/>
  <c r="S17" i="27"/>
  <c r="AF17" i="27"/>
  <c r="Z18" i="27"/>
  <c r="T19" i="27"/>
  <c r="AG19" i="27"/>
  <c r="AA20" i="27"/>
  <c r="AA20" i="30" s="1"/>
  <c r="Z20" i="40" s="1"/>
  <c r="U21" i="27"/>
  <c r="AH21" i="27"/>
  <c r="AD5" i="27"/>
  <c r="AC155" i="27"/>
  <c r="AE152" i="27"/>
  <c r="V151" i="27"/>
  <c r="AC148" i="27"/>
  <c r="AC148" i="30" s="1"/>
  <c r="AB148" i="40" s="1"/>
  <c r="R145" i="27"/>
  <c r="R145" i="30" s="1"/>
  <c r="Q145" i="40" s="1"/>
  <c r="Y142" i="27"/>
  <c r="Y142" i="30" s="1"/>
  <c r="X142" i="40" s="1"/>
  <c r="Q141" i="27"/>
  <c r="Q141" i="30" s="1"/>
  <c r="P141" i="40" s="1"/>
  <c r="Z138" i="27"/>
  <c r="W136" i="27"/>
  <c r="AD133" i="27"/>
  <c r="AD133" i="30" s="1"/>
  <c r="AC129" i="27"/>
  <c r="AC129" i="30" s="1"/>
  <c r="AB129" i="40" s="1"/>
  <c r="S128" i="27"/>
  <c r="S128" i="30" s="1"/>
  <c r="R128" i="40" s="1"/>
  <c r="R126" i="27"/>
  <c r="R126" i="30" s="1"/>
  <c r="Q126" i="40" s="1"/>
  <c r="Q124" i="27"/>
  <c r="Q124" i="30" s="1"/>
  <c r="P124" i="40" s="1"/>
  <c r="AI122" i="27"/>
  <c r="AI122" i="30" s="1"/>
  <c r="AE118" i="27"/>
  <c r="AC116" i="27"/>
  <c r="AC116" i="30" s="1"/>
  <c r="AB116" i="40" s="1"/>
  <c r="V113" i="27"/>
  <c r="V113" i="30" s="1"/>
  <c r="U113" i="40" s="1"/>
  <c r="S111" i="27"/>
  <c r="S111" i="30" s="1"/>
  <c r="R111" i="40" s="1"/>
  <c r="Q107" i="27"/>
  <c r="Q107" i="30" s="1"/>
  <c r="P107" i="40" s="1"/>
  <c r="Q105" i="27"/>
  <c r="Q105" i="30" s="1"/>
  <c r="P105" i="40" s="1"/>
  <c r="AH103" i="27"/>
  <c r="AE99" i="27"/>
  <c r="AE99" i="30" s="1"/>
  <c r="AD97" i="27"/>
  <c r="AD97" i="30" s="1"/>
  <c r="S94" i="27"/>
  <c r="S94" i="30" s="1"/>
  <c r="R94" i="40" s="1"/>
  <c r="AA91" i="27"/>
  <c r="AA91" i="30" s="1"/>
  <c r="Z91" i="40" s="1"/>
  <c r="R90" i="27"/>
  <c r="R90" i="30" s="1"/>
  <c r="Q90" i="40" s="1"/>
  <c r="Q88" i="27"/>
  <c r="AH84" i="27"/>
  <c r="X83" i="27"/>
  <c r="AC80" i="27"/>
  <c r="AC80" i="30" s="1"/>
  <c r="AB80" i="40" s="1"/>
  <c r="AD78" i="27"/>
  <c r="AD78" i="30" s="1"/>
  <c r="AA74" i="27"/>
  <c r="AA74" i="30" s="1"/>
  <c r="Z74" i="40" s="1"/>
  <c r="AB72" i="27"/>
  <c r="AI69" i="27"/>
  <c r="AH67" i="27"/>
  <c r="AE63" i="27"/>
  <c r="AE63" i="30" s="1"/>
  <c r="AD61" i="27"/>
  <c r="AD61" i="30" s="1"/>
  <c r="S58" i="27"/>
  <c r="S58" i="30" s="1"/>
  <c r="R58" i="40" s="1"/>
  <c r="AA55" i="27"/>
  <c r="Z53" i="27"/>
  <c r="AA51" i="27"/>
  <c r="X49" i="27"/>
  <c r="Y45" i="27"/>
  <c r="Y45" i="30" s="1"/>
  <c r="X45" i="40" s="1"/>
  <c r="V43" i="27"/>
  <c r="V43" i="30" s="1"/>
  <c r="U43" i="40" s="1"/>
  <c r="AC40" i="27"/>
  <c r="AC40" i="30" s="1"/>
  <c r="AB40" i="40" s="1"/>
  <c r="AH36" i="27"/>
  <c r="Z34" i="27"/>
  <c r="AG32" i="27"/>
  <c r="Q31" i="27"/>
  <c r="Q31" i="30" s="1"/>
  <c r="P31" i="40" s="1"/>
  <c r="Z29" i="27"/>
  <c r="Z29" i="30" s="1"/>
  <c r="Y29" i="40" s="1"/>
  <c r="AF26" i="27"/>
  <c r="AF26" i="30" s="1"/>
  <c r="AD25" i="27"/>
  <c r="AD25" i="30" s="1"/>
  <c r="W22" i="27"/>
  <c r="W22" i="30" s="1"/>
  <c r="V22" i="40" s="1"/>
  <c r="AA7" i="27"/>
  <c r="AA7" i="30" s="1"/>
  <c r="Z7" i="40" s="1"/>
  <c r="AH8" i="27"/>
  <c r="AH8" i="30" s="1"/>
  <c r="AC11" i="27"/>
  <c r="AC11" i="30" s="1"/>
  <c r="AB11" i="40" s="1"/>
  <c r="AI157" i="27"/>
  <c r="W156" i="27"/>
  <c r="W156" i="30" s="1"/>
  <c r="V156" i="40" s="1"/>
  <c r="AB155" i="27"/>
  <c r="Y153" i="27"/>
  <c r="AC152" i="27"/>
  <c r="S151" i="27"/>
  <c r="AC150" i="27"/>
  <c r="AC150" i="30" s="1"/>
  <c r="AB150" i="40" s="1"/>
  <c r="S149" i="27"/>
  <c r="S149" i="30" s="1"/>
  <c r="R149" i="40" s="1"/>
  <c r="AA148" i="27"/>
  <c r="AA148" i="30" s="1"/>
  <c r="Z148" i="40" s="1"/>
  <c r="R147" i="27"/>
  <c r="R147" i="30" s="1"/>
  <c r="Q147" i="40" s="1"/>
  <c r="Z146" i="27"/>
  <c r="Z146" i="30" s="1"/>
  <c r="Y146" i="40" s="1"/>
  <c r="AI145" i="27"/>
  <c r="AI145" i="30" s="1"/>
  <c r="Q145" i="27"/>
  <c r="Q145" i="30" s="1"/>
  <c r="P145" i="40" s="1"/>
  <c r="AA144" i="27"/>
  <c r="AA144" i="30" s="1"/>
  <c r="Z144" i="40" s="1"/>
  <c r="AI143" i="27"/>
  <c r="AI143" i="30" s="1"/>
  <c r="X142" i="27"/>
  <c r="X142" i="30" s="1"/>
  <c r="W142" i="40" s="1"/>
  <c r="AH141" i="27"/>
  <c r="AH141" i="30" s="1"/>
  <c r="X140" i="27"/>
  <c r="AE139" i="27"/>
  <c r="AE139" i="30" s="1"/>
  <c r="Y138" i="27"/>
  <c r="AC137" i="27"/>
  <c r="V136" i="27"/>
  <c r="AD135" i="27"/>
  <c r="V134" i="27"/>
  <c r="AC133" i="27"/>
  <c r="AC133" i="30" s="1"/>
  <c r="AB133" i="40" s="1"/>
  <c r="S132" i="27"/>
  <c r="S132" i="30" s="1"/>
  <c r="R132" i="40" s="1"/>
  <c r="AA131" i="27"/>
  <c r="AA131" i="30" s="1"/>
  <c r="Z131" i="40" s="1"/>
  <c r="R130" i="27"/>
  <c r="R130" i="30" s="1"/>
  <c r="Q130" i="40" s="1"/>
  <c r="AB129" i="27"/>
  <c r="AB129" i="30" s="1"/>
  <c r="AA129" i="40" s="1"/>
  <c r="Q128" i="27"/>
  <c r="Q128" i="30" s="1"/>
  <c r="P128" i="40" s="1"/>
  <c r="Y127" i="27"/>
  <c r="Y127" i="30" s="1"/>
  <c r="X127" i="40" s="1"/>
  <c r="AI126" i="27"/>
  <c r="AI126" i="30" s="1"/>
  <c r="Q126" i="27"/>
  <c r="Q126" i="30" s="1"/>
  <c r="P126" i="40" s="1"/>
  <c r="Y125" i="27"/>
  <c r="Y125" i="30" s="1"/>
  <c r="X125" i="40" s="1"/>
  <c r="AH124" i="27"/>
  <c r="AH124" i="30" s="1"/>
  <c r="Z123" i="27"/>
  <c r="AE122" i="27"/>
  <c r="AE122" i="30" s="1"/>
  <c r="W121" i="27"/>
  <c r="AE120" i="27"/>
  <c r="W119" i="27"/>
  <c r="AD118" i="27"/>
  <c r="W117" i="27"/>
  <c r="AB116" i="27"/>
  <c r="AB116" i="30" s="1"/>
  <c r="AA116" i="40" s="1"/>
  <c r="S115" i="27"/>
  <c r="S115" i="30" s="1"/>
  <c r="R115" i="40" s="1"/>
  <c r="AC114" i="27"/>
  <c r="AC114" i="30" s="1"/>
  <c r="AB114" i="40" s="1"/>
  <c r="S113" i="27"/>
  <c r="S113" i="30" s="1"/>
  <c r="R113" i="40" s="1"/>
  <c r="AA112" i="27"/>
  <c r="AA112" i="30" s="1"/>
  <c r="Z112" i="40" s="1"/>
  <c r="R111" i="27"/>
  <c r="R111" i="30" s="1"/>
  <c r="Q111" i="40" s="1"/>
  <c r="Z110" i="27"/>
  <c r="Z110" i="30" s="1"/>
  <c r="Y110" i="40" s="1"/>
  <c r="AI109" i="27"/>
  <c r="AI109" i="30" s="1"/>
  <c r="Q109" i="27"/>
  <c r="Q109" i="30" s="1"/>
  <c r="P109" i="40" s="1"/>
  <c r="AA108" i="27"/>
  <c r="AA108" i="30" s="1"/>
  <c r="Z108" i="40" s="1"/>
  <c r="AI107" i="27"/>
  <c r="AI107" i="30" s="1"/>
  <c r="X106" i="27"/>
  <c r="AH105" i="27"/>
  <c r="AH105" i="30" s="1"/>
  <c r="X104" i="27"/>
  <c r="AE103" i="27"/>
  <c r="Y102" i="27"/>
  <c r="AC101" i="27"/>
  <c r="V100" i="27"/>
  <c r="AD99" i="27"/>
  <c r="AD99" i="30" s="1"/>
  <c r="V98" i="27"/>
  <c r="V98" i="30" s="1"/>
  <c r="U98" i="40" s="1"/>
  <c r="AC97" i="27"/>
  <c r="AC97" i="30" s="1"/>
  <c r="AB97" i="40" s="1"/>
  <c r="S96" i="27"/>
  <c r="S96" i="30" s="1"/>
  <c r="R96" i="40" s="1"/>
  <c r="AA95" i="27"/>
  <c r="AA95" i="30" s="1"/>
  <c r="Z95" i="40" s="1"/>
  <c r="R94" i="27"/>
  <c r="R94" i="30" s="1"/>
  <c r="Q94" i="40" s="1"/>
  <c r="AB93" i="27"/>
  <c r="AB93" i="30" s="1"/>
  <c r="AA93" i="40" s="1"/>
  <c r="Q92" i="27"/>
  <c r="Q92" i="30" s="1"/>
  <c r="P92" i="40" s="1"/>
  <c r="Y91" i="27"/>
  <c r="Y91" i="30" s="1"/>
  <c r="X91" i="40" s="1"/>
  <c r="AI90" i="27"/>
  <c r="AI90" i="30" s="1"/>
  <c r="Q90" i="27"/>
  <c r="Q90" i="30" s="1"/>
  <c r="P90" i="40" s="1"/>
  <c r="Y89" i="27"/>
  <c r="AH88" i="27"/>
  <c r="AH88" i="30" s="1"/>
  <c r="Z87" i="27"/>
  <c r="AE86" i="27"/>
  <c r="W85" i="27"/>
  <c r="AE84" i="27"/>
  <c r="W83" i="27"/>
  <c r="AD82" i="27"/>
  <c r="AD82" i="30" s="1"/>
  <c r="W81" i="27"/>
  <c r="W81" i="30" s="1"/>
  <c r="V81" i="40" s="1"/>
  <c r="AB80" i="27"/>
  <c r="AB80" i="30" s="1"/>
  <c r="AA80" i="40" s="1"/>
  <c r="S79" i="27"/>
  <c r="S79" i="30" s="1"/>
  <c r="R79" i="40" s="1"/>
  <c r="AC78" i="27"/>
  <c r="AC78" i="30" s="1"/>
  <c r="AB78" i="40" s="1"/>
  <c r="S77" i="27"/>
  <c r="S77" i="30" s="1"/>
  <c r="R77" i="40" s="1"/>
  <c r="AA76" i="27"/>
  <c r="AA76" i="30" s="1"/>
  <c r="Z76" i="40" s="1"/>
  <c r="R75" i="27"/>
  <c r="R75" i="30" s="1"/>
  <c r="Q75" i="40" s="1"/>
  <c r="Z74" i="27"/>
  <c r="Z74" i="30" s="1"/>
  <c r="Y74" i="40" s="1"/>
  <c r="AI73" i="27"/>
  <c r="AI73" i="30" s="1"/>
  <c r="Q73" i="27"/>
  <c r="Q73" i="30" s="1"/>
  <c r="P73" i="40" s="1"/>
  <c r="AA72" i="27"/>
  <c r="AI71" i="27"/>
  <c r="AI71" i="30" s="1"/>
  <c r="X70" i="27"/>
  <c r="AH69" i="27"/>
  <c r="X68" i="27"/>
  <c r="AE67" i="27"/>
  <c r="Y66" i="27"/>
  <c r="AC65" i="27"/>
  <c r="AC65" i="30" s="1"/>
  <c r="AB65" i="40" s="1"/>
  <c r="V64" i="27"/>
  <c r="V64" i="30" s="1"/>
  <c r="U64" i="40" s="1"/>
  <c r="AD63" i="27"/>
  <c r="AD63" i="30" s="1"/>
  <c r="V62" i="27"/>
  <c r="V62" i="30" s="1"/>
  <c r="U62" i="40" s="1"/>
  <c r="AC61" i="27"/>
  <c r="AC61" i="30" s="1"/>
  <c r="AB61" i="40" s="1"/>
  <c r="S60" i="27"/>
  <c r="S60" i="30" s="1"/>
  <c r="R60" i="40" s="1"/>
  <c r="AA59" i="27"/>
  <c r="AA59" i="30" s="1"/>
  <c r="Z59" i="40" s="1"/>
  <c r="R58" i="27"/>
  <c r="R58" i="30" s="1"/>
  <c r="Q58" i="40" s="1"/>
  <c r="AB57" i="27"/>
  <c r="AB57" i="30" s="1"/>
  <c r="AA57" i="40" s="1"/>
  <c r="Q56" i="27"/>
  <c r="Q56" i="30" s="1"/>
  <c r="P56" i="40" s="1"/>
  <c r="Y55" i="27"/>
  <c r="AI54" i="27"/>
  <c r="AI54" i="30" s="1"/>
  <c r="Q54" i="27"/>
  <c r="Q54" i="29" s="1"/>
  <c r="Y53" i="27"/>
  <c r="AH52" i="27"/>
  <c r="Z51" i="27"/>
  <c r="AE50" i="27"/>
  <c r="W49" i="27"/>
  <c r="AE48" i="27"/>
  <c r="AE48" i="30" s="1"/>
  <c r="W47" i="27"/>
  <c r="W47" i="30" s="1"/>
  <c r="V47" i="40" s="1"/>
  <c r="AD46" i="27"/>
  <c r="AD46" i="30" s="1"/>
  <c r="W45" i="27"/>
  <c r="W45" i="30" s="1"/>
  <c r="V45" i="40" s="1"/>
  <c r="AB44" i="27"/>
  <c r="AB44" i="30" s="1"/>
  <c r="AA44" i="40" s="1"/>
  <c r="S43" i="27"/>
  <c r="S43" i="30" s="1"/>
  <c r="R43" i="40" s="1"/>
  <c r="AC42" i="27"/>
  <c r="AC42" i="30" s="1"/>
  <c r="AB42" i="40" s="1"/>
  <c r="S41" i="27"/>
  <c r="S41" i="30" s="1"/>
  <c r="R41" i="40" s="1"/>
  <c r="AA40" i="27"/>
  <c r="AA40" i="30" s="1"/>
  <c r="Z40" i="40" s="1"/>
  <c r="R39" i="27"/>
  <c r="R39" i="30" s="1"/>
  <c r="Q39" i="40" s="1"/>
  <c r="AD38" i="27"/>
  <c r="X37" i="27"/>
  <c r="X37" i="30" s="1"/>
  <c r="W37" i="40" s="1"/>
  <c r="AG36" i="27"/>
  <c r="S36" i="27"/>
  <c r="AB35" i="27"/>
  <c r="Y34" i="27"/>
  <c r="U33" i="27"/>
  <c r="AF32" i="27"/>
  <c r="R32" i="27"/>
  <c r="AC31" i="27"/>
  <c r="AC31" i="30" s="1"/>
  <c r="AB31" i="40" s="1"/>
  <c r="AA30" i="27"/>
  <c r="AA30" i="30" s="1"/>
  <c r="Z30" i="40" s="1"/>
  <c r="Y29" i="27"/>
  <c r="Y29" i="30" s="1"/>
  <c r="X29" i="40" s="1"/>
  <c r="W28" i="27"/>
  <c r="W28" i="30" s="1"/>
  <c r="V28" i="40" s="1"/>
  <c r="AG27" i="27"/>
  <c r="AG27" i="30" s="1"/>
  <c r="T27" i="27"/>
  <c r="T27" i="30" s="1"/>
  <c r="S27" i="40" s="1"/>
  <c r="AE26" i="27"/>
  <c r="AE26" i="30" s="1"/>
  <c r="R26" i="27"/>
  <c r="R26" i="30" s="1"/>
  <c r="Q26" i="40" s="1"/>
  <c r="AC25" i="27"/>
  <c r="AC25" i="30" s="1"/>
  <c r="AB25" i="40" s="1"/>
  <c r="AA24" i="27"/>
  <c r="AA24" i="30" s="1"/>
  <c r="Z24" i="40" s="1"/>
  <c r="Y23" i="27"/>
  <c r="Y23" i="30" s="1"/>
  <c r="X23" i="40" s="1"/>
  <c r="AI22" i="27"/>
  <c r="AI22" i="30" s="1"/>
  <c r="V22" i="27"/>
  <c r="V22" i="30" s="1"/>
  <c r="U22" i="40" s="1"/>
  <c r="U6" i="27"/>
  <c r="U6" i="30" s="1"/>
  <c r="T6" i="40" s="1"/>
  <c r="AH6" i="27"/>
  <c r="AH6" i="30" s="1"/>
  <c r="AB7" i="27"/>
  <c r="AB7" i="30" s="1"/>
  <c r="AA7" i="40" s="1"/>
  <c r="V8" i="27"/>
  <c r="V8" i="30" s="1"/>
  <c r="U8" i="40" s="1"/>
  <c r="AI8" i="27"/>
  <c r="AI8" i="30" s="1"/>
  <c r="AC9" i="27"/>
  <c r="AC9" i="30" s="1"/>
  <c r="AB9" i="40" s="1"/>
  <c r="W10" i="27"/>
  <c r="W10" i="30" s="1"/>
  <c r="V10" i="40" s="1"/>
  <c r="Q11" i="27"/>
  <c r="Q11" i="30" s="1"/>
  <c r="P11" i="40" s="1"/>
  <c r="AD11" i="27"/>
  <c r="AD11" i="30" s="1"/>
  <c r="X12" i="27"/>
  <c r="X12" i="30" s="1"/>
  <c r="W12" i="40" s="1"/>
  <c r="R13" i="27"/>
  <c r="R13" i="30" s="1"/>
  <c r="Q13" i="40" s="1"/>
  <c r="AF13" i="27"/>
  <c r="AF13" i="30" s="1"/>
  <c r="Z14" i="27"/>
  <c r="Z14" i="30" s="1"/>
  <c r="Y14" i="40" s="1"/>
  <c r="T15" i="27"/>
  <c r="AG15" i="27"/>
  <c r="AA16" i="27"/>
  <c r="U17" i="27"/>
  <c r="AH17" i="27"/>
  <c r="AB18" i="27"/>
  <c r="V19" i="27"/>
  <c r="AI19" i="27"/>
  <c r="AC20" i="27"/>
  <c r="AC20" i="30" s="1"/>
  <c r="AB20" i="40" s="1"/>
  <c r="X21" i="27"/>
  <c r="S5" i="27"/>
  <c r="S5" i="30" s="1"/>
  <c r="R5" i="40" s="1"/>
  <c r="H12" i="16" s="1"/>
  <c r="AF5" i="27"/>
  <c r="AF5" i="30" s="1"/>
  <c r="AC21" i="27"/>
  <c r="V20" i="27"/>
  <c r="V20" i="30" s="1"/>
  <c r="U20" i="40" s="1"/>
  <c r="AH18" i="27"/>
  <c r="Z17" i="27"/>
  <c r="S16" i="27"/>
  <c r="AE14" i="27"/>
  <c r="AE14" i="30" s="1"/>
  <c r="X13" i="27"/>
  <c r="X13" i="30" s="1"/>
  <c r="W13" i="40" s="1"/>
  <c r="Q12" i="27"/>
  <c r="Q12" i="30" s="1"/>
  <c r="P12" i="40" s="1"/>
  <c r="AA10" i="27"/>
  <c r="AA10" i="30" s="1"/>
  <c r="Z10" i="40" s="1"/>
  <c r="R9" i="27"/>
  <c r="R9" i="30" s="1"/>
  <c r="Q9" i="40" s="1"/>
  <c r="T7" i="27"/>
  <c r="T7" i="30" s="1"/>
  <c r="S7" i="40" s="1"/>
  <c r="AI29" i="27"/>
  <c r="AI29" i="30" s="1"/>
  <c r="Q39" i="27"/>
  <c r="Q39" i="30" s="1"/>
  <c r="P39" i="40" s="1"/>
  <c r="V40" i="27"/>
  <c r="V40" i="30" s="1"/>
  <c r="U40" i="40" s="1"/>
  <c r="AE41" i="27"/>
  <c r="AE41" i="30" s="1"/>
  <c r="S47" i="27"/>
  <c r="S47" i="30" s="1"/>
  <c r="R47" i="40" s="1"/>
  <c r="AC48" i="27"/>
  <c r="AC48" i="30" s="1"/>
  <c r="AB48" i="40" s="1"/>
  <c r="AI49" i="27"/>
  <c r="AC54" i="27"/>
  <c r="AC54" i="30" s="1"/>
  <c r="AB54" i="40" s="1"/>
  <c r="W55" i="27"/>
  <c r="Q60" i="27"/>
  <c r="Q60" i="30" s="1"/>
  <c r="P60" i="40" s="1"/>
  <c r="W61" i="27"/>
  <c r="W61" i="30" s="1"/>
  <c r="V61" i="40" s="1"/>
  <c r="AE62" i="27"/>
  <c r="AE62" i="30" s="1"/>
  <c r="S68" i="27"/>
  <c r="AD69" i="27"/>
  <c r="AI70" i="27"/>
  <c r="S74" i="27"/>
  <c r="S74" i="30" s="1"/>
  <c r="R74" i="40" s="1"/>
  <c r="AD75" i="27"/>
  <c r="AD75" i="30" s="1"/>
  <c r="X76" i="27"/>
  <c r="X76" i="30" s="1"/>
  <c r="W76" i="40" s="1"/>
  <c r="Q81" i="27"/>
  <c r="Q81" i="30" s="1"/>
  <c r="P81" i="40" s="1"/>
  <c r="X82" i="27"/>
  <c r="X82" i="30" s="1"/>
  <c r="W82" i="40" s="1"/>
  <c r="AE83" i="27"/>
  <c r="S89" i="27"/>
  <c r="AE90" i="27"/>
  <c r="AE90" i="30" s="1"/>
  <c r="V95" i="27"/>
  <c r="V95" i="30" s="1"/>
  <c r="U95" i="40" s="1"/>
  <c r="AD96" i="27"/>
  <c r="AD96" i="30" s="1"/>
  <c r="Y97" i="27"/>
  <c r="Y97" i="30" s="1"/>
  <c r="X97" i="40" s="1"/>
  <c r="Q102" i="27"/>
  <c r="Y103" i="27"/>
  <c r="W104" i="27"/>
  <c r="AA109" i="27"/>
  <c r="AA109" i="30" s="1"/>
  <c r="Z109" i="40" s="1"/>
  <c r="W110" i="27"/>
  <c r="W110" i="30" s="1"/>
  <c r="V110" i="40" s="1"/>
  <c r="AH111" i="27"/>
  <c r="AH111" i="30" s="1"/>
  <c r="W116" i="27"/>
  <c r="W116" i="30" s="1"/>
  <c r="V116" i="40" s="1"/>
  <c r="S117" i="27"/>
  <c r="AA118" i="27"/>
  <c r="Q123" i="27"/>
  <c r="AA124" i="27"/>
  <c r="AA124" i="30" s="1"/>
  <c r="Z124" i="40" s="1"/>
  <c r="W125" i="27"/>
  <c r="W125" i="30" s="1"/>
  <c r="V125" i="40" s="1"/>
  <c r="AC130" i="27"/>
  <c r="AC130" i="30" s="1"/>
  <c r="AB130" i="40" s="1"/>
  <c r="X131" i="27"/>
  <c r="X131" i="30" s="1"/>
  <c r="W131" i="40" s="1"/>
  <c r="AH132" i="27"/>
  <c r="AH132" i="30" s="1"/>
  <c r="X137" i="27"/>
  <c r="S138" i="27"/>
  <c r="AC139" i="27"/>
  <c r="AC139" i="30" s="1"/>
  <c r="AB139" i="40" s="1"/>
  <c r="R144" i="27"/>
  <c r="R144" i="30" s="1"/>
  <c r="Q144" i="40" s="1"/>
  <c r="AD145" i="27"/>
  <c r="AD145" i="30" s="1"/>
  <c r="Y146" i="27"/>
  <c r="Y146" i="30" s="1"/>
  <c r="X146" i="40" s="1"/>
  <c r="R151" i="27"/>
  <c r="Z152" i="27"/>
  <c r="Z153" i="27"/>
  <c r="P140" i="32"/>
  <c r="AC291" i="40" s="1"/>
  <c r="AC138" i="40"/>
  <c r="AH20" i="27"/>
  <c r="AH20" i="30" s="1"/>
  <c r="S18" i="27"/>
  <c r="AC12" i="27"/>
  <c r="AC12" i="30" s="1"/>
  <c r="AB12" i="40" s="1"/>
  <c r="AE9" i="27"/>
  <c r="AE9" i="30" s="1"/>
  <c r="X24" i="27"/>
  <c r="X24" i="30" s="1"/>
  <c r="W24" i="40" s="1"/>
  <c r="AD26" i="27"/>
  <c r="AD26" i="30" s="1"/>
  <c r="W30" i="27"/>
  <c r="W30" i="30" s="1"/>
  <c r="V30" i="40" s="1"/>
  <c r="AE33" i="27"/>
  <c r="AH37" i="27"/>
  <c r="AH37" i="30" s="1"/>
  <c r="AD43" i="27"/>
  <c r="AD43" i="30" s="1"/>
  <c r="AI45" i="27"/>
  <c r="AI45" i="30" s="1"/>
  <c r="Y57" i="27"/>
  <c r="Y57" i="30" s="1"/>
  <c r="X57" i="40" s="1"/>
  <c r="AA65" i="27"/>
  <c r="AA65" i="30" s="1"/>
  <c r="Z65" i="40" s="1"/>
  <c r="Q70" i="27"/>
  <c r="Q77" i="27"/>
  <c r="Q77" i="30" s="1"/>
  <c r="P77" i="40" s="1"/>
  <c r="AH79" i="27"/>
  <c r="AH79" i="30" s="1"/>
  <c r="AI87" i="27"/>
  <c r="AA93" i="27"/>
  <c r="AA93" i="30" s="1"/>
  <c r="Z93" i="40" s="1"/>
  <c r="AH100" i="27"/>
  <c r="AC107" i="27"/>
  <c r="AC107" i="30" s="1"/>
  <c r="AB107" i="40" s="1"/>
  <c r="AB114" i="27"/>
  <c r="AB114" i="30" s="1"/>
  <c r="AA114" i="40" s="1"/>
  <c r="AH121" i="27"/>
  <c r="V127" i="27"/>
  <c r="V127" i="30" s="1"/>
  <c r="U127" i="40" s="1"/>
  <c r="V133" i="27"/>
  <c r="V133" i="30" s="1"/>
  <c r="U133" i="40" s="1"/>
  <c r="AC134" i="27"/>
  <c r="AC135" i="27"/>
  <c r="W142" i="27"/>
  <c r="W142" i="30" s="1"/>
  <c r="V142" i="40" s="1"/>
  <c r="W148" i="27"/>
  <c r="W148" i="30" s="1"/>
  <c r="V148" i="40" s="1"/>
  <c r="AI149" i="27"/>
  <c r="AI149" i="30" s="1"/>
  <c r="AA154" i="27"/>
  <c r="Y155" i="27"/>
  <c r="AI156" i="27"/>
  <c r="AI156" i="30" s="1"/>
  <c r="Z19" i="27"/>
  <c r="AD16" i="27"/>
  <c r="AI13" i="27"/>
  <c r="AI13" i="30" s="1"/>
  <c r="AD9" i="27"/>
  <c r="AD9" i="30" s="1"/>
  <c r="W6" i="27"/>
  <c r="W6" i="30" s="1"/>
  <c r="V6" i="40" s="1"/>
  <c r="L34" i="16" s="1"/>
  <c r="Y24" i="27"/>
  <c r="Y24" i="30" s="1"/>
  <c r="X24" i="40" s="1"/>
  <c r="W29" i="27"/>
  <c r="W29" i="30" s="1"/>
  <c r="V29" i="40" s="1"/>
  <c r="AF33" i="27"/>
  <c r="AA44" i="27"/>
  <c r="AA44" i="30" s="1"/>
  <c r="Z44" i="40" s="1"/>
  <c r="R49" i="27"/>
  <c r="Z57" i="27"/>
  <c r="Z57" i="30" s="1"/>
  <c r="Y57" i="40" s="1"/>
  <c r="AE64" i="27"/>
  <c r="AE64" i="30" s="1"/>
  <c r="Z72" i="27"/>
  <c r="AA78" i="27"/>
  <c r="AA78" i="30" s="1"/>
  <c r="Z78" i="40" s="1"/>
  <c r="AC86" i="27"/>
  <c r="AE92" i="27"/>
  <c r="AE92" i="30" s="1"/>
  <c r="AB99" i="27"/>
  <c r="AB99" i="30" s="1"/>
  <c r="AA99" i="40" s="1"/>
  <c r="AB105" i="27"/>
  <c r="AB105" i="30" s="1"/>
  <c r="AA105" i="40" s="1"/>
  <c r="AE107" i="27"/>
  <c r="AE107" i="30" s="1"/>
  <c r="V112" i="27"/>
  <c r="V112" i="30" s="1"/>
  <c r="U112" i="40" s="1"/>
  <c r="AE113" i="27"/>
  <c r="AE113" i="30" s="1"/>
  <c r="S119" i="27"/>
  <c r="AC120" i="27"/>
  <c r="AI121" i="27"/>
  <c r="AC126" i="27"/>
  <c r="AC126" i="30" s="1"/>
  <c r="AB126" i="40" s="1"/>
  <c r="W127" i="27"/>
  <c r="W127" i="30" s="1"/>
  <c r="V127" i="40" s="1"/>
  <c r="Q132" i="27"/>
  <c r="Q132" i="30" s="1"/>
  <c r="P132" i="40" s="1"/>
  <c r="AE134" i="27"/>
  <c r="S140" i="27"/>
  <c r="AI142" i="27"/>
  <c r="AI142" i="30" s="1"/>
  <c r="S146" i="27"/>
  <c r="S146" i="30" s="1"/>
  <c r="R146" i="40" s="1"/>
  <c r="X148" i="27"/>
  <c r="X148" i="30" s="1"/>
  <c r="W148" i="40" s="1"/>
  <c r="Q153" i="27"/>
  <c r="Z155" i="27"/>
  <c r="Q18" i="27"/>
  <c r="U9" i="27"/>
  <c r="U9" i="30" s="1"/>
  <c r="T9" i="40" s="1"/>
  <c r="AH64" i="27"/>
  <c r="AH64" i="30" s="1"/>
  <c r="AC71" i="27"/>
  <c r="AC71" i="30" s="1"/>
  <c r="AB71" i="40" s="1"/>
  <c r="AB78" i="27"/>
  <c r="AB78" i="30" s="1"/>
  <c r="AA78" i="40" s="1"/>
  <c r="AH85" i="27"/>
  <c r="AI92" i="27"/>
  <c r="AI92" i="30" s="1"/>
  <c r="AC99" i="27"/>
  <c r="AC99" i="30" s="1"/>
  <c r="AB99" i="40" s="1"/>
  <c r="W106" i="27"/>
  <c r="AI113" i="27"/>
  <c r="AI113" i="30" s="1"/>
  <c r="AD120" i="27"/>
  <c r="X127" i="27"/>
  <c r="X127" i="30" s="1"/>
  <c r="W127" i="40" s="1"/>
  <c r="R132" i="27"/>
  <c r="R132" i="30" s="1"/>
  <c r="Q132" i="40" s="1"/>
  <c r="AI134" i="27"/>
  <c r="AE141" i="27"/>
  <c r="AE141" i="30" s="1"/>
  <c r="V146" i="27"/>
  <c r="V146" i="30" s="1"/>
  <c r="U146" i="40" s="1"/>
  <c r="Y148" i="27"/>
  <c r="Y148" i="30" s="1"/>
  <c r="X148" i="40" s="1"/>
  <c r="AA155" i="27"/>
  <c r="T5" i="27"/>
  <c r="T5" i="30" s="1"/>
  <c r="S5" i="40" s="1"/>
  <c r="I12" i="16" s="1"/>
  <c r="AI17" i="27"/>
  <c r="AG13" i="27"/>
  <c r="AG13" i="30" s="1"/>
  <c r="AD7" i="27"/>
  <c r="AD7" i="30" s="1"/>
  <c r="Z30" i="27"/>
  <c r="Z30" i="30" s="1"/>
  <c r="Y30" i="40" s="1"/>
  <c r="AI64" i="27"/>
  <c r="AI64" i="30" s="1"/>
  <c r="AE71" i="27"/>
  <c r="AE71" i="30" s="1"/>
  <c r="S83" i="27"/>
  <c r="AC90" i="27"/>
  <c r="AC90" i="30" s="1"/>
  <c r="AB90" i="40" s="1"/>
  <c r="AE98" i="27"/>
  <c r="AE98" i="30" s="1"/>
  <c r="S104" i="27"/>
  <c r="AI106" i="27"/>
  <c r="X112" i="27"/>
  <c r="X112" i="30" s="1"/>
  <c r="W112" i="40" s="1"/>
  <c r="X118" i="27"/>
  <c r="AE126" i="27"/>
  <c r="AE126" i="30" s="1"/>
  <c r="AD132" i="27"/>
  <c r="AD132" i="30" s="1"/>
  <c r="Q138" i="27"/>
  <c r="W140" i="27"/>
  <c r="W146" i="27"/>
  <c r="W146" i="30" s="1"/>
  <c r="V146" i="40" s="1"/>
  <c r="AH154" i="27"/>
  <c r="T138" i="32"/>
  <c r="AG289" i="40" s="1"/>
  <c r="AG136" i="40"/>
  <c r="U19" i="27"/>
  <c r="Q5" i="27"/>
  <c r="Q5" i="30" s="1"/>
  <c r="P5" i="40" s="1"/>
  <c r="F12" i="16" s="1"/>
  <c r="U20" i="27"/>
  <c r="U20" i="30" s="1"/>
  <c r="T20" i="40" s="1"/>
  <c r="AG18" i="27"/>
  <c r="R16" i="27"/>
  <c r="AD14" i="27"/>
  <c r="AD14" i="30" s="1"/>
  <c r="AI11" i="27"/>
  <c r="AI11" i="30" s="1"/>
  <c r="Z10" i="27"/>
  <c r="Z10" i="30" s="1"/>
  <c r="Y10" i="40" s="1"/>
  <c r="S7" i="27"/>
  <c r="S7" i="30" s="1"/>
  <c r="R7" i="40" s="1"/>
  <c r="Q27" i="27"/>
  <c r="Q27" i="30" s="1"/>
  <c r="P27" i="40" s="1"/>
  <c r="Y38" i="27"/>
  <c r="W40" i="27"/>
  <c r="W40" i="30" s="1"/>
  <c r="V40" i="40" s="1"/>
  <c r="W46" i="27"/>
  <c r="W46" i="30" s="1"/>
  <c r="V46" i="40" s="1"/>
  <c r="AD48" i="27"/>
  <c r="AD48" i="30" s="1"/>
  <c r="AD54" i="27"/>
  <c r="AD54" i="30" s="1"/>
  <c r="X55" i="27"/>
  <c r="R60" i="27"/>
  <c r="R60" i="30" s="1"/>
  <c r="Q60" i="40" s="1"/>
  <c r="AI62" i="27"/>
  <c r="AI62" i="30" s="1"/>
  <c r="X67" i="27"/>
  <c r="V68" i="27"/>
  <c r="AE69" i="27"/>
  <c r="AE75" i="27"/>
  <c r="AE75" i="30" s="1"/>
  <c r="Y76" i="27"/>
  <c r="Y76" i="30" s="1"/>
  <c r="X76" i="40" s="1"/>
  <c r="R81" i="27"/>
  <c r="R81" i="30" s="1"/>
  <c r="Q81" i="40" s="1"/>
  <c r="Y82" i="27"/>
  <c r="Y82" i="30" s="1"/>
  <c r="X82" i="40" s="1"/>
  <c r="AI83" i="27"/>
  <c r="Y88" i="27"/>
  <c r="Y88" i="30" s="1"/>
  <c r="X88" i="40" s="1"/>
  <c r="V89" i="27"/>
  <c r="AH90" i="27"/>
  <c r="AH90" i="30" s="1"/>
  <c r="Q94" i="27"/>
  <c r="Q94" i="30" s="1"/>
  <c r="P94" i="40" s="1"/>
  <c r="W95" i="27"/>
  <c r="W95" i="30" s="1"/>
  <c r="V95" i="40" s="1"/>
  <c r="AE96" i="27"/>
  <c r="AE96" i="30" s="1"/>
  <c r="AA97" i="27"/>
  <c r="AA97" i="30" s="1"/>
  <c r="Z97" i="40" s="1"/>
  <c r="R102" i="27"/>
  <c r="AA103" i="27"/>
  <c r="AI104" i="27"/>
  <c r="AC109" i="27"/>
  <c r="AC109" i="30" s="1"/>
  <c r="AB109" i="40" s="1"/>
  <c r="X110" i="27"/>
  <c r="X110" i="30" s="1"/>
  <c r="W110" i="40" s="1"/>
  <c r="AI111" i="27"/>
  <c r="AI111" i="30" s="1"/>
  <c r="Q115" i="27"/>
  <c r="Q115" i="30" s="1"/>
  <c r="P115" i="40" s="1"/>
  <c r="X116" i="27"/>
  <c r="X116" i="30" s="1"/>
  <c r="W116" i="40" s="1"/>
  <c r="AE117" i="27"/>
  <c r="AC118" i="27"/>
  <c r="R123" i="27"/>
  <c r="AC124" i="27"/>
  <c r="AC124" i="30" s="1"/>
  <c r="AB124" i="40" s="1"/>
  <c r="X125" i="27"/>
  <c r="X125" i="30" s="1"/>
  <c r="W125" i="40" s="1"/>
  <c r="S129" i="27"/>
  <c r="S129" i="30" s="1"/>
  <c r="R129" i="40" s="1"/>
  <c r="AD130" i="27"/>
  <c r="AD130" i="30" s="1"/>
  <c r="Y131" i="27"/>
  <c r="Y131" i="30" s="1"/>
  <c r="X131" i="40" s="1"/>
  <c r="AI132" i="27"/>
  <c r="AI132" i="30" s="1"/>
  <c r="Q136" i="27"/>
  <c r="Y137" i="27"/>
  <c r="W138" i="27"/>
  <c r="AD139" i="27"/>
  <c r="AD139" i="30" s="1"/>
  <c r="S144" i="27"/>
  <c r="S144" i="30" s="1"/>
  <c r="R144" i="40" s="1"/>
  <c r="AE145" i="27"/>
  <c r="AE145" i="30" s="1"/>
  <c r="W150" i="27"/>
  <c r="W150" i="30" s="1"/>
  <c r="V150" i="40" s="1"/>
  <c r="AD151" i="27"/>
  <c r="AA152" i="27"/>
  <c r="AI153" i="27"/>
  <c r="Y157" i="27"/>
  <c r="R156" i="32"/>
  <c r="AE307" i="40" s="1"/>
  <c r="AE154" i="40"/>
  <c r="T154" i="32"/>
  <c r="AG152" i="40"/>
  <c r="AI20" i="27"/>
  <c r="AI20" i="30" s="1"/>
  <c r="AB19" i="27"/>
  <c r="AF16" i="27"/>
  <c r="Y15" i="27"/>
  <c r="AD12" i="27"/>
  <c r="AD12" i="30" s="1"/>
  <c r="V11" i="27"/>
  <c r="V11" i="30" s="1"/>
  <c r="U11" i="40" s="1"/>
  <c r="AF9" i="27"/>
  <c r="AF9" i="30" s="1"/>
  <c r="W8" i="27"/>
  <c r="W8" i="30" s="1"/>
  <c r="V8" i="40" s="1"/>
  <c r="Y6" i="27"/>
  <c r="Y6" i="30" s="1"/>
  <c r="X6" i="40" s="1"/>
  <c r="U23" i="27"/>
  <c r="U23" i="30" s="1"/>
  <c r="T23" i="40" s="1"/>
  <c r="AC26" i="27"/>
  <c r="AC26" i="30" s="1"/>
  <c r="AB26" i="40" s="1"/>
  <c r="U28" i="27"/>
  <c r="U28" i="30" s="1"/>
  <c r="T28" i="40" s="1"/>
  <c r="U30" i="27"/>
  <c r="U30" i="30" s="1"/>
  <c r="T30" i="40" s="1"/>
  <c r="AC32" i="27"/>
  <c r="U34" i="27"/>
  <c r="AD36" i="27"/>
  <c r="R43" i="27"/>
  <c r="R43" i="30" s="1"/>
  <c r="Q43" i="40" s="1"/>
  <c r="AH45" i="27"/>
  <c r="AH45" i="30" s="1"/>
  <c r="S51" i="27"/>
  <c r="W57" i="27"/>
  <c r="W57" i="30" s="1"/>
  <c r="V57" i="40" s="1"/>
  <c r="Z59" i="27"/>
  <c r="Z59" i="30" s="1"/>
  <c r="Y59" i="40" s="1"/>
  <c r="Z65" i="27"/>
  <c r="Z65" i="30" s="1"/>
  <c r="Y65" i="40" s="1"/>
  <c r="Z71" i="27"/>
  <c r="Z71" i="30" s="1"/>
  <c r="Y71" i="40" s="1"/>
  <c r="AH73" i="27"/>
  <c r="AH73" i="30" s="1"/>
  <c r="AE79" i="27"/>
  <c r="AE79" i="30" s="1"/>
  <c r="R85" i="27"/>
  <c r="Y87" i="27"/>
  <c r="AI94" i="27"/>
  <c r="AI94" i="30" s="1"/>
  <c r="AE100" i="27"/>
  <c r="R106" i="27"/>
  <c r="Z108" i="27"/>
  <c r="Z108" i="30" s="1"/>
  <c r="Y108" i="40" s="1"/>
  <c r="AA114" i="27"/>
  <c r="AA114" i="30" s="1"/>
  <c r="Z114" i="40" s="1"/>
  <c r="V121" i="27"/>
  <c r="S127" i="27"/>
  <c r="S127" i="30" s="1"/>
  <c r="R127" i="40" s="1"/>
  <c r="S134" i="27"/>
  <c r="AI136" i="27"/>
  <c r="V142" i="27"/>
  <c r="V142" i="30" s="1"/>
  <c r="U142" i="40" s="1"/>
  <c r="Q147" i="27"/>
  <c r="Q147" i="30" s="1"/>
  <c r="P147" i="40" s="1"/>
  <c r="AE149" i="27"/>
  <c r="AE149" i="30" s="1"/>
  <c r="X155" i="27"/>
  <c r="AE16" i="27"/>
  <c r="AG7" i="27"/>
  <c r="AG7" i="30" s="1"/>
  <c r="AE27" i="27"/>
  <c r="AE27" i="30" s="1"/>
  <c r="V34" i="27"/>
  <c r="Q49" i="27"/>
  <c r="S64" i="27"/>
  <c r="S64" i="30" s="1"/>
  <c r="R64" i="40" s="1"/>
  <c r="AB86" i="27"/>
  <c r="AA99" i="27"/>
  <c r="AA99" i="30" s="1"/>
  <c r="Z99" i="40" s="1"/>
  <c r="Q119" i="27"/>
  <c r="AC141" i="27"/>
  <c r="AC141" i="30" s="1"/>
  <c r="AB141" i="40" s="1"/>
  <c r="R18" i="27"/>
  <c r="S11" i="27"/>
  <c r="S11" i="30" s="1"/>
  <c r="R11" i="40" s="1"/>
  <c r="AB25" i="27"/>
  <c r="AB25" i="30" s="1"/>
  <c r="AA25" i="40" s="1"/>
  <c r="AE32" i="27"/>
  <c r="Y51" i="27"/>
  <c r="R70" i="27"/>
  <c r="S91" i="27"/>
  <c r="S91" i="30" s="1"/>
  <c r="R91" i="40" s="1"/>
  <c r="AD147" i="27"/>
  <c r="AD147" i="30" s="1"/>
  <c r="U5" i="27"/>
  <c r="U5" i="30" s="1"/>
  <c r="T5" i="40" s="1"/>
  <c r="J12" i="16" s="1"/>
  <c r="V15" i="27"/>
  <c r="AE7" i="27"/>
  <c r="AE7" i="30" s="1"/>
  <c r="AF28" i="27"/>
  <c r="AF28" i="30" s="1"/>
  <c r="AG34" i="27"/>
  <c r="S49" i="27"/>
  <c r="AA57" i="27"/>
  <c r="AA57" i="30" s="1"/>
  <c r="Z57" i="40" s="1"/>
  <c r="S70" i="27"/>
  <c r="V97" i="27"/>
  <c r="V97" i="30" s="1"/>
  <c r="U97" i="40" s="1"/>
  <c r="W118" i="27"/>
  <c r="X133" i="27"/>
  <c r="X133" i="30" s="1"/>
  <c r="W133" i="40" s="1"/>
  <c r="AE147" i="27"/>
  <c r="AE147" i="30" s="1"/>
  <c r="U15" i="27"/>
  <c r="AG23" i="27"/>
  <c r="AG23" i="30" s="1"/>
  <c r="AA48" i="27"/>
  <c r="AA48" i="30" s="1"/>
  <c r="Z48" i="40" s="1"/>
  <c r="AB63" i="27"/>
  <c r="AB63" i="30" s="1"/>
  <c r="AA63" i="40" s="1"/>
  <c r="V76" i="27"/>
  <c r="V76" i="30" s="1"/>
  <c r="U76" i="40" s="1"/>
  <c r="W91" i="27"/>
  <c r="W91" i="30" s="1"/>
  <c r="V91" i="40" s="1"/>
  <c r="AD105" i="27"/>
  <c r="AD105" i="30" s="1"/>
  <c r="Q117" i="27"/>
  <c r="V131" i="27"/>
  <c r="V131" i="30" s="1"/>
  <c r="U131" i="40" s="1"/>
  <c r="X152" i="27"/>
  <c r="V47" i="27"/>
  <c r="V47" i="30" s="1"/>
  <c r="U47" i="40" s="1"/>
  <c r="V74" i="27"/>
  <c r="V74" i="30" s="1"/>
  <c r="U74" i="40" s="1"/>
  <c r="AA21" i="27"/>
  <c r="AE18" i="27"/>
  <c r="Q16" i="27"/>
  <c r="AC14" i="27"/>
  <c r="AC14" i="30" s="1"/>
  <c r="AB14" i="40" s="1"/>
  <c r="AH11" i="27"/>
  <c r="AH11" i="30" s="1"/>
  <c r="Y10" i="27"/>
  <c r="Y10" i="30" s="1"/>
  <c r="X10" i="40" s="1"/>
  <c r="AA8" i="27"/>
  <c r="AA8" i="30" s="1"/>
  <c r="Z8" i="40" s="1"/>
  <c r="R7" i="27"/>
  <c r="R7" i="30" s="1"/>
  <c r="Q7" i="40" s="1"/>
  <c r="Q26" i="27"/>
  <c r="Q26" i="30" s="1"/>
  <c r="P26" i="40" s="1"/>
  <c r="R27" i="27"/>
  <c r="R27" i="30" s="1"/>
  <c r="Q27" i="40" s="1"/>
  <c r="Q28" i="27"/>
  <c r="Q28" i="30" s="1"/>
  <c r="P28" i="40" s="1"/>
  <c r="Q33" i="27"/>
  <c r="Q36" i="27"/>
  <c r="R37" i="27"/>
  <c r="R37" i="30" s="1"/>
  <c r="Q37" i="40" s="1"/>
  <c r="Z38" i="27"/>
  <c r="X40" i="27"/>
  <c r="X40" i="30" s="1"/>
  <c r="W40" i="40" s="1"/>
  <c r="Q45" i="27"/>
  <c r="Q45" i="30" s="1"/>
  <c r="P45" i="40" s="1"/>
  <c r="X46" i="27"/>
  <c r="X46" i="30" s="1"/>
  <c r="W46" i="40" s="1"/>
  <c r="AE47" i="27"/>
  <c r="AE47" i="30" s="1"/>
  <c r="S53" i="27"/>
  <c r="AE54" i="27"/>
  <c r="AE54" i="30" s="1"/>
  <c r="V59" i="27"/>
  <c r="V59" i="30" s="1"/>
  <c r="U59" i="40" s="1"/>
  <c r="AD60" i="27"/>
  <c r="AD60" i="30" s="1"/>
  <c r="Y61" i="27"/>
  <c r="Y61" i="30" s="1"/>
  <c r="X61" i="40" s="1"/>
  <c r="Q66" i="27"/>
  <c r="Y67" i="27"/>
  <c r="W68" i="27"/>
  <c r="AA73" i="27"/>
  <c r="AA73" i="30" s="1"/>
  <c r="Z73" i="40" s="1"/>
  <c r="W74" i="27"/>
  <c r="W74" i="30" s="1"/>
  <c r="V74" i="40" s="1"/>
  <c r="AH75" i="27"/>
  <c r="AH75" i="30" s="1"/>
  <c r="W80" i="27"/>
  <c r="W80" i="30" s="1"/>
  <c r="V80" i="40" s="1"/>
  <c r="S81" i="27"/>
  <c r="S81" i="30" s="1"/>
  <c r="R81" i="40" s="1"/>
  <c r="AA82" i="27"/>
  <c r="AA82" i="30" s="1"/>
  <c r="Z82" i="40" s="1"/>
  <c r="Q87" i="27"/>
  <c r="AA88" i="27"/>
  <c r="AA88" i="30" s="1"/>
  <c r="Z88" i="40" s="1"/>
  <c r="W89" i="27"/>
  <c r="AC94" i="27"/>
  <c r="AC94" i="30" s="1"/>
  <c r="AB94" i="40" s="1"/>
  <c r="X95" i="27"/>
  <c r="X95" i="30" s="1"/>
  <c r="W95" i="40" s="1"/>
  <c r="AH96" i="27"/>
  <c r="AH96" i="30" s="1"/>
  <c r="X101" i="27"/>
  <c r="S102" i="27"/>
  <c r="AC103" i="27"/>
  <c r="R108" i="27"/>
  <c r="R108" i="30" s="1"/>
  <c r="Q108" i="40" s="1"/>
  <c r="AD109" i="27"/>
  <c r="AD109" i="30" s="1"/>
  <c r="Y110" i="27"/>
  <c r="Y110" i="30" s="1"/>
  <c r="X110" i="40" s="1"/>
  <c r="R115" i="27"/>
  <c r="R115" i="30" s="1"/>
  <c r="Q115" i="40" s="1"/>
  <c r="Y116" i="27"/>
  <c r="Y116" i="30" s="1"/>
  <c r="X116" i="40" s="1"/>
  <c r="AH117" i="27"/>
  <c r="Y122" i="27"/>
  <c r="Y122" i="30" s="1"/>
  <c r="X122" i="40" s="1"/>
  <c r="S123" i="27"/>
  <c r="AD124" i="27"/>
  <c r="AD124" i="30" s="1"/>
  <c r="W129" i="27"/>
  <c r="W129" i="30" s="1"/>
  <c r="V129" i="40" s="1"/>
  <c r="AE130" i="27"/>
  <c r="AE130" i="30" s="1"/>
  <c r="Z131" i="27"/>
  <c r="Z131" i="30" s="1"/>
  <c r="Y131" i="40" s="1"/>
  <c r="R136" i="27"/>
  <c r="Z137" i="27"/>
  <c r="AH138" i="27"/>
  <c r="Z143" i="27"/>
  <c r="Z143" i="30" s="1"/>
  <c r="Y143" i="40" s="1"/>
  <c r="W144" i="27"/>
  <c r="W144" i="30" s="1"/>
  <c r="V144" i="40" s="1"/>
  <c r="AH145" i="27"/>
  <c r="AH145" i="30" s="1"/>
  <c r="Y150" i="27"/>
  <c r="Y150" i="30" s="1"/>
  <c r="X150" i="40" s="1"/>
  <c r="AE151" i="27"/>
  <c r="AB152" i="27"/>
  <c r="AA157" i="27"/>
  <c r="P38" i="32"/>
  <c r="AC189" i="40" s="1"/>
  <c r="AC36" i="40"/>
  <c r="R36" i="32"/>
  <c r="AE187" i="40" s="1"/>
  <c r="AE34" i="40"/>
  <c r="W24" i="27"/>
  <c r="W24" i="30" s="1"/>
  <c r="V24" i="40" s="1"/>
  <c r="Z25" i="27"/>
  <c r="Z25" i="30" s="1"/>
  <c r="Y25" i="40" s="1"/>
  <c r="AD27" i="27"/>
  <c r="AD27" i="30" s="1"/>
  <c r="T29" i="27"/>
  <c r="T29" i="30" s="1"/>
  <c r="S29" i="40" s="1"/>
  <c r="Y31" i="27"/>
  <c r="Y31" i="30" s="1"/>
  <c r="X31" i="40" s="1"/>
  <c r="AD33" i="27"/>
  <c r="Y35" i="27"/>
  <c r="AF37" i="27"/>
  <c r="AF37" i="30" s="1"/>
  <c r="Y44" i="27"/>
  <c r="Y44" i="30" s="1"/>
  <c r="X44" i="40" s="1"/>
  <c r="Y50" i="27"/>
  <c r="AD52" i="27"/>
  <c r="AE58" i="27"/>
  <c r="AE58" i="30" s="1"/>
  <c r="R64" i="27"/>
  <c r="R64" i="30" s="1"/>
  <c r="Q64" i="40" s="1"/>
  <c r="AH66" i="27"/>
  <c r="W72" i="27"/>
  <c r="Y78" i="27"/>
  <c r="Y78" i="30" s="1"/>
  <c r="X78" i="40" s="1"/>
  <c r="AA80" i="27"/>
  <c r="AA80" i="30" s="1"/>
  <c r="Z80" i="40" s="1"/>
  <c r="AA86" i="27"/>
  <c r="AB92" i="27"/>
  <c r="AB92" i="30" s="1"/>
  <c r="AA92" i="40" s="1"/>
  <c r="Z99" i="27"/>
  <c r="Z99" i="30" s="1"/>
  <c r="Y99" i="40" s="1"/>
  <c r="AB101" i="27"/>
  <c r="AB107" i="27"/>
  <c r="AB107" i="30" s="1"/>
  <c r="AA107" i="40" s="1"/>
  <c r="AB113" i="27"/>
  <c r="AB113" i="30" s="1"/>
  <c r="AA113" i="40" s="1"/>
  <c r="AI115" i="27"/>
  <c r="AI115" i="30" s="1"/>
  <c r="AA120" i="27"/>
  <c r="AC122" i="27"/>
  <c r="AC122" i="30" s="1"/>
  <c r="AB122" i="40" s="1"/>
  <c r="AE128" i="27"/>
  <c r="AE128" i="30" s="1"/>
  <c r="AB135" i="27"/>
  <c r="AB141" i="27"/>
  <c r="AB141" i="30" s="1"/>
  <c r="AA141" i="40" s="1"/>
  <c r="AE143" i="27"/>
  <c r="AE143" i="30" s="1"/>
  <c r="V148" i="27"/>
  <c r="V148" i="30" s="1"/>
  <c r="U148" i="40" s="1"/>
  <c r="AH156" i="27"/>
  <c r="AH156" i="30" s="1"/>
  <c r="U29" i="27"/>
  <c r="U29" i="30" s="1"/>
  <c r="T29" i="40" s="1"/>
  <c r="AF36" i="27"/>
  <c r="Z50" i="27"/>
  <c r="Y63" i="27"/>
  <c r="Y63" i="30" s="1"/>
  <c r="X63" i="40" s="1"/>
  <c r="Z78" i="27"/>
  <c r="Z78" i="30" s="1"/>
  <c r="Y78" i="40" s="1"/>
  <c r="AC92" i="27"/>
  <c r="AC92" i="30" s="1"/>
  <c r="AB92" i="40" s="1"/>
  <c r="AB120" i="27"/>
  <c r="Q140" i="27"/>
  <c r="AG20" i="27"/>
  <c r="AG20" i="30" s="1"/>
  <c r="AB12" i="27"/>
  <c r="AB12" i="30" s="1"/>
  <c r="AA12" i="40" s="1"/>
  <c r="X23" i="27"/>
  <c r="X23" i="30" s="1"/>
  <c r="W23" i="40" s="1"/>
  <c r="AA31" i="27"/>
  <c r="AA31" i="30" s="1"/>
  <c r="Z31" i="40" s="1"/>
  <c r="Y42" i="27"/>
  <c r="Y42" i="30" s="1"/>
  <c r="X42" i="40" s="1"/>
  <c r="Z63" i="27"/>
  <c r="Z63" i="30" s="1"/>
  <c r="Y63" i="40" s="1"/>
  <c r="AB77" i="27"/>
  <c r="AB77" i="30" s="1"/>
  <c r="AA77" i="40" s="1"/>
  <c r="AD141" i="27"/>
  <c r="AD141" i="30" s="1"/>
  <c r="Y30" i="27"/>
  <c r="Y30" i="30" s="1"/>
  <c r="X30" i="40" s="1"/>
  <c r="Q41" i="27"/>
  <c r="Q41" i="30" s="1"/>
  <c r="P41" i="40" s="1"/>
  <c r="AB50" i="27"/>
  <c r="AA63" i="27"/>
  <c r="AA63" i="30" s="1"/>
  <c r="Z63" i="40" s="1"/>
  <c r="Q83" i="27"/>
  <c r="AC98" i="27"/>
  <c r="AC98" i="30" s="1"/>
  <c r="AB98" i="40" s="1"/>
  <c r="AC111" i="27"/>
  <c r="AC111" i="30" s="1"/>
  <c r="AB111" i="40" s="1"/>
  <c r="AD126" i="27"/>
  <c r="AD126" i="30" s="1"/>
  <c r="V140" i="27"/>
  <c r="R153" i="27"/>
  <c r="Y12" i="27"/>
  <c r="Y12" i="30" s="1"/>
  <c r="X12" i="40" s="1"/>
  <c r="AF29" i="27"/>
  <c r="AF29" i="30" s="1"/>
  <c r="AB41" i="27"/>
  <c r="AB41" i="30" s="1"/>
  <c r="AA41" i="40" s="1"/>
  <c r="S55" i="27"/>
  <c r="AB69" i="27"/>
  <c r="AE77" i="27"/>
  <c r="AE77" i="30" s="1"/>
  <c r="W97" i="27"/>
  <c r="W97" i="30" s="1"/>
  <c r="V97" i="40" s="1"/>
  <c r="AD111" i="27"/>
  <c r="AD111" i="30" s="1"/>
  <c r="AE119" i="27"/>
  <c r="Y133" i="27"/>
  <c r="Y133" i="30" s="1"/>
  <c r="X133" i="40" s="1"/>
  <c r="AH147" i="27"/>
  <c r="AH147" i="30" s="1"/>
  <c r="AB20" i="27"/>
  <c r="AB20" i="30" s="1"/>
  <c r="AA20" i="40" s="1"/>
  <c r="AB21" i="27"/>
  <c r="Y17" i="27"/>
  <c r="W13" i="27"/>
  <c r="W13" i="30" s="1"/>
  <c r="V13" i="40" s="1"/>
  <c r="Q9" i="27"/>
  <c r="Q9" i="30" s="1"/>
  <c r="P9" i="40" s="1"/>
  <c r="Q37" i="27"/>
  <c r="Q37" i="30" s="1"/>
  <c r="P37" i="40" s="1"/>
  <c r="AI41" i="27"/>
  <c r="AI41" i="30" s="1"/>
  <c r="Q53" i="27"/>
  <c r="X61" i="27"/>
  <c r="X61" i="30" s="1"/>
  <c r="W61" i="40" s="1"/>
  <c r="AI5" i="27"/>
  <c r="AI5" i="30" s="1"/>
  <c r="T20" i="27"/>
  <c r="T20" i="30" s="1"/>
  <c r="S20" i="40" s="1"/>
  <c r="X17" i="27"/>
  <c r="V13" i="27"/>
  <c r="V13" i="30" s="1"/>
  <c r="U13" i="40" s="1"/>
  <c r="AH5" i="27"/>
  <c r="AH5" i="30" s="1"/>
  <c r="Z21" i="27"/>
  <c r="S20" i="27"/>
  <c r="S20" i="30" s="1"/>
  <c r="R20" i="40" s="1"/>
  <c r="AD18" i="27"/>
  <c r="W17" i="27"/>
  <c r="AI15" i="27"/>
  <c r="AB14" i="27"/>
  <c r="AB14" i="30" s="1"/>
  <c r="AA14" i="40" s="1"/>
  <c r="U13" i="27"/>
  <c r="U13" i="30" s="1"/>
  <c r="T13" i="40" s="1"/>
  <c r="AF11" i="27"/>
  <c r="AF11" i="30" s="1"/>
  <c r="X10" i="27"/>
  <c r="X10" i="30" s="1"/>
  <c r="W10" i="40" s="1"/>
  <c r="Z8" i="27"/>
  <c r="Z8" i="30" s="1"/>
  <c r="Y8" i="40" s="1"/>
  <c r="Q7" i="27"/>
  <c r="Q7" i="30" s="1"/>
  <c r="P7" i="40" s="1"/>
  <c r="Z26" i="27"/>
  <c r="Z26" i="30" s="1"/>
  <c r="Y26" i="40" s="1"/>
  <c r="S27" i="27"/>
  <c r="S27" i="30" s="1"/>
  <c r="R27" i="40" s="1"/>
  <c r="R28" i="27"/>
  <c r="R28" i="30" s="1"/>
  <c r="Q28" i="40" s="1"/>
  <c r="Q32" i="27"/>
  <c r="R33" i="27"/>
  <c r="AA36" i="27"/>
  <c r="S37" i="27"/>
  <c r="S37" i="30" s="1"/>
  <c r="R37" i="40" s="1"/>
  <c r="AA38" i="27"/>
  <c r="AE39" i="27"/>
  <c r="AE39" i="30" s="1"/>
  <c r="Y40" i="27"/>
  <c r="Y40" i="30" s="1"/>
  <c r="X40" i="40" s="1"/>
  <c r="R45" i="27"/>
  <c r="R45" i="30" s="1"/>
  <c r="Q45" i="40" s="1"/>
  <c r="Y46" i="27"/>
  <c r="Y46" i="30" s="1"/>
  <c r="X46" i="40" s="1"/>
  <c r="AI47" i="27"/>
  <c r="AI47" i="30" s="1"/>
  <c r="Y52" i="27"/>
  <c r="V53" i="27"/>
  <c r="AH54" i="27"/>
  <c r="AH54" i="30" s="1"/>
  <c r="Q58" i="27"/>
  <c r="Q58" i="30" s="1"/>
  <c r="P58" i="40" s="1"/>
  <c r="W59" i="27"/>
  <c r="W59" i="30" s="1"/>
  <c r="V59" i="40" s="1"/>
  <c r="AE60" i="27"/>
  <c r="AE60" i="30" s="1"/>
  <c r="AA61" i="27"/>
  <c r="AA61" i="30" s="1"/>
  <c r="Z61" i="40" s="1"/>
  <c r="R66" i="27"/>
  <c r="AA67" i="27"/>
  <c r="AI68" i="27"/>
  <c r="AC73" i="27"/>
  <c r="AC73" i="30" s="1"/>
  <c r="AB73" i="40" s="1"/>
  <c r="X74" i="27"/>
  <c r="X74" i="30" s="1"/>
  <c r="W74" i="40" s="1"/>
  <c r="AI75" i="27"/>
  <c r="AI75" i="30" s="1"/>
  <c r="Q79" i="27"/>
  <c r="Q79" i="30" s="1"/>
  <c r="P79" i="40" s="1"/>
  <c r="X80" i="27"/>
  <c r="X80" i="30" s="1"/>
  <c r="W80" i="40" s="1"/>
  <c r="AE81" i="27"/>
  <c r="AE81" i="30" s="1"/>
  <c r="AC82" i="27"/>
  <c r="AC82" i="30" s="1"/>
  <c r="AB82" i="40" s="1"/>
  <c r="R87" i="27"/>
  <c r="AC88" i="27"/>
  <c r="AC88" i="30" s="1"/>
  <c r="AB88" i="40" s="1"/>
  <c r="X89" i="27"/>
  <c r="S93" i="27"/>
  <c r="S93" i="30" s="1"/>
  <c r="R93" i="40" s="1"/>
  <c r="AD94" i="27"/>
  <c r="AD94" i="30" s="1"/>
  <c r="Y95" i="27"/>
  <c r="Y95" i="30" s="1"/>
  <c r="X95" i="40" s="1"/>
  <c r="AI96" i="27"/>
  <c r="AI96" i="30" s="1"/>
  <c r="Q100" i="27"/>
  <c r="Y101" i="27"/>
  <c r="W102" i="27"/>
  <c r="AD103" i="27"/>
  <c r="S108" i="27"/>
  <c r="S108" i="30" s="1"/>
  <c r="R108" i="40" s="1"/>
  <c r="AE109" i="27"/>
  <c r="AE109" i="30" s="1"/>
  <c r="W114" i="27"/>
  <c r="W114" i="30" s="1"/>
  <c r="V114" i="40" s="1"/>
  <c r="AD115" i="27"/>
  <c r="AD115" i="30" s="1"/>
  <c r="Z116" i="27"/>
  <c r="Z116" i="30" s="1"/>
  <c r="Y116" i="40" s="1"/>
  <c r="AI117" i="27"/>
  <c r="Q121" i="27"/>
  <c r="Z122" i="27"/>
  <c r="Z122" i="30" s="1"/>
  <c r="Y122" i="40" s="1"/>
  <c r="W123" i="27"/>
  <c r="AE124" i="27"/>
  <c r="AE124" i="30" s="1"/>
  <c r="AA128" i="27"/>
  <c r="AA128" i="30" s="1"/>
  <c r="Z128" i="40" s="1"/>
  <c r="Y129" i="27"/>
  <c r="Y129" i="30" s="1"/>
  <c r="X129" i="40" s="1"/>
  <c r="AH130" i="27"/>
  <c r="AH130" i="30" s="1"/>
  <c r="Y135" i="27"/>
  <c r="S136" i="27"/>
  <c r="AA137" i="27"/>
  <c r="AI138" i="27"/>
  <c r="Q142" i="27"/>
  <c r="Q142" i="30" s="1"/>
  <c r="P142" i="40" s="1"/>
  <c r="AA143" i="27"/>
  <c r="AA143" i="30" s="1"/>
  <c r="Z143" i="40" s="1"/>
  <c r="Y144" i="27"/>
  <c r="Y144" i="30" s="1"/>
  <c r="X144" i="40" s="1"/>
  <c r="Q149" i="27"/>
  <c r="Q149" i="30" s="1"/>
  <c r="P149" i="40" s="1"/>
  <c r="Z150" i="27"/>
  <c r="Z150" i="30" s="1"/>
  <c r="Y150" i="40" s="1"/>
  <c r="AH151" i="27"/>
  <c r="Q156" i="27"/>
  <c r="Q156" i="30" s="1"/>
  <c r="P156" i="40" s="1"/>
  <c r="AC157" i="27"/>
  <c r="T23" i="32"/>
  <c r="AG174" i="40" s="1"/>
  <c r="AG21" i="40"/>
  <c r="W5" i="27"/>
  <c r="W5" i="30" s="1"/>
  <c r="V5" i="40" s="1"/>
  <c r="L12" i="16" s="1"/>
  <c r="Q14" i="27"/>
  <c r="Q14" i="30" s="1"/>
  <c r="P14" i="40" s="1"/>
  <c r="W23" i="27"/>
  <c r="W23" i="30" s="1"/>
  <c r="V23" i="40" s="1"/>
  <c r="Z31" i="27"/>
  <c r="Z31" i="30" s="1"/>
  <c r="Y31" i="40" s="1"/>
  <c r="W42" i="27"/>
  <c r="W42" i="30" s="1"/>
  <c r="V42" i="40" s="1"/>
  <c r="AE52" i="27"/>
  <c r="AC147" i="27"/>
  <c r="AC147" i="30" s="1"/>
  <c r="AB147" i="40" s="1"/>
  <c r="AA84" i="27"/>
  <c r="W133" i="27"/>
  <c r="W133" i="30" s="1"/>
  <c r="V133" i="40" s="1"/>
  <c r="R91" i="32"/>
  <c r="AE242" i="40" s="1"/>
  <c r="AE89" i="40"/>
  <c r="X19" i="27"/>
  <c r="AA12" i="27"/>
  <c r="AA12" i="30" s="1"/>
  <c r="Z12" i="40" s="1"/>
  <c r="AF23" i="27"/>
  <c r="AF23" i="30" s="1"/>
  <c r="AB31" i="27"/>
  <c r="AB31" i="30" s="1"/>
  <c r="AA31" i="40" s="1"/>
  <c r="Z48" i="27"/>
  <c r="Z48" i="30" s="1"/>
  <c r="Y48" i="40" s="1"/>
  <c r="Q62" i="27"/>
  <c r="Q62" i="30" s="1"/>
  <c r="P62" i="40" s="1"/>
  <c r="S76" i="27"/>
  <c r="S76" i="30" s="1"/>
  <c r="R76" i="40" s="1"/>
  <c r="V91" i="27"/>
  <c r="V91" i="30" s="1"/>
  <c r="U91" i="40" s="1"/>
  <c r="AC105" i="27"/>
  <c r="AC105" i="30" s="1"/>
  <c r="AB105" i="40" s="1"/>
  <c r="Q125" i="27"/>
  <c r="Q125" i="30" s="1"/>
  <c r="P125" i="40" s="1"/>
  <c r="X139" i="27"/>
  <c r="X139" i="30" s="1"/>
  <c r="W139" i="40" s="1"/>
  <c r="AD154" i="27"/>
  <c r="AH34" i="27"/>
  <c r="V49" i="27"/>
  <c r="Q75" i="27"/>
  <c r="Q75" i="30" s="1"/>
  <c r="P75" i="40" s="1"/>
  <c r="AG5" i="27"/>
  <c r="AG5" i="30" s="1"/>
  <c r="Y21" i="27"/>
  <c r="Q20" i="27"/>
  <c r="Q20" i="30" s="1"/>
  <c r="P20" i="40" s="1"/>
  <c r="AC18" i="27"/>
  <c r="V17" i="27"/>
  <c r="AH15" i="27"/>
  <c r="AA14" i="27"/>
  <c r="AA14" i="30" s="1"/>
  <c r="Z14" i="40" s="1"/>
  <c r="T13" i="27"/>
  <c r="T13" i="30" s="1"/>
  <c r="S13" i="40" s="1"/>
  <c r="AE11" i="27"/>
  <c r="AE11" i="30" s="1"/>
  <c r="AH9" i="27"/>
  <c r="AH9" i="30" s="1"/>
  <c r="Y8" i="27"/>
  <c r="Y8" i="30" s="1"/>
  <c r="X8" i="40" s="1"/>
  <c r="AI6" i="27"/>
  <c r="AI6" i="30" s="1"/>
  <c r="S23" i="27"/>
  <c r="S23" i="30" s="1"/>
  <c r="R23" i="40" s="1"/>
  <c r="X25" i="27"/>
  <c r="X25" i="30" s="1"/>
  <c r="W25" i="40" s="1"/>
  <c r="AA26" i="27"/>
  <c r="AA26" i="30" s="1"/>
  <c r="Z26" i="40" s="1"/>
  <c r="AB27" i="27"/>
  <c r="AB27" i="30" s="1"/>
  <c r="AA27" i="40" s="1"/>
  <c r="S28" i="27"/>
  <c r="S28" i="30" s="1"/>
  <c r="R28" i="40" s="1"/>
  <c r="AA32" i="27"/>
  <c r="S33" i="27"/>
  <c r="S34" i="27"/>
  <c r="V35" i="27"/>
  <c r="AB36" i="27"/>
  <c r="U37" i="27"/>
  <c r="U37" i="30" s="1"/>
  <c r="T37" i="40" s="1"/>
  <c r="AB38" i="27"/>
  <c r="W44" i="27"/>
  <c r="W44" i="30" s="1"/>
  <c r="V44" i="40" s="1"/>
  <c r="S45" i="27"/>
  <c r="S45" i="30" s="1"/>
  <c r="R45" i="40" s="1"/>
  <c r="AA46" i="27"/>
  <c r="AA46" i="30" s="1"/>
  <c r="Z46" i="40" s="1"/>
  <c r="Q51" i="27"/>
  <c r="AA52" i="27"/>
  <c r="W53" i="27"/>
  <c r="AC58" i="27"/>
  <c r="AC58" i="30" s="1"/>
  <c r="AB58" i="40" s="1"/>
  <c r="X59" i="27"/>
  <c r="X59" i="30" s="1"/>
  <c r="W59" i="40" s="1"/>
  <c r="AH60" i="27"/>
  <c r="AH60" i="30" s="1"/>
  <c r="X65" i="27"/>
  <c r="X65" i="30" s="1"/>
  <c r="W65" i="40" s="1"/>
  <c r="S66" i="27"/>
  <c r="AC67" i="27"/>
  <c r="R72" i="27"/>
  <c r="AD73" i="27"/>
  <c r="AD73" i="30" s="1"/>
  <c r="Y74" i="27"/>
  <c r="Y74" i="30" s="1"/>
  <c r="X74" i="40" s="1"/>
  <c r="R79" i="27"/>
  <c r="R79" i="30" s="1"/>
  <c r="Q79" i="40" s="1"/>
  <c r="Y80" i="27"/>
  <c r="Y80" i="30" s="1"/>
  <c r="X80" i="40" s="1"/>
  <c r="AH81" i="27"/>
  <c r="AH81" i="30" s="1"/>
  <c r="Y86" i="27"/>
  <c r="S87" i="27"/>
  <c r="AD88" i="27"/>
  <c r="AD88" i="30" s="1"/>
  <c r="W93" i="27"/>
  <c r="W93" i="30" s="1"/>
  <c r="V93" i="40" s="1"/>
  <c r="AE94" i="27"/>
  <c r="AE94" i="30" s="1"/>
  <c r="Z95" i="27"/>
  <c r="Z95" i="30" s="1"/>
  <c r="Y95" i="40" s="1"/>
  <c r="R100" i="27"/>
  <c r="Z101" i="27"/>
  <c r="AH102" i="27"/>
  <c r="Z107" i="27"/>
  <c r="Z107" i="30" s="1"/>
  <c r="Y107" i="40" s="1"/>
  <c r="W108" i="27"/>
  <c r="W108" i="30" s="1"/>
  <c r="V108" i="40" s="1"/>
  <c r="AH109" i="27"/>
  <c r="AH109" i="30" s="1"/>
  <c r="Y114" i="27"/>
  <c r="Y114" i="30" s="1"/>
  <c r="X114" i="40" s="1"/>
  <c r="AE115" i="27"/>
  <c r="AE115" i="30" s="1"/>
  <c r="AA116" i="27"/>
  <c r="AA116" i="30" s="1"/>
  <c r="Z116" i="40" s="1"/>
  <c r="R121" i="27"/>
  <c r="AA122" i="27"/>
  <c r="AA122" i="30" s="1"/>
  <c r="Z122" i="40" s="1"/>
  <c r="Y123" i="27"/>
  <c r="AB128" i="27"/>
  <c r="AB128" i="30" s="1"/>
  <c r="AA128" i="40" s="1"/>
  <c r="Z129" i="27"/>
  <c r="Z129" i="30" s="1"/>
  <c r="Y129" i="40" s="1"/>
  <c r="AI130" i="27"/>
  <c r="AI130" i="30" s="1"/>
  <c r="Z135" i="27"/>
  <c r="AE136" i="27"/>
  <c r="AB137" i="27"/>
  <c r="R142" i="27"/>
  <c r="R142" i="30" s="1"/>
  <c r="Q142" i="40" s="1"/>
  <c r="AB143" i="27"/>
  <c r="AB143" i="30" s="1"/>
  <c r="AA143" i="40" s="1"/>
  <c r="Z144" i="27"/>
  <c r="Z144" i="30" s="1"/>
  <c r="Y144" i="40" s="1"/>
  <c r="AB149" i="27"/>
  <c r="AB149" i="30" s="1"/>
  <c r="AA149" i="40" s="1"/>
  <c r="AA150" i="27"/>
  <c r="AA150" i="30" s="1"/>
  <c r="Z150" i="40" s="1"/>
  <c r="AI151" i="27"/>
  <c r="R156" i="27"/>
  <c r="R156" i="30" s="1"/>
  <c r="Q156" i="40" s="1"/>
  <c r="AD89" i="40"/>
  <c r="T34" i="32"/>
  <c r="AG185" i="40" s="1"/>
  <c r="AG32" i="40"/>
  <c r="Q19" i="32"/>
  <c r="AD170" i="40" s="1"/>
  <c r="AD17" i="40"/>
  <c r="S17" i="32"/>
  <c r="AF168" i="40" s="1"/>
  <c r="AF15" i="40"/>
  <c r="R10" i="32"/>
  <c r="AE161" i="40" s="1"/>
  <c r="AE8" i="40"/>
  <c r="S55" i="32"/>
  <c r="AF206" i="40" s="1"/>
  <c r="AF53" i="40"/>
  <c r="U53" i="32"/>
  <c r="AH204" i="40" s="1"/>
  <c r="AH51" i="40"/>
  <c r="P52" i="32"/>
  <c r="AC203" i="40" s="1"/>
  <c r="AC50" i="40"/>
  <c r="Q10" i="32"/>
  <c r="AD161" i="40" s="1"/>
  <c r="AD8" i="40"/>
  <c r="AD38" i="40"/>
  <c r="Q40" i="32"/>
  <c r="AD191" i="40" s="1"/>
  <c r="T37" i="32"/>
  <c r="AG188" i="40" s="1"/>
  <c r="AG35" i="40"/>
  <c r="AD32" i="40"/>
  <c r="Q34" i="32"/>
  <c r="AD185" i="40" s="1"/>
  <c r="P7" i="32"/>
  <c r="AC158" i="40" s="1"/>
  <c r="AC5" i="40"/>
  <c r="S12" i="16" s="1"/>
  <c r="R159" i="32"/>
  <c r="AE310" i="40" s="1"/>
  <c r="AE157" i="40"/>
  <c r="R123" i="32"/>
  <c r="AE274" i="40" s="1"/>
  <c r="AE121" i="40"/>
  <c r="AG119" i="40"/>
  <c r="T121" i="32"/>
  <c r="AG272" i="40" s="1"/>
  <c r="T159" i="32"/>
  <c r="AG157" i="40"/>
  <c r="AD155" i="40"/>
  <c r="Q157" i="32"/>
  <c r="AD308" i="40" s="1"/>
  <c r="S155" i="32"/>
  <c r="AF306" i="40" s="1"/>
  <c r="AF153" i="40"/>
  <c r="U153" i="32"/>
  <c r="AH151" i="40"/>
  <c r="P123" i="32"/>
  <c r="AC274" i="40" s="1"/>
  <c r="AC121" i="40"/>
  <c r="R121" i="32"/>
  <c r="AE272" i="40" s="1"/>
  <c r="AE119" i="40"/>
  <c r="T119" i="32"/>
  <c r="AG270" i="40" s="1"/>
  <c r="AG117" i="40"/>
  <c r="P21" i="32"/>
  <c r="AC172" i="40" s="1"/>
  <c r="AC19" i="40"/>
  <c r="R19" i="32"/>
  <c r="AE170" i="40" s="1"/>
  <c r="AE17" i="40"/>
  <c r="T17" i="32"/>
  <c r="AG168" i="40" s="1"/>
  <c r="AG15" i="40"/>
  <c r="U159" i="32"/>
  <c r="AH157" i="40"/>
  <c r="Q123" i="32"/>
  <c r="AD274" i="40" s="1"/>
  <c r="AD121" i="40"/>
  <c r="AF119" i="40"/>
  <c r="S121" i="32"/>
  <c r="AF272" i="40" s="1"/>
  <c r="U119" i="32"/>
  <c r="AH270" i="40" s="1"/>
  <c r="AH117" i="40"/>
  <c r="U23" i="32"/>
  <c r="AH174" i="40" s="1"/>
  <c r="AH21" i="40"/>
  <c r="U20" i="32"/>
  <c r="AH171" i="40" s="1"/>
  <c r="AH18" i="40"/>
  <c r="P19" i="32"/>
  <c r="AC170" i="40" s="1"/>
  <c r="AC17" i="40"/>
  <c r="R17" i="32"/>
  <c r="AE168" i="40" s="1"/>
  <c r="AE15" i="40"/>
  <c r="S159" i="32"/>
  <c r="AF310" i="40" s="1"/>
  <c r="AF157" i="40"/>
  <c r="P125" i="32"/>
  <c r="AC276" i="40" s="1"/>
  <c r="AC123" i="40"/>
  <c r="AE136" i="40"/>
  <c r="R138" i="32"/>
  <c r="AE289" i="40" s="1"/>
  <c r="T136" i="32"/>
  <c r="AG287" i="40" s="1"/>
  <c r="AG134" i="40"/>
  <c r="U122" i="32"/>
  <c r="AH273" i="40" s="1"/>
  <c r="AH120" i="40"/>
  <c r="P121" i="32"/>
  <c r="AC272" i="40" s="1"/>
  <c r="AC119" i="40"/>
  <c r="AF103" i="40"/>
  <c r="S105" i="32"/>
  <c r="AF256" i="40" s="1"/>
  <c r="U103" i="32"/>
  <c r="AH254" i="40" s="1"/>
  <c r="AH101" i="40"/>
  <c r="AC100" i="40"/>
  <c r="P102" i="32"/>
  <c r="AC253" i="40" s="1"/>
  <c r="AE103" i="40"/>
  <c r="R105" i="32"/>
  <c r="AE256" i="40" s="1"/>
  <c r="T103" i="32"/>
  <c r="AG254" i="40" s="1"/>
  <c r="AG101" i="40"/>
  <c r="Q89" i="32"/>
  <c r="AD240" i="40" s="1"/>
  <c r="AD87" i="40"/>
  <c r="S87" i="32"/>
  <c r="AF238" i="40" s="1"/>
  <c r="AF85" i="40"/>
  <c r="U85" i="32"/>
  <c r="AH236" i="40" s="1"/>
  <c r="AH83" i="40"/>
  <c r="Q105" i="32"/>
  <c r="AD256" i="40" s="1"/>
  <c r="AD103" i="40"/>
  <c r="S103" i="32"/>
  <c r="AF254" i="40" s="1"/>
  <c r="AF101" i="40"/>
  <c r="AD18" i="40"/>
  <c r="Q20" i="32"/>
  <c r="AD171" i="40" s="1"/>
  <c r="AF16" i="40"/>
  <c r="S18" i="32"/>
  <c r="AF169" i="40" s="1"/>
  <c r="R157" i="32"/>
  <c r="AE308" i="40" s="1"/>
  <c r="AE155" i="40"/>
  <c r="T155" i="32"/>
  <c r="AG153" i="40"/>
  <c r="S91" i="32"/>
  <c r="AF242" i="40" s="1"/>
  <c r="AF89" i="40"/>
  <c r="Q38" i="32"/>
  <c r="AD189" i="40" s="1"/>
  <c r="AD36" i="40"/>
  <c r="S36" i="32"/>
  <c r="AF187" i="40" s="1"/>
  <c r="AF34" i="40"/>
  <c r="U34" i="32"/>
  <c r="AH185" i="40" s="1"/>
  <c r="AH32" i="40"/>
  <c r="Q156" i="32"/>
  <c r="AD307" i="40" s="1"/>
  <c r="AD154" i="40"/>
  <c r="S154" i="32"/>
  <c r="AF305" i="40" s="1"/>
  <c r="AF152" i="40"/>
  <c r="T142" i="32"/>
  <c r="AG293" i="40" s="1"/>
  <c r="AG140" i="40"/>
  <c r="P89" i="32"/>
  <c r="AC240" i="40" s="1"/>
  <c r="AC87" i="40"/>
  <c r="R87" i="32"/>
  <c r="AE238" i="40" s="1"/>
  <c r="AE85" i="40"/>
  <c r="AG83" i="40"/>
  <c r="T85" i="32"/>
  <c r="AG236" i="40" s="1"/>
  <c r="P10" i="32"/>
  <c r="AC161" i="40" s="1"/>
  <c r="AC8" i="40"/>
  <c r="Q159" i="32"/>
  <c r="AD310" i="40" s="1"/>
  <c r="AD157" i="40"/>
  <c r="U157" i="32"/>
  <c r="AH155" i="40"/>
  <c r="P156" i="32"/>
  <c r="AC307" i="40" s="1"/>
  <c r="AC154" i="40"/>
  <c r="R154" i="32"/>
  <c r="AE305" i="40" s="1"/>
  <c r="AE152" i="40"/>
  <c r="S142" i="32"/>
  <c r="AF293" i="40" s="1"/>
  <c r="AF140" i="40"/>
  <c r="Q139" i="32"/>
  <c r="AD290" i="40" s="1"/>
  <c r="AD137" i="40"/>
  <c r="S137" i="32"/>
  <c r="AF288" i="40" s="1"/>
  <c r="AF135" i="40"/>
  <c r="S74" i="32"/>
  <c r="AF225" i="40" s="1"/>
  <c r="AF72" i="40"/>
  <c r="S20" i="32"/>
  <c r="AF171" i="40" s="1"/>
  <c r="AF18" i="40"/>
  <c r="U18" i="32"/>
  <c r="AH169" i="40" s="1"/>
  <c r="AH16" i="40"/>
  <c r="P159" i="32"/>
  <c r="AC310" i="40" s="1"/>
  <c r="AC157" i="40"/>
  <c r="T157" i="32"/>
  <c r="AG155" i="40"/>
  <c r="Q154" i="32"/>
  <c r="AD305" i="40" s="1"/>
  <c r="AD152" i="40"/>
  <c r="R142" i="32"/>
  <c r="AE293" i="40" s="1"/>
  <c r="AE140" i="40"/>
  <c r="U140" i="32"/>
  <c r="AH291" i="40" s="1"/>
  <c r="AH138" i="40"/>
  <c r="P139" i="32"/>
  <c r="AC290" i="40" s="1"/>
  <c r="AC137" i="40"/>
  <c r="R137" i="32"/>
  <c r="AE288" i="40" s="1"/>
  <c r="AE135" i="40"/>
  <c r="U88" i="32"/>
  <c r="AH239" i="40" s="1"/>
  <c r="AH86" i="40"/>
  <c r="P87" i="32"/>
  <c r="AC238" i="40" s="1"/>
  <c r="AC85" i="40"/>
  <c r="R85" i="32"/>
  <c r="AE236" i="40" s="1"/>
  <c r="AE83" i="40"/>
  <c r="R74" i="32"/>
  <c r="AE225" i="40" s="1"/>
  <c r="AE72" i="40"/>
  <c r="R72" i="32"/>
  <c r="AE223" i="40" s="1"/>
  <c r="AE70" i="40"/>
  <c r="T70" i="32"/>
  <c r="AG221" i="40" s="1"/>
  <c r="AG68" i="40"/>
  <c r="R20" i="32"/>
  <c r="AE171" i="40" s="1"/>
  <c r="AE18" i="40"/>
  <c r="T18" i="32"/>
  <c r="AG169" i="40" s="1"/>
  <c r="AG16" i="40"/>
  <c r="S157" i="32"/>
  <c r="AF308" i="40" s="1"/>
  <c r="AF155" i="40"/>
  <c r="U155" i="32"/>
  <c r="AH153" i="40"/>
  <c r="Q142" i="32"/>
  <c r="AD293" i="40" s="1"/>
  <c r="AD140" i="40"/>
  <c r="T140" i="32"/>
  <c r="AG291" i="40" s="1"/>
  <c r="AG138" i="40"/>
  <c r="Q137" i="32"/>
  <c r="AD288" i="40" s="1"/>
  <c r="AD135" i="40"/>
  <c r="S125" i="32"/>
  <c r="AF276" i="40" s="1"/>
  <c r="AF123" i="40"/>
  <c r="Q74" i="32"/>
  <c r="AD225" i="40" s="1"/>
  <c r="AD72" i="40"/>
  <c r="T52" i="32"/>
  <c r="AG203" i="40" s="1"/>
  <c r="AG50" i="40"/>
  <c r="R54" i="32"/>
  <c r="AE205" i="40" s="1"/>
  <c r="AC52" i="40"/>
  <c r="AC140" i="40"/>
  <c r="P142" i="32"/>
  <c r="AC293" i="40" s="1"/>
  <c r="S140" i="32"/>
  <c r="AF291" i="40" s="1"/>
  <c r="AF138" i="40"/>
  <c r="U138" i="32"/>
  <c r="AH289" i="40" s="1"/>
  <c r="AH136" i="40"/>
  <c r="P137" i="32"/>
  <c r="AC288" i="40" s="1"/>
  <c r="AC135" i="40"/>
  <c r="U108" i="32"/>
  <c r="AH259" i="40" s="1"/>
  <c r="AH106" i="40"/>
  <c r="U105" i="32"/>
  <c r="AH256" i="40" s="1"/>
  <c r="AH103" i="40"/>
  <c r="P104" i="32"/>
  <c r="AC255" i="40" s="1"/>
  <c r="AC102" i="40"/>
  <c r="R102" i="32"/>
  <c r="AE253" i="40" s="1"/>
  <c r="AE100" i="40"/>
  <c r="P74" i="32"/>
  <c r="AC225" i="40" s="1"/>
  <c r="AC72" i="40"/>
  <c r="P72" i="32"/>
  <c r="AC223" i="40" s="1"/>
  <c r="AC70" i="40"/>
  <c r="R70" i="32"/>
  <c r="AE221" i="40" s="1"/>
  <c r="AE68" i="40"/>
  <c r="T68" i="32"/>
  <c r="AG219" i="40" s="1"/>
  <c r="AG66" i="40"/>
  <c r="AD52" i="40"/>
  <c r="Q54" i="32"/>
  <c r="AD205" i="40" s="1"/>
  <c r="S52" i="32"/>
  <c r="AF203" i="40" s="1"/>
  <c r="AF50" i="40"/>
  <c r="T40" i="32"/>
  <c r="AG191" i="40" s="1"/>
  <c r="AG38" i="40"/>
  <c r="Q125" i="32"/>
  <c r="AD276" i="40" s="1"/>
  <c r="AD123" i="40"/>
  <c r="S123" i="32"/>
  <c r="AF274" i="40" s="1"/>
  <c r="AF121" i="40"/>
  <c r="U121" i="32"/>
  <c r="AH272" i="40" s="1"/>
  <c r="AH119" i="40"/>
  <c r="P120" i="32"/>
  <c r="AC271" i="40" s="1"/>
  <c r="AC118" i="40"/>
  <c r="T105" i="32"/>
  <c r="AG256" i="40" s="1"/>
  <c r="AG103" i="40"/>
  <c r="AD100" i="40"/>
  <c r="Q102" i="32"/>
  <c r="AD253" i="40" s="1"/>
  <c r="Q70" i="32"/>
  <c r="AD221" i="40" s="1"/>
  <c r="AD68" i="40"/>
  <c r="S68" i="32"/>
  <c r="AF219" i="40" s="1"/>
  <c r="AF66" i="40"/>
  <c r="U55" i="32"/>
  <c r="AH206" i="40" s="1"/>
  <c r="AH53" i="40"/>
  <c r="R52" i="32"/>
  <c r="AE203" i="40" s="1"/>
  <c r="AE50" i="40"/>
  <c r="S40" i="32"/>
  <c r="AF191" i="40" s="1"/>
  <c r="AF38" i="40"/>
  <c r="AG18" i="40"/>
  <c r="Q52" i="32"/>
  <c r="AD203" i="40" s="1"/>
  <c r="AD50" i="40"/>
  <c r="P36" i="32"/>
  <c r="AC187" i="40" s="1"/>
  <c r="AC34" i="40"/>
  <c r="R34" i="32"/>
  <c r="AE185" i="40" s="1"/>
  <c r="AE32" i="40"/>
  <c r="AG104" i="40"/>
  <c r="S138" i="32"/>
  <c r="AF289" i="40" s="1"/>
  <c r="AF136" i="40"/>
  <c r="S119" i="32"/>
  <c r="AF270" i="40" s="1"/>
  <c r="AF117" i="40"/>
  <c r="P105" i="32"/>
  <c r="AC256" i="40" s="1"/>
  <c r="AC103" i="40"/>
  <c r="R103" i="32"/>
  <c r="AE254" i="40" s="1"/>
  <c r="AE101" i="40"/>
  <c r="T88" i="32"/>
  <c r="AG239" i="40" s="1"/>
  <c r="AG86" i="40"/>
  <c r="Q85" i="32"/>
  <c r="AD236" i="40" s="1"/>
  <c r="AD83" i="40"/>
  <c r="T53" i="32"/>
  <c r="AG204" i="40" s="1"/>
  <c r="AG51" i="40"/>
  <c r="P40" i="32"/>
  <c r="AC191" i="40" s="1"/>
  <c r="AC38" i="40"/>
  <c r="AH35" i="40"/>
  <c r="R119" i="32"/>
  <c r="AE270" i="40" s="1"/>
  <c r="AE117" i="40"/>
  <c r="S108" i="32"/>
  <c r="AF259" i="40" s="1"/>
  <c r="AF106" i="40"/>
  <c r="Q103" i="32"/>
  <c r="AD254" i="40" s="1"/>
  <c r="AD101" i="40"/>
  <c r="S88" i="32"/>
  <c r="AF239" i="40" s="1"/>
  <c r="AF86" i="40"/>
  <c r="U86" i="32"/>
  <c r="AH237" i="40" s="1"/>
  <c r="AH84" i="40"/>
  <c r="P85" i="32"/>
  <c r="AC236" i="40" s="1"/>
  <c r="AC83" i="40"/>
  <c r="S71" i="32"/>
  <c r="AF222" i="40" s="1"/>
  <c r="AF69" i="40"/>
  <c r="U69" i="32"/>
  <c r="AH220" i="40" s="1"/>
  <c r="AH67" i="40"/>
  <c r="P68" i="32"/>
  <c r="AC219" i="40" s="1"/>
  <c r="AC66" i="40"/>
  <c r="U57" i="32"/>
  <c r="AH208" i="40" s="1"/>
  <c r="AH55" i="40"/>
  <c r="S53" i="32"/>
  <c r="AF204" i="40" s="1"/>
  <c r="AF51" i="40"/>
  <c r="U51" i="32"/>
  <c r="AH202" i="40" s="1"/>
  <c r="AH49" i="40"/>
  <c r="AD138" i="40"/>
  <c r="AC18" i="40"/>
  <c r="P20" i="32"/>
  <c r="AC171" i="40" s="1"/>
  <c r="R155" i="32"/>
  <c r="AE306" i="40" s="1"/>
  <c r="AE153" i="40"/>
  <c r="AD136" i="40"/>
  <c r="Q138" i="32"/>
  <c r="AD289" i="40" s="1"/>
  <c r="S136" i="32"/>
  <c r="AF287" i="40" s="1"/>
  <c r="AF134" i="40"/>
  <c r="T122" i="32"/>
  <c r="AG273" i="40" s="1"/>
  <c r="AG120" i="40"/>
  <c r="Q119" i="32"/>
  <c r="AD270" i="40" s="1"/>
  <c r="AD117" i="40"/>
  <c r="R108" i="32"/>
  <c r="AE259" i="40" s="1"/>
  <c r="AE106" i="40"/>
  <c r="R88" i="32"/>
  <c r="AE239" i="40" s="1"/>
  <c r="AE86" i="40"/>
  <c r="T86" i="32"/>
  <c r="AG237" i="40" s="1"/>
  <c r="AG84" i="40"/>
  <c r="AE69" i="40"/>
  <c r="R71" i="32"/>
  <c r="AE222" i="40" s="1"/>
  <c r="AG67" i="40"/>
  <c r="T69" i="32"/>
  <c r="AG220" i="40" s="1"/>
  <c r="Q37" i="32"/>
  <c r="AD188" i="40" s="1"/>
  <c r="AD35" i="40"/>
  <c r="S35" i="32"/>
  <c r="AF186" i="40" s="1"/>
  <c r="AF33" i="40"/>
  <c r="Q23" i="32"/>
  <c r="AD174" i="40" s="1"/>
  <c r="Q121" i="32"/>
  <c r="AD272" i="40" s="1"/>
  <c r="AH121" i="40"/>
  <c r="AH152" i="40"/>
  <c r="T21" i="32"/>
  <c r="AG172" i="40" s="1"/>
  <c r="AG19" i="40"/>
  <c r="Q155" i="32"/>
  <c r="AD306" i="40" s="1"/>
  <c r="AD153" i="40"/>
  <c r="AC136" i="40"/>
  <c r="P138" i="32"/>
  <c r="AC289" i="40" s="1"/>
  <c r="R136" i="32"/>
  <c r="AE287" i="40" s="1"/>
  <c r="AE134" i="40"/>
  <c r="S122" i="32"/>
  <c r="AF273" i="40" s="1"/>
  <c r="AF120" i="40"/>
  <c r="U120" i="32"/>
  <c r="AH271" i="40" s="1"/>
  <c r="AH118" i="40"/>
  <c r="P119" i="32"/>
  <c r="AC270" i="40" s="1"/>
  <c r="AC117" i="40"/>
  <c r="R106" i="32"/>
  <c r="AE257" i="40" s="1"/>
  <c r="AE104" i="40"/>
  <c r="T104" i="32"/>
  <c r="AG255" i="40" s="1"/>
  <c r="AG102" i="40"/>
  <c r="Q88" i="32"/>
  <c r="AD239" i="40" s="1"/>
  <c r="AD86" i="40"/>
  <c r="S86" i="32"/>
  <c r="AF237" i="40" s="1"/>
  <c r="AF84" i="40"/>
  <c r="AD69" i="40"/>
  <c r="Q71" i="32"/>
  <c r="AD222" i="40" s="1"/>
  <c r="AF67" i="40"/>
  <c r="S69" i="32"/>
  <c r="AF220" i="40" s="1"/>
  <c r="S57" i="32"/>
  <c r="AF208" i="40" s="1"/>
  <c r="AF55" i="40"/>
  <c r="Q53" i="32"/>
  <c r="AD204" i="40" s="1"/>
  <c r="AD51" i="40"/>
  <c r="S51" i="32"/>
  <c r="AF202" i="40" s="1"/>
  <c r="AF49" i="40"/>
  <c r="U38" i="32"/>
  <c r="AH189" i="40" s="1"/>
  <c r="AH36" i="40"/>
  <c r="P37" i="32"/>
  <c r="AC188" i="40" s="1"/>
  <c r="AC35" i="40"/>
  <c r="R35" i="32"/>
  <c r="AE186" i="40" s="1"/>
  <c r="AE33" i="40"/>
  <c r="R69" i="32"/>
  <c r="AE220" i="40" s="1"/>
  <c r="AC21" i="40"/>
  <c r="AH137" i="40"/>
  <c r="AD67" i="40"/>
  <c r="U19" i="32"/>
  <c r="AH170" i="40" s="1"/>
  <c r="AH17" i="40"/>
  <c r="P18" i="32"/>
  <c r="AC169" i="40" s="1"/>
  <c r="AC16" i="40"/>
  <c r="U156" i="32"/>
  <c r="AH154" i="40"/>
  <c r="P155" i="32"/>
  <c r="AC306" i="40" s="1"/>
  <c r="AC153" i="40"/>
  <c r="T139" i="32"/>
  <c r="AG290" i="40" s="1"/>
  <c r="AG137" i="40"/>
  <c r="R122" i="32"/>
  <c r="AE273" i="40" s="1"/>
  <c r="AE120" i="40"/>
  <c r="T120" i="32"/>
  <c r="AG271" i="40" s="1"/>
  <c r="AG118" i="40"/>
  <c r="P108" i="32"/>
  <c r="AC259" i="40" s="1"/>
  <c r="AC106" i="40"/>
  <c r="Q106" i="32"/>
  <c r="AD257" i="40" s="1"/>
  <c r="AD104" i="40"/>
  <c r="S104" i="32"/>
  <c r="AF255" i="40" s="1"/>
  <c r="AF102" i="40"/>
  <c r="U102" i="32"/>
  <c r="AH253" i="40" s="1"/>
  <c r="AH100" i="40"/>
  <c r="U89" i="32"/>
  <c r="AH240" i="40" s="1"/>
  <c r="AH87" i="40"/>
  <c r="P88" i="32"/>
  <c r="AC239" i="40" s="1"/>
  <c r="AC86" i="40"/>
  <c r="R86" i="32"/>
  <c r="AE237" i="40" s="1"/>
  <c r="AE84" i="40"/>
  <c r="U72" i="32"/>
  <c r="AH223" i="40" s="1"/>
  <c r="AH70" i="40"/>
  <c r="AC69" i="40"/>
  <c r="P71" i="32"/>
  <c r="AC222" i="40" s="1"/>
  <c r="R57" i="32"/>
  <c r="AE208" i="40" s="1"/>
  <c r="AE55" i="40"/>
  <c r="U54" i="32"/>
  <c r="AH205" i="40" s="1"/>
  <c r="AH52" i="40"/>
  <c r="P53" i="32"/>
  <c r="AC204" i="40" s="1"/>
  <c r="AC51" i="40"/>
  <c r="AE49" i="40"/>
  <c r="R51" i="32"/>
  <c r="AE202" i="40" s="1"/>
  <c r="T38" i="32"/>
  <c r="AG189" i="40" s="1"/>
  <c r="AG36" i="40"/>
  <c r="AD33" i="40"/>
  <c r="Q35" i="32"/>
  <c r="AD186" i="40" s="1"/>
  <c r="T91" i="32"/>
  <c r="AG242" i="40" s="1"/>
  <c r="AF137" i="40"/>
  <c r="AD120" i="40"/>
  <c r="T19" i="32"/>
  <c r="AG170" i="40" s="1"/>
  <c r="AG17" i="40"/>
  <c r="T156" i="32"/>
  <c r="AG154" i="40"/>
  <c r="Q153" i="32"/>
  <c r="AD304" i="40" s="1"/>
  <c r="AD151" i="40"/>
  <c r="P136" i="32"/>
  <c r="AC287" i="40" s="1"/>
  <c r="AC134" i="40"/>
  <c r="S120" i="32"/>
  <c r="AF271" i="40" s="1"/>
  <c r="AF118" i="40"/>
  <c r="AC104" i="40"/>
  <c r="P106" i="32"/>
  <c r="AC257" i="40" s="1"/>
  <c r="R104" i="32"/>
  <c r="AE255" i="40" s="1"/>
  <c r="AE102" i="40"/>
  <c r="U91" i="32"/>
  <c r="AH242" i="40" s="1"/>
  <c r="AH89" i="40"/>
  <c r="U74" i="32"/>
  <c r="AH225" i="40" s="1"/>
  <c r="AH72" i="40"/>
  <c r="T72" i="32"/>
  <c r="AG223" i="40" s="1"/>
  <c r="AG70" i="40"/>
  <c r="Q57" i="32"/>
  <c r="AD208" i="40" s="1"/>
  <c r="AD55" i="40"/>
  <c r="S38" i="32"/>
  <c r="AF189" i="40" s="1"/>
  <c r="AF36" i="40"/>
  <c r="U36" i="32"/>
  <c r="AH187" i="40" s="1"/>
  <c r="AH34" i="40"/>
  <c r="AC33" i="40"/>
  <c r="P35" i="32"/>
  <c r="AC186" i="40" s="1"/>
  <c r="R40" i="32"/>
  <c r="AE191" i="40" s="1"/>
  <c r="AE137" i="40"/>
  <c r="AC120" i="40"/>
  <c r="AD19" i="40"/>
  <c r="Q21" i="32"/>
  <c r="AD172" i="40" s="1"/>
  <c r="S19" i="32"/>
  <c r="AF170" i="40" s="1"/>
  <c r="AF17" i="40"/>
  <c r="U17" i="32"/>
  <c r="AH168" i="40" s="1"/>
  <c r="AH15" i="40"/>
  <c r="S156" i="32"/>
  <c r="AF307" i="40" s="1"/>
  <c r="AF154" i="40"/>
  <c r="P153" i="32"/>
  <c r="AC304" i="40" s="1"/>
  <c r="AC151" i="40"/>
  <c r="U142" i="32"/>
  <c r="AH293" i="40" s="1"/>
  <c r="AH140" i="40"/>
  <c r="T125" i="32"/>
  <c r="AG276" i="40" s="1"/>
  <c r="AG123" i="40"/>
  <c r="R120" i="32"/>
  <c r="AE271" i="40" s="1"/>
  <c r="AE118" i="40"/>
  <c r="Q104" i="32"/>
  <c r="AD255" i="40" s="1"/>
  <c r="AD102" i="40"/>
  <c r="U87" i="32"/>
  <c r="AH238" i="40" s="1"/>
  <c r="AH85" i="40"/>
  <c r="P86" i="32"/>
  <c r="AC237" i="40" s="1"/>
  <c r="AC84" i="40"/>
  <c r="T74" i="32"/>
  <c r="AG225" i="40" s="1"/>
  <c r="AG72" i="40"/>
  <c r="U70" i="32"/>
  <c r="AH221" i="40" s="1"/>
  <c r="AH68" i="40"/>
  <c r="P69" i="32"/>
  <c r="AC220" i="40" s="1"/>
  <c r="AC67" i="40"/>
  <c r="P57" i="32"/>
  <c r="AC208" i="40" s="1"/>
  <c r="AC55" i="40"/>
  <c r="T36" i="32"/>
  <c r="AG187" i="40" s="1"/>
  <c r="AG34" i="40"/>
  <c r="Q136" i="32"/>
  <c r="AD287" i="40" s="1"/>
  <c r="AE123" i="40"/>
  <c r="Q108" i="32"/>
  <c r="AD259" i="40" s="1"/>
  <c r="AD106" i="40"/>
  <c r="U104" i="32"/>
  <c r="AH255" i="40" s="1"/>
  <c r="AH102" i="40"/>
  <c r="S70" i="32"/>
  <c r="AF221" i="40" s="1"/>
  <c r="AF68" i="40"/>
  <c r="U68" i="32"/>
  <c r="AH219" i="40" s="1"/>
  <c r="AH66" i="40"/>
  <c r="R53" i="32"/>
  <c r="AE204" i="40" s="1"/>
  <c r="AE51" i="40"/>
  <c r="T51" i="32"/>
  <c r="AG202" i="40" s="1"/>
  <c r="AG49" i="40"/>
  <c r="Q36" i="32"/>
  <c r="AD187" i="40" s="1"/>
  <c r="AD34" i="40"/>
  <c r="S34" i="32"/>
  <c r="AF185" i="40" s="1"/>
  <c r="AF32" i="40"/>
  <c r="AD118" i="40"/>
  <c r="Q87" i="32"/>
  <c r="AD238" i="40" s="1"/>
  <c r="AD85" i="40"/>
  <c r="U71" i="32"/>
  <c r="AH222" i="40" s="1"/>
  <c r="AH69" i="40"/>
  <c r="AC68" i="40"/>
  <c r="P70" i="32"/>
  <c r="AC221" i="40" s="1"/>
  <c r="R68" i="32"/>
  <c r="AE219" i="40" s="1"/>
  <c r="AE66" i="40"/>
  <c r="T54" i="32"/>
  <c r="AG205" i="40" s="1"/>
  <c r="AG52" i="40"/>
  <c r="S37" i="32"/>
  <c r="AF188" i="40" s="1"/>
  <c r="AF35" i="40"/>
  <c r="U35" i="32"/>
  <c r="AH186" i="40" s="1"/>
  <c r="AH33" i="40"/>
  <c r="AE87" i="40"/>
  <c r="AD70" i="40"/>
  <c r="Q68" i="32"/>
  <c r="AD219" i="40" s="1"/>
  <c r="AD66" i="40"/>
  <c r="U52" i="32"/>
  <c r="AH203" i="40" s="1"/>
  <c r="AH50" i="40"/>
  <c r="P51" i="32"/>
  <c r="AC202" i="40" s="1"/>
  <c r="AC49" i="40"/>
  <c r="R37" i="32"/>
  <c r="AE188" i="40" s="1"/>
  <c r="AE35" i="40"/>
  <c r="T35" i="32"/>
  <c r="AG186" i="40" s="1"/>
  <c r="AG33" i="40"/>
  <c r="S85" i="32"/>
  <c r="AF236" i="40" s="1"/>
  <c r="I14" i="30"/>
  <c r="I98" i="30"/>
  <c r="I134" i="30"/>
  <c r="I146" i="30"/>
  <c r="I28" i="30"/>
  <c r="I112" i="30"/>
  <c r="I86" i="30"/>
  <c r="I110" i="30"/>
  <c r="I23" i="36"/>
  <c r="I22" i="36"/>
  <c r="I21" i="36"/>
  <c r="I20" i="36"/>
  <c r="I19" i="36"/>
  <c r="I18" i="36"/>
  <c r="I17" i="36"/>
  <c r="I16" i="36"/>
  <c r="I15" i="36"/>
  <c r="I14" i="36"/>
  <c r="I13" i="36"/>
  <c r="I12" i="36"/>
  <c r="I11" i="36"/>
  <c r="I10" i="36"/>
  <c r="I9" i="36"/>
  <c r="I8" i="36"/>
  <c r="I7" i="36"/>
  <c r="AN5" i="29"/>
  <c r="P34" i="16" l="1"/>
  <c r="P158" i="30"/>
  <c r="I34" i="16"/>
  <c r="P56" i="16"/>
  <c r="H34" i="16"/>
  <c r="F34" i="16"/>
  <c r="M56" i="16"/>
  <c r="N34" i="16"/>
  <c r="M34" i="16"/>
  <c r="L78" i="16"/>
  <c r="Q56" i="16"/>
  <c r="O56" i="16"/>
  <c r="K56" i="16"/>
  <c r="K34" i="16"/>
  <c r="O34" i="16"/>
  <c r="J34" i="16"/>
  <c r="G34" i="16"/>
  <c r="Q34" i="16"/>
  <c r="F56" i="16"/>
  <c r="H56" i="16"/>
  <c r="R56" i="16"/>
  <c r="P163" i="16"/>
  <c r="N164" i="16"/>
  <c r="N165" i="16"/>
  <c r="F186" i="16"/>
  <c r="K342" i="16"/>
  <c r="R116" i="16"/>
  <c r="P30" i="16"/>
  <c r="P158" i="16"/>
  <c r="H336" i="16"/>
  <c r="H70" i="16"/>
  <c r="H203" i="16"/>
  <c r="T369" i="16"/>
  <c r="T325" i="16"/>
  <c r="T236" i="16"/>
  <c r="U224" i="16"/>
  <c r="X322" i="16"/>
  <c r="X282" i="16"/>
  <c r="W235" i="16"/>
  <c r="X303" i="16"/>
  <c r="U300" i="16"/>
  <c r="T371" i="16"/>
  <c r="U323" i="16"/>
  <c r="S305" i="16"/>
  <c r="X263" i="16"/>
  <c r="U262" i="16"/>
  <c r="U280" i="16"/>
  <c r="V277" i="16"/>
  <c r="T298" i="16"/>
  <c r="W259" i="16"/>
  <c r="N205" i="16"/>
  <c r="L159" i="16"/>
  <c r="S327" i="16"/>
  <c r="F7" i="16"/>
  <c r="Q120" i="16"/>
  <c r="F10" i="16"/>
  <c r="G338" i="16"/>
  <c r="L98" i="16"/>
  <c r="N138" i="16"/>
  <c r="P136" i="16"/>
  <c r="Q334" i="16"/>
  <c r="P94" i="16"/>
  <c r="T277" i="16"/>
  <c r="T231" i="16"/>
  <c r="X323" i="16"/>
  <c r="X260" i="16"/>
  <c r="W258" i="16"/>
  <c r="S226" i="16"/>
  <c r="X256" i="16"/>
  <c r="U235" i="16"/>
  <c r="W225" i="16"/>
  <c r="U361" i="16"/>
  <c r="S249" i="16"/>
  <c r="S231" i="16"/>
  <c r="U365" i="16"/>
  <c r="X367" i="16"/>
  <c r="T240" i="16"/>
  <c r="U234" i="16"/>
  <c r="U249" i="16"/>
  <c r="S360" i="16"/>
  <c r="S254" i="16"/>
  <c r="X312" i="16"/>
  <c r="V249" i="16"/>
  <c r="V295" i="16"/>
  <c r="T282" i="16"/>
  <c r="U293" i="16"/>
  <c r="U275" i="16"/>
  <c r="S235" i="16"/>
  <c r="T259" i="16"/>
  <c r="W293" i="16"/>
  <c r="U233" i="16"/>
  <c r="V226" i="16"/>
  <c r="V317" i="16"/>
  <c r="U270" i="16"/>
  <c r="X360" i="16"/>
  <c r="W247" i="16"/>
  <c r="X275" i="16"/>
  <c r="U358" i="16"/>
  <c r="X318" i="16"/>
  <c r="V298" i="16"/>
  <c r="S297" i="16"/>
  <c r="S315" i="16"/>
  <c r="T312" i="16"/>
  <c r="V250" i="16"/>
  <c r="U303" i="16"/>
  <c r="W230" i="16"/>
  <c r="X298" i="16"/>
  <c r="W232" i="16"/>
  <c r="X231" i="16"/>
  <c r="U363" i="16"/>
  <c r="S247" i="16"/>
  <c r="W224" i="16"/>
  <c r="O9" i="16"/>
  <c r="G139" i="16"/>
  <c r="Q114" i="16"/>
  <c r="H73" i="16"/>
  <c r="F187" i="16"/>
  <c r="H114" i="16"/>
  <c r="N160" i="16"/>
  <c r="U268" i="16"/>
  <c r="H183" i="16"/>
  <c r="G56" i="16"/>
  <c r="G114" i="16"/>
  <c r="L28" i="16"/>
  <c r="R53" i="16"/>
  <c r="Q117" i="16"/>
  <c r="K76" i="16"/>
  <c r="R142" i="16"/>
  <c r="K27" i="16"/>
  <c r="L136" i="16"/>
  <c r="P118" i="16"/>
  <c r="F202" i="16"/>
  <c r="N94" i="16"/>
  <c r="K96" i="16"/>
  <c r="K98" i="16"/>
  <c r="N97" i="16"/>
  <c r="L336" i="16"/>
  <c r="X247" i="16"/>
  <c r="U226" i="16"/>
  <c r="W367" i="16"/>
  <c r="X371" i="16"/>
  <c r="U296" i="16"/>
  <c r="X358" i="16"/>
  <c r="W321" i="16"/>
  <c r="S299" i="16"/>
  <c r="T292" i="16"/>
  <c r="X317" i="16"/>
  <c r="T274" i="16"/>
  <c r="T250" i="16"/>
  <c r="T226" i="16"/>
  <c r="S279" i="16"/>
  <c r="W234" i="16"/>
  <c r="T239" i="16"/>
  <c r="S258" i="16"/>
  <c r="S240" i="16"/>
  <c r="S255" i="16"/>
  <c r="X359" i="16"/>
  <c r="W297" i="16"/>
  <c r="U225" i="16"/>
  <c r="U258" i="16"/>
  <c r="S369" i="16"/>
  <c r="S263" i="16"/>
  <c r="X321" i="16"/>
  <c r="V258" i="16"/>
  <c r="V304" i="16"/>
  <c r="T373" i="16"/>
  <c r="U302" i="16"/>
  <c r="U284" i="16"/>
  <c r="X248" i="16"/>
  <c r="V360" i="16"/>
  <c r="W302" i="16"/>
  <c r="S268" i="16"/>
  <c r="V235" i="16"/>
  <c r="V326" i="16"/>
  <c r="U279" i="16"/>
  <c r="X369" i="16"/>
  <c r="W256" i="16"/>
  <c r="U367" i="16"/>
  <c r="X327" i="16"/>
  <c r="V307" i="16"/>
  <c r="S306" i="16"/>
  <c r="S324" i="16"/>
  <c r="U294" i="16"/>
  <c r="N29" i="16"/>
  <c r="P159" i="16"/>
  <c r="P92" i="16"/>
  <c r="F342" i="16"/>
  <c r="F138" i="16"/>
  <c r="L71" i="16"/>
  <c r="O339" i="16"/>
  <c r="M29" i="16"/>
  <c r="I56" i="16"/>
  <c r="J56" i="16"/>
  <c r="G205" i="16"/>
  <c r="M96" i="16"/>
  <c r="L338" i="16"/>
  <c r="F207" i="16"/>
  <c r="M98" i="16"/>
  <c r="L56" i="16"/>
  <c r="N170" i="16"/>
  <c r="R375" i="16"/>
  <c r="I296" i="16"/>
  <c r="L188" i="16"/>
  <c r="F78" i="16"/>
  <c r="L100" i="16"/>
  <c r="N166" i="16"/>
  <c r="L359" i="16"/>
  <c r="O92" i="16"/>
  <c r="Q95" i="16"/>
  <c r="Q141" i="16"/>
  <c r="G31" i="16"/>
  <c r="L161" i="16"/>
  <c r="R22" i="16"/>
  <c r="U133" i="16"/>
  <c r="R312" i="16"/>
  <c r="K297" i="16"/>
  <c r="K352" i="16"/>
  <c r="U25" i="16"/>
  <c r="G16" i="16"/>
  <c r="K219" i="16"/>
  <c r="L307" i="16"/>
  <c r="M373" i="16"/>
  <c r="J217" i="16"/>
  <c r="R157" i="16"/>
  <c r="X304" i="16"/>
  <c r="S285" i="16"/>
  <c r="S326" i="16"/>
  <c r="U326" i="16"/>
  <c r="T87" i="16"/>
  <c r="T285" i="16"/>
  <c r="L31" i="16"/>
  <c r="N161" i="16"/>
  <c r="H136" i="16"/>
  <c r="K30" i="16"/>
  <c r="R143" i="16"/>
  <c r="O209" i="16"/>
  <c r="F139" i="16"/>
  <c r="G136" i="16"/>
  <c r="H342" i="16"/>
  <c r="Q49" i="16"/>
  <c r="N180" i="16"/>
  <c r="O117" i="16"/>
  <c r="G182" i="16"/>
  <c r="L48" i="16"/>
  <c r="N75" i="16"/>
  <c r="P205" i="16"/>
  <c r="F92" i="16"/>
  <c r="K164" i="16"/>
  <c r="K162" i="16"/>
  <c r="O31" i="16"/>
  <c r="G183" i="16"/>
  <c r="L27" i="16"/>
  <c r="W274" i="16"/>
  <c r="K121" i="16"/>
  <c r="R336" i="16"/>
  <c r="L76" i="16"/>
  <c r="P117" i="16"/>
  <c r="L32" i="16"/>
  <c r="N162" i="16"/>
  <c r="F5" i="16"/>
  <c r="N158" i="16"/>
  <c r="G5" i="16"/>
  <c r="K138" i="16"/>
  <c r="H140" i="16"/>
  <c r="P31" i="16"/>
  <c r="G142" i="16"/>
  <c r="M33" i="16"/>
  <c r="H96" i="16"/>
  <c r="G54" i="16"/>
  <c r="R180" i="16"/>
  <c r="R118" i="16"/>
  <c r="N334" i="16"/>
  <c r="R74" i="16"/>
  <c r="F55" i="16"/>
  <c r="O136" i="16"/>
  <c r="H11" i="16"/>
  <c r="F204" i="16"/>
  <c r="M141" i="16"/>
  <c r="R158" i="16"/>
  <c r="F116" i="16"/>
  <c r="H5" i="16"/>
  <c r="H52" i="16"/>
  <c r="H143" i="16"/>
  <c r="P93" i="16"/>
  <c r="P185" i="16"/>
  <c r="M136" i="16"/>
  <c r="R73" i="16"/>
  <c r="H142" i="16"/>
  <c r="Q158" i="16"/>
  <c r="H206" i="16"/>
  <c r="R93" i="16"/>
  <c r="P95" i="16"/>
  <c r="Q97" i="16"/>
  <c r="K70" i="16"/>
  <c r="K202" i="16"/>
  <c r="Q27" i="16"/>
  <c r="P249" i="16"/>
  <c r="AC39" i="40"/>
  <c r="S5" i="16" s="1"/>
  <c r="T321" i="16"/>
  <c r="W239" i="16"/>
  <c r="W241" i="16"/>
  <c r="U372" i="16"/>
  <c r="W233" i="16"/>
  <c r="N77" i="16"/>
  <c r="H120" i="16"/>
  <c r="W283" i="16"/>
  <c r="R54" i="16"/>
  <c r="P10" i="16"/>
  <c r="P27" i="16"/>
  <c r="O29" i="16"/>
  <c r="R162" i="16"/>
  <c r="P164" i="16"/>
  <c r="G202" i="16"/>
  <c r="J243" i="16"/>
  <c r="V309" i="16"/>
  <c r="P170" i="16"/>
  <c r="Q152" i="16"/>
  <c r="W156" i="16"/>
  <c r="J295" i="16"/>
  <c r="X44" i="16"/>
  <c r="S374" i="16"/>
  <c r="F189" i="16"/>
  <c r="H217" i="16"/>
  <c r="L173" i="16"/>
  <c r="H361" i="16"/>
  <c r="X331" i="16"/>
  <c r="M176" i="16"/>
  <c r="P310" i="16"/>
  <c r="J239" i="16"/>
  <c r="X156" i="16"/>
  <c r="L154" i="16"/>
  <c r="M87" i="16"/>
  <c r="N173" i="16"/>
  <c r="N271" i="16"/>
  <c r="V227" i="16"/>
  <c r="N318" i="16"/>
  <c r="Q318" i="16"/>
  <c r="Q265" i="16"/>
  <c r="N245" i="16"/>
  <c r="R125" i="16"/>
  <c r="R371" i="16"/>
  <c r="X299" i="16"/>
  <c r="Q225" i="16"/>
  <c r="J229" i="16"/>
  <c r="J249" i="16"/>
  <c r="J362" i="16"/>
  <c r="H286" i="16"/>
  <c r="U267" i="16"/>
  <c r="H343" i="16"/>
  <c r="H302" i="16"/>
  <c r="O374" i="16"/>
  <c r="V231" i="16"/>
  <c r="J225" i="16"/>
  <c r="O230" i="16"/>
  <c r="K230" i="16"/>
  <c r="M313" i="16"/>
  <c r="G362" i="16"/>
  <c r="M357" i="16"/>
  <c r="L363" i="16"/>
  <c r="F356" i="16"/>
  <c r="L316" i="16"/>
  <c r="H248" i="16"/>
  <c r="F363" i="16"/>
  <c r="R359" i="16"/>
  <c r="O320" i="16"/>
  <c r="F318" i="16"/>
  <c r="K360" i="16"/>
  <c r="F314" i="16"/>
  <c r="F312" i="16"/>
  <c r="L273" i="16"/>
  <c r="P312" i="16"/>
  <c r="X377" i="16"/>
  <c r="N343" i="16"/>
  <c r="I302" i="16"/>
  <c r="Q260" i="16"/>
  <c r="S355" i="16"/>
  <c r="I321" i="16"/>
  <c r="R277" i="16"/>
  <c r="G233" i="16"/>
  <c r="N192" i="16"/>
  <c r="F156" i="16"/>
  <c r="L125" i="16"/>
  <c r="H83" i="16"/>
  <c r="R355" i="16"/>
  <c r="N311" i="16"/>
  <c r="G278" i="16"/>
  <c r="H236" i="16"/>
  <c r="Q191" i="16"/>
  <c r="R350" i="16"/>
  <c r="N306" i="16"/>
  <c r="L266" i="16"/>
  <c r="X223" i="16"/>
  <c r="P345" i="16"/>
  <c r="K288" i="16"/>
  <c r="K237" i="16"/>
  <c r="G194" i="16"/>
  <c r="R346" i="16"/>
  <c r="G285" i="16"/>
  <c r="G236" i="16"/>
  <c r="N190" i="16"/>
  <c r="J376" i="16"/>
  <c r="M311" i="16"/>
  <c r="Q241" i="16"/>
  <c r="R190" i="16"/>
  <c r="K147" i="16"/>
  <c r="H107" i="16"/>
  <c r="W68" i="16"/>
  <c r="G35" i="16"/>
  <c r="I351" i="16"/>
  <c r="L285" i="16"/>
  <c r="I234" i="16"/>
  <c r="P178" i="16"/>
  <c r="I134" i="16"/>
  <c r="L91" i="16"/>
  <c r="R58" i="16"/>
  <c r="G18" i="16"/>
  <c r="F344" i="16"/>
  <c r="M267" i="16"/>
  <c r="L212" i="16"/>
  <c r="Q157" i="16"/>
  <c r="G126" i="16"/>
  <c r="P85" i="16"/>
  <c r="I43" i="16"/>
  <c r="N354" i="16"/>
  <c r="R288" i="16"/>
  <c r="K235" i="16"/>
  <c r="J179" i="16"/>
  <c r="T134" i="16"/>
  <c r="W91" i="16"/>
  <c r="O59" i="16"/>
  <c r="J17" i="16"/>
  <c r="R326" i="16"/>
  <c r="K222" i="16"/>
  <c r="P153" i="16"/>
  <c r="P107" i="16"/>
  <c r="O58" i="16"/>
  <c r="O14" i="16"/>
  <c r="M348" i="16"/>
  <c r="K260" i="16"/>
  <c r="L193" i="16"/>
  <c r="K131" i="16"/>
  <c r="K82" i="16"/>
  <c r="K25" i="16"/>
  <c r="Q325" i="16"/>
  <c r="M255" i="16"/>
  <c r="X376" i="16"/>
  <c r="Q258" i="16"/>
  <c r="F167" i="16"/>
  <c r="R91" i="16"/>
  <c r="H41" i="16"/>
  <c r="N323" i="16"/>
  <c r="L214" i="16"/>
  <c r="F134" i="16"/>
  <c r="G68" i="16"/>
  <c r="K20" i="16"/>
  <c r="H278" i="16"/>
  <c r="Q173" i="16"/>
  <c r="K107" i="16"/>
  <c r="O42" i="16"/>
  <c r="F327" i="16"/>
  <c r="J214" i="16"/>
  <c r="H135" i="16"/>
  <c r="H69" i="16"/>
  <c r="F13" i="16"/>
  <c r="M237" i="16"/>
  <c r="J113" i="16"/>
  <c r="K37" i="16"/>
  <c r="R256" i="16"/>
  <c r="G148" i="16"/>
  <c r="H60" i="16"/>
  <c r="J235" i="16"/>
  <c r="V47" i="16"/>
  <c r="R167" i="16"/>
  <c r="P302" i="16"/>
  <c r="N68" i="16"/>
  <c r="I280" i="16"/>
  <c r="N150" i="16"/>
  <c r="H62" i="16"/>
  <c r="N310" i="16"/>
  <c r="G91" i="16"/>
  <c r="I190" i="16"/>
  <c r="H365" i="16"/>
  <c r="T47" i="16"/>
  <c r="G260" i="16"/>
  <c r="G150" i="16"/>
  <c r="G62" i="16"/>
  <c r="L112" i="16"/>
  <c r="R218" i="16"/>
  <c r="K35" i="16"/>
  <c r="P146" i="16"/>
  <c r="L301" i="16"/>
  <c r="R69" i="16"/>
  <c r="L43" i="16"/>
  <c r="M58" i="16"/>
  <c r="R189" i="16"/>
  <c r="M156" i="16"/>
  <c r="J175" i="16"/>
  <c r="I112" i="16"/>
  <c r="M234" i="16"/>
  <c r="G15" i="16"/>
  <c r="P148" i="16"/>
  <c r="G175" i="16"/>
  <c r="V201" i="16"/>
  <c r="I212" i="16"/>
  <c r="R16" i="16"/>
  <c r="H262" i="16"/>
  <c r="N264" i="16"/>
  <c r="G220" i="16"/>
  <c r="J88" i="16"/>
  <c r="R155" i="16"/>
  <c r="X220" i="16"/>
  <c r="T352" i="16"/>
  <c r="Q220" i="16"/>
  <c r="I111" i="16"/>
  <c r="Q375" i="16"/>
  <c r="L287" i="16"/>
  <c r="J132" i="16"/>
  <c r="I264" i="16"/>
  <c r="T353" i="16"/>
  <c r="X111" i="16"/>
  <c r="I242" i="16"/>
  <c r="T374" i="16"/>
  <c r="W308" i="16"/>
  <c r="K220" i="16"/>
  <c r="Q132" i="16"/>
  <c r="U22" i="16"/>
  <c r="H287" i="16"/>
  <c r="H22" i="16"/>
  <c r="O264" i="16"/>
  <c r="U199" i="16"/>
  <c r="Q110" i="16"/>
  <c r="G352" i="16"/>
  <c r="S89" i="16"/>
  <c r="K22" i="16"/>
  <c r="R308" i="16"/>
  <c r="N221" i="16"/>
  <c r="S110" i="16"/>
  <c r="U286" i="16"/>
  <c r="L22" i="16"/>
  <c r="F242" i="16"/>
  <c r="N111" i="16"/>
  <c r="G330" i="16"/>
  <c r="S265" i="16"/>
  <c r="H132" i="16"/>
  <c r="N110" i="16"/>
  <c r="P155" i="16"/>
  <c r="Q44" i="16"/>
  <c r="J199" i="16"/>
  <c r="N45" i="16"/>
  <c r="H67" i="16"/>
  <c r="I315" i="16"/>
  <c r="G298" i="16"/>
  <c r="K271" i="16"/>
  <c r="K296" i="16"/>
  <c r="O312" i="16"/>
  <c r="P363" i="16"/>
  <c r="P361" i="16"/>
  <c r="W324" i="16"/>
  <c r="P357" i="16"/>
  <c r="J271" i="16"/>
  <c r="L361" i="16"/>
  <c r="F319" i="16"/>
  <c r="H250" i="16"/>
  <c r="N230" i="16"/>
  <c r="L270" i="16"/>
  <c r="G231" i="16"/>
  <c r="N360" i="16"/>
  <c r="P292" i="16"/>
  <c r="I312" i="16"/>
  <c r="F228" i="16"/>
  <c r="K231" i="16"/>
  <c r="L318" i="16"/>
  <c r="H252" i="16"/>
  <c r="G320" i="16"/>
  <c r="J316" i="16"/>
  <c r="H225" i="16"/>
  <c r="G276" i="16"/>
  <c r="J274" i="16"/>
  <c r="L228" i="16"/>
  <c r="Q248" i="16"/>
  <c r="Q246" i="16"/>
  <c r="X370" i="16"/>
  <c r="I252" i="16"/>
  <c r="K316" i="16"/>
  <c r="M317" i="16"/>
  <c r="J247" i="16"/>
  <c r="M361" i="16"/>
  <c r="P268" i="16"/>
  <c r="I275" i="16"/>
  <c r="M293" i="16"/>
  <c r="O298" i="16"/>
  <c r="H246" i="16"/>
  <c r="J253" i="16"/>
  <c r="H293" i="16"/>
  <c r="Q276" i="16"/>
  <c r="H274" i="16"/>
  <c r="H272" i="16"/>
  <c r="H270" i="16"/>
  <c r="H268" i="16"/>
  <c r="O225" i="16"/>
  <c r="G251" i="16"/>
  <c r="I362" i="16"/>
  <c r="V355" i="16"/>
  <c r="J301" i="16"/>
  <c r="N240" i="16"/>
  <c r="J332" i="16"/>
  <c r="Q263" i="16"/>
  <c r="L217" i="16"/>
  <c r="M170" i="16"/>
  <c r="M124" i="16"/>
  <c r="F369" i="16"/>
  <c r="P333" i="16"/>
  <c r="O266" i="16"/>
  <c r="F216" i="16"/>
  <c r="H373" i="16"/>
  <c r="M305" i="16"/>
  <c r="O255" i="16"/>
  <c r="O370" i="16"/>
  <c r="H285" i="16"/>
  <c r="S223" i="16"/>
  <c r="G355" i="16"/>
  <c r="O283" i="16"/>
  <c r="O218" i="16"/>
  <c r="V354" i="16"/>
  <c r="L310" i="16"/>
  <c r="O219" i="16"/>
  <c r="M168" i="16"/>
  <c r="G104" i="16"/>
  <c r="G58" i="16"/>
  <c r="G13" i="16"/>
  <c r="G284" i="16"/>
  <c r="M212" i="16"/>
  <c r="K153" i="16"/>
  <c r="R90" i="16"/>
  <c r="U46" i="16"/>
  <c r="O354" i="16"/>
  <c r="H266" i="16"/>
  <c r="M194" i="16"/>
  <c r="U134" i="16"/>
  <c r="P84" i="16"/>
  <c r="Q35" i="16"/>
  <c r="K324" i="16"/>
  <c r="P222" i="16"/>
  <c r="J167" i="16"/>
  <c r="L113" i="16"/>
  <c r="P58" i="16"/>
  <c r="I14" i="16"/>
  <c r="X266" i="16"/>
  <c r="G152" i="16"/>
  <c r="J87" i="16"/>
  <c r="L16" i="16"/>
  <c r="G346" i="16"/>
  <c r="Q240" i="16"/>
  <c r="M153" i="16"/>
  <c r="N79" i="16"/>
  <c r="T24" i="16"/>
  <c r="Q281" i="16"/>
  <c r="J371" i="16"/>
  <c r="O217" i="16"/>
  <c r="O128" i="16"/>
  <c r="K36" i="16"/>
  <c r="S266" i="16"/>
  <c r="V157" i="16"/>
  <c r="O64" i="16"/>
  <c r="F354" i="16"/>
  <c r="N211" i="16"/>
  <c r="M105" i="16"/>
  <c r="H36" i="16"/>
  <c r="L258" i="16"/>
  <c r="Q129" i="16"/>
  <c r="J47" i="16"/>
  <c r="O300" i="16"/>
  <c r="O108" i="16"/>
  <c r="F368" i="16"/>
  <c r="G179" i="16"/>
  <c r="K57" i="16"/>
  <c r="W135" i="16"/>
  <c r="Q302" i="16"/>
  <c r="Q289" i="16"/>
  <c r="Q16" i="16"/>
  <c r="I192" i="16"/>
  <c r="J57" i="16"/>
  <c r="F266" i="16"/>
  <c r="W289" i="16"/>
  <c r="G343" i="16"/>
  <c r="F373" i="16"/>
  <c r="L191" i="16"/>
  <c r="N59" i="16"/>
  <c r="Q149" i="16"/>
  <c r="O107" i="16"/>
  <c r="R124" i="16"/>
  <c r="K178" i="16"/>
  <c r="J112" i="16"/>
  <c r="P17" i="16"/>
  <c r="O109" i="16"/>
  <c r="I301" i="16"/>
  <c r="K24" i="16"/>
  <c r="R151" i="16"/>
  <c r="L36" i="16"/>
  <c r="O167" i="16"/>
  <c r="L239" i="16"/>
  <c r="K113" i="16"/>
  <c r="O148" i="16"/>
  <c r="K242" i="16"/>
  <c r="L110" i="16"/>
  <c r="L111" i="16"/>
  <c r="M23" i="16"/>
  <c r="X287" i="16"/>
  <c r="W111" i="16"/>
  <c r="R352" i="16"/>
  <c r="G177" i="16"/>
  <c r="H221" i="16"/>
  <c r="W309" i="16"/>
  <c r="P330" i="16"/>
  <c r="X352" i="16"/>
  <c r="P287" i="16"/>
  <c r="I198" i="16"/>
  <c r="P374" i="16"/>
  <c r="F23" i="16"/>
  <c r="P352" i="16"/>
  <c r="U220" i="16"/>
  <c r="I67" i="16"/>
  <c r="U23" i="16"/>
  <c r="P375" i="16"/>
  <c r="I286" i="16"/>
  <c r="W110" i="16"/>
  <c r="O242" i="16"/>
  <c r="S221" i="16"/>
  <c r="F132" i="16"/>
  <c r="N331" i="16"/>
  <c r="S155" i="16"/>
  <c r="Q287" i="16"/>
  <c r="P89" i="16"/>
  <c r="W176" i="16"/>
  <c r="K264" i="16"/>
  <c r="X329" i="16"/>
  <c r="V324" i="16"/>
  <c r="F251" i="16"/>
  <c r="T230" i="16"/>
  <c r="J254" i="16"/>
  <c r="X305" i="16"/>
  <c r="K315" i="16"/>
  <c r="F291" i="16"/>
  <c r="N232" i="16"/>
  <c r="J231" i="16"/>
  <c r="M268" i="16"/>
  <c r="L272" i="16"/>
  <c r="N362" i="16"/>
  <c r="M228" i="16"/>
  <c r="V300" i="16"/>
  <c r="Q249" i="16"/>
  <c r="M314" i="16"/>
  <c r="R313" i="16"/>
  <c r="N228" i="16"/>
  <c r="M362" i="16"/>
  <c r="G359" i="16"/>
  <c r="I291" i="16"/>
  <c r="I290" i="16"/>
  <c r="R317" i="16"/>
  <c r="M270" i="16"/>
  <c r="R363" i="16"/>
  <c r="R357" i="16"/>
  <c r="R228" i="16"/>
  <c r="I269" i="16"/>
  <c r="L314" i="16"/>
  <c r="M274" i="16"/>
  <c r="P320" i="16"/>
  <c r="Q227" i="16"/>
  <c r="G297" i="16"/>
  <c r="I251" i="16"/>
  <c r="O248" i="16"/>
  <c r="K294" i="16"/>
  <c r="M252" i="16"/>
  <c r="J355" i="16"/>
  <c r="K300" i="16"/>
  <c r="O239" i="16"/>
  <c r="J327" i="16"/>
  <c r="P260" i="16"/>
  <c r="O214" i="16"/>
  <c r="N169" i="16"/>
  <c r="F108" i="16"/>
  <c r="R367" i="16"/>
  <c r="F329" i="16"/>
  <c r="M263" i="16"/>
  <c r="F215" i="16"/>
  <c r="F372" i="16"/>
  <c r="L304" i="16"/>
  <c r="T245" i="16"/>
  <c r="I366" i="16"/>
  <c r="P283" i="16"/>
  <c r="W222" i="16"/>
  <c r="H354" i="16"/>
  <c r="O279" i="16"/>
  <c r="H215" i="16"/>
  <c r="Q351" i="16"/>
  <c r="V288" i="16"/>
  <c r="J218" i="16"/>
  <c r="F157" i="16"/>
  <c r="G103" i="16"/>
  <c r="H57" i="16"/>
  <c r="F14" i="16"/>
  <c r="I282" i="16"/>
  <c r="J211" i="16"/>
  <c r="K150" i="16"/>
  <c r="R87" i="16"/>
  <c r="I46" i="16"/>
  <c r="G351" i="16"/>
  <c r="M259" i="16"/>
  <c r="L190" i="16"/>
  <c r="H134" i="16"/>
  <c r="N69" i="16"/>
  <c r="F25" i="16"/>
  <c r="F311" i="16"/>
  <c r="L219" i="16"/>
  <c r="P157" i="16"/>
  <c r="R112" i="16"/>
  <c r="Q57" i="16"/>
  <c r="J377" i="16"/>
  <c r="N258" i="16"/>
  <c r="P150" i="16"/>
  <c r="N85" i="16"/>
  <c r="O17" i="16"/>
  <c r="M328" i="16"/>
  <c r="Q238" i="16"/>
  <c r="Q148" i="16"/>
  <c r="M65" i="16"/>
  <c r="P13" i="16"/>
  <c r="T266" i="16"/>
  <c r="F367" i="16"/>
  <c r="M214" i="16"/>
  <c r="P126" i="16"/>
  <c r="N15" i="16"/>
  <c r="F262" i="16"/>
  <c r="R152" i="16"/>
  <c r="R62" i="16"/>
  <c r="R347" i="16"/>
  <c r="R200" i="16"/>
  <c r="O91" i="16"/>
  <c r="M25" i="16"/>
  <c r="R238" i="16"/>
  <c r="N124" i="16"/>
  <c r="F46" i="16"/>
  <c r="S267" i="16"/>
  <c r="M106" i="16"/>
  <c r="K350" i="16"/>
  <c r="Q174" i="16"/>
  <c r="R46" i="16"/>
  <c r="O131" i="16"/>
  <c r="R263" i="16"/>
  <c r="P263" i="16"/>
  <c r="L373" i="16"/>
  <c r="F179" i="16"/>
  <c r="G42" i="16"/>
  <c r="R245" i="16"/>
  <c r="L279" i="16"/>
  <c r="I283" i="16"/>
  <c r="I367" i="16"/>
  <c r="H171" i="16"/>
  <c r="W47" i="16"/>
  <c r="L123" i="16"/>
  <c r="K101" i="16"/>
  <c r="I107" i="16"/>
  <c r="Q169" i="16"/>
  <c r="M90" i="16"/>
  <c r="S354" i="16"/>
  <c r="H86" i="16"/>
  <c r="G277" i="16"/>
  <c r="I263" i="16"/>
  <c r="L146" i="16"/>
  <c r="H283" i="16"/>
  <c r="Q127" i="16"/>
  <c r="P282" i="16"/>
  <c r="O65" i="16"/>
  <c r="V23" i="16"/>
  <c r="S286" i="16"/>
  <c r="H154" i="16"/>
  <c r="W67" i="16"/>
  <c r="R23" i="16"/>
  <c r="I243" i="16"/>
  <c r="R89" i="16"/>
  <c r="M353" i="16"/>
  <c r="V199" i="16"/>
  <c r="R220" i="16"/>
  <c r="L264" i="16"/>
  <c r="H309" i="16"/>
  <c r="H23" i="16"/>
  <c r="J286" i="16"/>
  <c r="X110" i="16"/>
  <c r="T308" i="16"/>
  <c r="F331" i="16"/>
  <c r="W353" i="16"/>
  <c r="J176" i="16"/>
  <c r="R66" i="16"/>
  <c r="T330" i="16"/>
  <c r="X375" i="16"/>
  <c r="H242" i="16"/>
  <c r="G133" i="16"/>
  <c r="Q199" i="16"/>
  <c r="N177" i="16"/>
  <c r="R309" i="16"/>
  <c r="R242" i="16"/>
  <c r="H111" i="16"/>
  <c r="K88" i="16"/>
  <c r="O23" i="16"/>
  <c r="N66" i="16"/>
  <c r="H265" i="16"/>
  <c r="U263" i="16"/>
  <c r="N227" i="16"/>
  <c r="H360" i="16"/>
  <c r="F272" i="16"/>
  <c r="G249" i="16"/>
  <c r="L296" i="16"/>
  <c r="R293" i="16"/>
  <c r="M269" i="16"/>
  <c r="G319" i="16"/>
  <c r="P230" i="16"/>
  <c r="L364" i="16"/>
  <c r="G250" i="16"/>
  <c r="I318" i="16"/>
  <c r="T368" i="16"/>
  <c r="J291" i="16"/>
  <c r="I292" i="16"/>
  <c r="Q226" i="16"/>
  <c r="Q356" i="16"/>
  <c r="P315" i="16"/>
  <c r="T327" i="16"/>
  <c r="N315" i="16"/>
  <c r="P269" i="16"/>
  <c r="I250" i="16"/>
  <c r="J357" i="16"/>
  <c r="Q231" i="16"/>
  <c r="X365" i="16"/>
  <c r="H315" i="16"/>
  <c r="M291" i="16"/>
  <c r="J361" i="16"/>
  <c r="K298" i="16"/>
  <c r="L358" i="16"/>
  <c r="N275" i="16"/>
  <c r="P229" i="16"/>
  <c r="J226" i="16"/>
  <c r="R270" i="16"/>
  <c r="H230" i="16"/>
  <c r="Q354" i="16"/>
  <c r="L299" i="16"/>
  <c r="P238" i="16"/>
  <c r="I324" i="16"/>
  <c r="P257" i="16"/>
  <c r="P213" i="16"/>
  <c r="O168" i="16"/>
  <c r="G107" i="16"/>
  <c r="Q366" i="16"/>
  <c r="Q327" i="16"/>
  <c r="L262" i="16"/>
  <c r="F214" i="16"/>
  <c r="R370" i="16"/>
  <c r="K303" i="16"/>
  <c r="I241" i="16"/>
  <c r="J354" i="16"/>
  <c r="M282" i="16"/>
  <c r="R212" i="16"/>
  <c r="P350" i="16"/>
  <c r="I267" i="16"/>
  <c r="R213" i="16"/>
  <c r="N350" i="16"/>
  <c r="N285" i="16"/>
  <c r="R216" i="16"/>
  <c r="L156" i="16"/>
  <c r="G102" i="16"/>
  <c r="O47" i="16"/>
  <c r="R14" i="16"/>
  <c r="O280" i="16"/>
  <c r="H197" i="16"/>
  <c r="J147" i="16"/>
  <c r="R86" i="16"/>
  <c r="P37" i="16"/>
  <c r="G349" i="16"/>
  <c r="U245" i="16"/>
  <c r="I189" i="16"/>
  <c r="H131" i="16"/>
  <c r="U68" i="16"/>
  <c r="R25" i="16"/>
  <c r="F310" i="16"/>
  <c r="G218" i="16"/>
  <c r="V156" i="16"/>
  <c r="R109" i="16"/>
  <c r="X47" i="16"/>
  <c r="H367" i="16"/>
  <c r="J241" i="16"/>
  <c r="G149" i="16"/>
  <c r="K81" i="16"/>
  <c r="G19" i="16"/>
  <c r="R323" i="16"/>
  <c r="J223" i="16"/>
  <c r="Q145" i="16"/>
  <c r="F64" i="16"/>
  <c r="U376" i="16"/>
  <c r="K262" i="16"/>
  <c r="M354" i="16"/>
  <c r="H212" i="16"/>
  <c r="Q124" i="16"/>
  <c r="F17" i="16"/>
  <c r="O258" i="16"/>
  <c r="G151" i="16"/>
  <c r="H61" i="16"/>
  <c r="H327" i="16"/>
  <c r="L196" i="16"/>
  <c r="K86" i="16"/>
  <c r="Q18" i="16"/>
  <c r="F233" i="16"/>
  <c r="V113" i="16"/>
  <c r="N42" i="16"/>
  <c r="L261" i="16"/>
  <c r="M103" i="16"/>
  <c r="H345" i="16"/>
  <c r="P171" i="16"/>
  <c r="H42" i="16"/>
  <c r="J126" i="16"/>
  <c r="P245" i="16"/>
  <c r="O245" i="16"/>
  <c r="O329" i="16"/>
  <c r="O171" i="16"/>
  <c r="R39" i="16"/>
  <c r="G223" i="16"/>
  <c r="Q259" i="16"/>
  <c r="M239" i="16"/>
  <c r="I350" i="16"/>
  <c r="R168" i="16"/>
  <c r="P46" i="16"/>
  <c r="H87" i="16"/>
  <c r="M85" i="16"/>
  <c r="J101" i="16"/>
  <c r="R153" i="16"/>
  <c r="N65" i="16"/>
  <c r="I219" i="16"/>
  <c r="H347" i="16"/>
  <c r="J257" i="16"/>
  <c r="P63" i="16"/>
  <c r="P128" i="16"/>
  <c r="I86" i="16"/>
  <c r="O104" i="16"/>
  <c r="M125" i="16"/>
  <c r="K60" i="16"/>
  <c r="N22" i="16"/>
  <c r="T265" i="16"/>
  <c r="S133" i="16"/>
  <c r="W374" i="16"/>
  <c r="U375" i="16"/>
  <c r="F264" i="16"/>
  <c r="X88" i="16"/>
  <c r="G308" i="16"/>
  <c r="W199" i="16"/>
  <c r="L176" i="16"/>
  <c r="X265" i="16"/>
  <c r="O308" i="16"/>
  <c r="T22" i="16"/>
  <c r="F265" i="16"/>
  <c r="Q154" i="16"/>
  <c r="R331" i="16"/>
  <c r="X242" i="16"/>
  <c r="P331" i="16"/>
  <c r="K176" i="16"/>
  <c r="M67" i="16"/>
  <c r="K308" i="16"/>
  <c r="T375" i="16"/>
  <c r="N242" i="16"/>
  <c r="S132" i="16"/>
  <c r="W154" i="16"/>
  <c r="H88" i="16"/>
  <c r="H177" i="16"/>
  <c r="J198" i="16"/>
  <c r="Q111" i="16"/>
  <c r="N374" i="16"/>
  <c r="N352" i="16"/>
  <c r="J242" i="16"/>
  <c r="P133" i="16"/>
  <c r="R253" i="16"/>
  <c r="K292" i="16"/>
  <c r="J294" i="16"/>
  <c r="Q293" i="16"/>
  <c r="N320" i="16"/>
  <c r="G274" i="16"/>
  <c r="F293" i="16"/>
  <c r="K320" i="16"/>
  <c r="W231" i="16"/>
  <c r="W359" i="16"/>
  <c r="N298" i="16"/>
  <c r="M249" i="16"/>
  <c r="R252" i="16"/>
  <c r="H359" i="16"/>
  <c r="G225" i="16"/>
  <c r="F226" i="16"/>
  <c r="G313" i="16"/>
  <c r="I276" i="16"/>
  <c r="R271" i="16"/>
  <c r="Q252" i="16"/>
  <c r="I293" i="16"/>
  <c r="K247" i="16"/>
  <c r="P228" i="16"/>
  <c r="I225" i="16"/>
  <c r="G318" i="16"/>
  <c r="L356" i="16"/>
  <c r="O293" i="16"/>
  <c r="O247" i="16"/>
  <c r="G273" i="16"/>
  <c r="H232" i="16"/>
  <c r="N292" i="16"/>
  <c r="I253" i="16"/>
  <c r="W369" i="16"/>
  <c r="Q357" i="16"/>
  <c r="G375" i="16"/>
  <c r="S66" i="16"/>
  <c r="M133" i="16"/>
  <c r="O318" i="16"/>
  <c r="F270" i="16"/>
  <c r="I358" i="16"/>
  <c r="I298" i="16"/>
  <c r="W326" i="16"/>
  <c r="M271" i="16"/>
  <c r="P251" i="16"/>
  <c r="H271" i="16"/>
  <c r="K232" i="16"/>
  <c r="N226" i="16"/>
  <c r="F252" i="16"/>
  <c r="O315" i="16"/>
  <c r="P290" i="16"/>
  <c r="J269" i="16"/>
  <c r="R356" i="16"/>
  <c r="I229" i="16"/>
  <c r="P254" i="16"/>
  <c r="F271" i="16"/>
  <c r="V373" i="16"/>
  <c r="G361" i="16"/>
  <c r="P271" i="16"/>
  <c r="M356" i="16"/>
  <c r="I273" i="16"/>
  <c r="R315" i="16"/>
  <c r="H320" i="16"/>
  <c r="I274" i="16"/>
  <c r="P246" i="16"/>
  <c r="L227" i="16"/>
  <c r="G254" i="16"/>
  <c r="N268" i="16"/>
  <c r="W325" i="16"/>
  <c r="L362" i="16"/>
  <c r="I270" i="16"/>
  <c r="P231" i="16"/>
  <c r="O250" i="16"/>
  <c r="L313" i="16"/>
  <c r="R268" i="16"/>
  <c r="N229" i="16"/>
  <c r="U333" i="16"/>
  <c r="F282" i="16"/>
  <c r="U377" i="16"/>
  <c r="O311" i="16"/>
  <c r="P256" i="16"/>
  <c r="Q212" i="16"/>
  <c r="I151" i="16"/>
  <c r="H106" i="16"/>
  <c r="T377" i="16"/>
  <c r="S310" i="16"/>
  <c r="I259" i="16"/>
  <c r="F213" i="16"/>
  <c r="Q349" i="16"/>
  <c r="J302" i="16"/>
  <c r="F238" i="16"/>
  <c r="I344" i="16"/>
  <c r="M278" i="16"/>
  <c r="P211" i="16"/>
  <c r="N345" i="16"/>
  <c r="J266" i="16"/>
  <c r="P212" i="16"/>
  <c r="K368" i="16"/>
  <c r="H284" i="16"/>
  <c r="L215" i="16"/>
  <c r="K146" i="16"/>
  <c r="S90" i="16"/>
  <c r="V46" i="16"/>
  <c r="I349" i="16"/>
  <c r="J279" i="16"/>
  <c r="J193" i="16"/>
  <c r="I131" i="16"/>
  <c r="Q83" i="16"/>
  <c r="Q36" i="16"/>
  <c r="S333" i="16"/>
  <c r="T244" i="16"/>
  <c r="K179" i="16"/>
  <c r="G123" i="16"/>
  <c r="I68" i="16"/>
  <c r="K15" i="16"/>
  <c r="J285" i="16"/>
  <c r="N213" i="16"/>
  <c r="I156" i="16"/>
  <c r="J91" i="16"/>
  <c r="L47" i="16"/>
  <c r="Q348" i="16"/>
  <c r="R217" i="16"/>
  <c r="P147" i="16"/>
  <c r="Q79" i="16"/>
  <c r="Q372" i="16"/>
  <c r="P321" i="16"/>
  <c r="K217" i="16"/>
  <c r="O129" i="16"/>
  <c r="P62" i="16"/>
  <c r="O371" i="16"/>
  <c r="G238" i="16"/>
  <c r="U311" i="16"/>
  <c r="H194" i="16"/>
  <c r="L90" i="16"/>
  <c r="O18" i="16"/>
  <c r="L255" i="16"/>
  <c r="L130" i="16"/>
  <c r="L59" i="16"/>
  <c r="L323" i="16"/>
  <c r="H170" i="16"/>
  <c r="M84" i="16"/>
  <c r="M376" i="16"/>
  <c r="M211" i="16"/>
  <c r="O112" i="16"/>
  <c r="R40" i="16"/>
  <c r="I214" i="16"/>
  <c r="G69" i="16"/>
  <c r="P329" i="16"/>
  <c r="N134" i="16"/>
  <c r="F40" i="16"/>
  <c r="N112" i="16"/>
  <c r="N152" i="16"/>
  <c r="G235" i="16"/>
  <c r="G325" i="16"/>
  <c r="F148" i="16"/>
  <c r="H37" i="16"/>
  <c r="J190" i="16"/>
  <c r="R170" i="16"/>
  <c r="J212" i="16"/>
  <c r="F345" i="16"/>
  <c r="X135" i="16"/>
  <c r="G37" i="16"/>
  <c r="Q61" i="16"/>
  <c r="O19" i="16"/>
  <c r="N83" i="16"/>
  <c r="O130" i="16"/>
  <c r="N35" i="16"/>
  <c r="G190" i="16"/>
  <c r="R237" i="16"/>
  <c r="P169" i="16"/>
  <c r="P325" i="16"/>
  <c r="R113" i="16"/>
  <c r="L80" i="16"/>
  <c r="U90" i="16"/>
  <c r="Q40" i="16"/>
  <c r="I24" i="16"/>
  <c r="K374" i="16"/>
  <c r="R243" i="16"/>
  <c r="W88" i="16"/>
  <c r="S352" i="16"/>
  <c r="S220" i="16"/>
  <c r="F45" i="16"/>
  <c r="Q330" i="16"/>
  <c r="S176" i="16"/>
  <c r="K177" i="16"/>
  <c r="X221" i="16"/>
  <c r="O199" i="16"/>
  <c r="W22" i="16"/>
  <c r="T242" i="16"/>
  <c r="R133" i="16"/>
  <c r="S264" i="16"/>
  <c r="Q242" i="16"/>
  <c r="F308" i="16"/>
  <c r="U198" i="16"/>
  <c r="R44" i="16"/>
  <c r="I66" i="16"/>
  <c r="W375" i="16"/>
  <c r="P221" i="16"/>
  <c r="T67" i="16"/>
  <c r="X133" i="16"/>
  <c r="N44" i="16"/>
  <c r="X264" i="16"/>
  <c r="R199" i="16"/>
  <c r="J66" i="16"/>
  <c r="H243" i="16"/>
  <c r="U287" i="16"/>
  <c r="R249" i="16"/>
  <c r="M276" i="16"/>
  <c r="H224" i="16"/>
  <c r="R272" i="16"/>
  <c r="I333" i="16"/>
  <c r="G281" i="16"/>
  <c r="H377" i="16"/>
  <c r="U310" i="16"/>
  <c r="P255" i="16"/>
  <c r="M201" i="16"/>
  <c r="J150" i="16"/>
  <c r="I105" i="16"/>
  <c r="F377" i="16"/>
  <c r="R307" i="16"/>
  <c r="H258" i="16"/>
  <c r="K201" i="16"/>
  <c r="P348" i="16"/>
  <c r="H301" i="16"/>
  <c r="F237" i="16"/>
  <c r="K332" i="16"/>
  <c r="K266" i="16"/>
  <c r="U201" i="16"/>
  <c r="I326" i="16"/>
  <c r="G263" i="16"/>
  <c r="F201" i="16"/>
  <c r="O366" i="16"/>
  <c r="N282" i="16"/>
  <c r="H214" i="16"/>
  <c r="K145" i="16"/>
  <c r="F90" i="16"/>
  <c r="L42" i="16"/>
  <c r="M347" i="16"/>
  <c r="N277" i="16"/>
  <c r="G192" i="16"/>
  <c r="H128" i="16"/>
  <c r="F81" i="16"/>
  <c r="R35" i="16"/>
  <c r="L321" i="16"/>
  <c r="N241" i="16"/>
  <c r="L174" i="16"/>
  <c r="M113" i="16"/>
  <c r="J65" i="16"/>
  <c r="J16" i="16"/>
  <c r="N283" i="16"/>
  <c r="K212" i="16"/>
  <c r="H151" i="16"/>
  <c r="P90" i="16"/>
  <c r="S46" i="16"/>
  <c r="J346" i="16"/>
  <c r="Q211" i="16"/>
  <c r="G146" i="16"/>
  <c r="P65" i="16"/>
  <c r="M355" i="16"/>
  <c r="T310" i="16"/>
  <c r="L211" i="16"/>
  <c r="K128" i="16"/>
  <c r="I61" i="16"/>
  <c r="J369" i="16"/>
  <c r="P233" i="16"/>
  <c r="M307" i="16"/>
  <c r="U179" i="16"/>
  <c r="M86" i="16"/>
  <c r="I20" i="16"/>
  <c r="H244" i="16"/>
  <c r="P124" i="16"/>
  <c r="P57" i="16"/>
  <c r="Q303" i="16"/>
  <c r="O156" i="16"/>
  <c r="F83" i="16"/>
  <c r="P351" i="16"/>
  <c r="P200" i="16"/>
  <c r="P108" i="16"/>
  <c r="I39" i="16"/>
  <c r="G196" i="16"/>
  <c r="G65" i="16"/>
  <c r="H325" i="16"/>
  <c r="L127" i="16"/>
  <c r="I37" i="16"/>
  <c r="K108" i="16"/>
  <c r="R146" i="16"/>
  <c r="F200" i="16"/>
  <c r="V310" i="16"/>
  <c r="M129" i="16"/>
  <c r="H35" i="16"/>
  <c r="F147" i="16"/>
  <c r="H157" i="16"/>
  <c r="J194" i="16"/>
  <c r="N329" i="16"/>
  <c r="L129" i="16"/>
  <c r="M16" i="16"/>
  <c r="R38" i="16"/>
  <c r="N13" i="16"/>
  <c r="S69" i="16"/>
  <c r="K123" i="16"/>
  <c r="I262" i="16"/>
  <c r="Q172" i="16"/>
  <c r="G219" i="16"/>
  <c r="N130" i="16"/>
  <c r="R134" i="16"/>
  <c r="K83" i="16"/>
  <c r="J18" i="16"/>
  <c r="J83" i="16"/>
  <c r="L355" i="16"/>
  <c r="G245" i="16"/>
  <c r="G353" i="16"/>
  <c r="K243" i="16"/>
  <c r="L89" i="16"/>
  <c r="F287" i="16"/>
  <c r="P353" i="16"/>
  <c r="V198" i="16"/>
  <c r="X89" i="16"/>
  <c r="O286" i="16"/>
  <c r="F154" i="16"/>
  <c r="L132" i="16"/>
  <c r="X176" i="16"/>
  <c r="L199" i="16"/>
  <c r="I375" i="16"/>
  <c r="J264" i="16"/>
  <c r="T88" i="16"/>
  <c r="L220" i="16"/>
  <c r="O198" i="16"/>
  <c r="I308" i="16"/>
  <c r="F176" i="16"/>
  <c r="T45" i="16"/>
  <c r="X374" i="16"/>
  <c r="I374" i="16"/>
  <c r="I199" i="16"/>
  <c r="R67" i="16"/>
  <c r="W89" i="16"/>
  <c r="M375" i="16"/>
  <c r="U155" i="16"/>
  <c r="T176" i="16"/>
  <c r="W132" i="16"/>
  <c r="R330" i="16"/>
  <c r="V243" i="16"/>
  <c r="F330" i="16"/>
  <c r="P154" i="16"/>
  <c r="Q274" i="16"/>
  <c r="J313" i="16"/>
  <c r="F249" i="16"/>
  <c r="I356" i="16"/>
  <c r="P276" i="16"/>
  <c r="F295" i="16"/>
  <c r="T258" i="16"/>
  <c r="W261" i="16"/>
  <c r="M316" i="16"/>
  <c r="P226" i="16"/>
  <c r="I363" i="16"/>
  <c r="P313" i="16"/>
  <c r="K364" i="16"/>
  <c r="M230" i="16"/>
  <c r="J293" i="16"/>
  <c r="K268" i="16"/>
  <c r="O268" i="16"/>
  <c r="F294" i="16"/>
  <c r="P319" i="16"/>
  <c r="Q292" i="16"/>
  <c r="J364" i="16"/>
  <c r="N317" i="16"/>
  <c r="K249" i="16"/>
  <c r="H312" i="16"/>
  <c r="F360" i="16"/>
  <c r="O249" i="16"/>
  <c r="L232" i="16"/>
  <c r="H295" i="16"/>
  <c r="K224" i="16"/>
  <c r="N314" i="16"/>
  <c r="F362" i="16"/>
  <c r="I246" i="16"/>
  <c r="R294" i="16"/>
  <c r="N296" i="16"/>
  <c r="H291" i="16"/>
  <c r="K362" i="16"/>
  <c r="V237" i="16"/>
  <c r="S300" i="16"/>
  <c r="Q295" i="16"/>
  <c r="I371" i="16"/>
  <c r="I325" i="16"/>
  <c r="J278" i="16"/>
  <c r="L354" i="16"/>
  <c r="G299" i="16"/>
  <c r="O244" i="16"/>
  <c r="P190" i="16"/>
  <c r="O145" i="16"/>
  <c r="T91" i="16"/>
  <c r="I354" i="16"/>
  <c r="N304" i="16"/>
  <c r="J240" i="16"/>
  <c r="I179" i="16"/>
  <c r="S332" i="16"/>
  <c r="I281" i="16"/>
  <c r="Q214" i="16"/>
  <c r="P323" i="16"/>
  <c r="Q257" i="16"/>
  <c r="N189" i="16"/>
  <c r="J322" i="16"/>
  <c r="H259" i="16"/>
  <c r="R179" i="16"/>
  <c r="N347" i="16"/>
  <c r="N266" i="16"/>
  <c r="N179" i="16"/>
  <c r="J134" i="16"/>
  <c r="G81" i="16"/>
  <c r="G17" i="16"/>
  <c r="G326" i="16"/>
  <c r="U244" i="16"/>
  <c r="L168" i="16"/>
  <c r="H123" i="16"/>
  <c r="J68" i="16"/>
  <c r="P21" i="16"/>
  <c r="W301" i="16"/>
  <c r="L368" i="16"/>
  <c r="J324" i="16"/>
  <c r="F267" i="16"/>
  <c r="L349" i="16"/>
  <c r="M289" i="16"/>
  <c r="O241" i="16"/>
  <c r="Q189" i="16"/>
  <c r="Q134" i="16"/>
  <c r="P87" i="16"/>
  <c r="H351" i="16"/>
  <c r="Q288" i="16"/>
  <c r="I239" i="16"/>
  <c r="O174" i="16"/>
  <c r="R329" i="16"/>
  <c r="G280" i="16"/>
  <c r="S377" i="16"/>
  <c r="M322" i="16"/>
  <c r="M256" i="16"/>
  <c r="S179" i="16"/>
  <c r="X311" i="16"/>
  <c r="O257" i="16"/>
  <c r="W178" i="16"/>
  <c r="V333" i="16"/>
  <c r="O259" i="16"/>
  <c r="Q178" i="16"/>
  <c r="I125" i="16"/>
  <c r="H80" i="16"/>
  <c r="Q19" i="16"/>
  <c r="O324" i="16"/>
  <c r="P241" i="16"/>
  <c r="L167" i="16"/>
  <c r="N113" i="16"/>
  <c r="K65" i="16"/>
  <c r="O24" i="16"/>
  <c r="R304" i="16"/>
  <c r="L235" i="16"/>
  <c r="J153" i="16"/>
  <c r="R103" i="16"/>
  <c r="R57" i="16"/>
  <c r="I347" i="16"/>
  <c r="N257" i="16"/>
  <c r="N191" i="16"/>
  <c r="F126" i="16"/>
  <c r="Q80" i="16"/>
  <c r="P35" i="16"/>
  <c r="I285" i="16"/>
  <c r="M191" i="16"/>
  <c r="S113" i="16"/>
  <c r="N46" i="16"/>
  <c r="P343" i="16"/>
  <c r="N299" i="16"/>
  <c r="O172" i="16"/>
  <c r="M104" i="16"/>
  <c r="N41" i="16"/>
  <c r="R310" i="16"/>
  <c r="G211" i="16"/>
  <c r="Q284" i="16"/>
  <c r="R145" i="16"/>
  <c r="L68" i="16"/>
  <c r="N276" i="16"/>
  <c r="O365" i="16"/>
  <c r="F305" i="16"/>
  <c r="M241" i="16"/>
  <c r="K344" i="16"/>
  <c r="F283" i="16"/>
  <c r="I222" i="16"/>
  <c r="L171" i="16"/>
  <c r="I128" i="16"/>
  <c r="G370" i="16"/>
  <c r="L343" i="16"/>
  <c r="M283" i="16"/>
  <c r="F217" i="16"/>
  <c r="I376" i="16"/>
  <c r="L324" i="16"/>
  <c r="G259" i="16"/>
  <c r="G372" i="16"/>
  <c r="K310" i="16"/>
  <c r="O233" i="16"/>
  <c r="L367" i="16"/>
  <c r="O301" i="16"/>
  <c r="R223" i="16"/>
  <c r="U355" i="16"/>
  <c r="P324" i="16"/>
  <c r="X222" i="16"/>
  <c r="M169" i="16"/>
  <c r="O113" i="16"/>
  <c r="F59" i="16"/>
  <c r="N24" i="16"/>
  <c r="M306" i="16"/>
  <c r="P216" i="16"/>
  <c r="K156" i="16"/>
  <c r="G109" i="16"/>
  <c r="N47" i="16"/>
  <c r="I368" i="16"/>
  <c r="R283" i="16"/>
  <c r="M200" i="16"/>
  <c r="O135" i="16"/>
  <c r="Q90" i="16"/>
  <c r="P36" i="16"/>
  <c r="R325" i="16"/>
  <c r="S244" i="16"/>
  <c r="J168" i="16"/>
  <c r="F123" i="16"/>
  <c r="H68" i="16"/>
  <c r="R21" i="16"/>
  <c r="I278" i="16"/>
  <c r="H178" i="16"/>
  <c r="N90" i="16"/>
  <c r="X25" i="16"/>
  <c r="O372" i="16"/>
  <c r="W244" i="16"/>
  <c r="Q156" i="16"/>
  <c r="N91" i="16"/>
  <c r="Q21" i="16"/>
  <c r="P288" i="16"/>
  <c r="G189" i="16"/>
  <c r="M222" i="16"/>
  <c r="M130" i="16"/>
  <c r="R47" i="16"/>
  <c r="R303" i="16"/>
  <c r="G172" i="16"/>
  <c r="P91" i="16"/>
  <c r="P365" i="16"/>
  <c r="K214" i="16"/>
  <c r="M126" i="16"/>
  <c r="R37" i="16"/>
  <c r="M261" i="16"/>
  <c r="P152" i="16"/>
  <c r="N57" i="16"/>
  <c r="P311" i="16"/>
  <c r="P129" i="16"/>
  <c r="P373" i="16"/>
  <c r="J192" i="16"/>
  <c r="J80" i="16"/>
  <c r="T178" i="16"/>
  <c r="K328" i="16"/>
  <c r="U47" i="16"/>
  <c r="M36" i="16"/>
  <c r="L195" i="16"/>
  <c r="I85" i="16"/>
  <c r="M279" i="16"/>
  <c r="M310" i="16"/>
  <c r="N36" i="16"/>
  <c r="M19" i="16"/>
  <c r="N363" i="16"/>
  <c r="H280" i="16"/>
  <c r="V245" i="16"/>
  <c r="J104" i="16"/>
  <c r="W245" i="16"/>
  <c r="K283" i="16"/>
  <c r="H263" i="16"/>
  <c r="O261" i="16"/>
  <c r="P280" i="16"/>
  <c r="R84" i="16"/>
  <c r="K256" i="16"/>
  <c r="G80" i="16"/>
  <c r="T289" i="16"/>
  <c r="R107" i="16"/>
  <c r="R333" i="16"/>
  <c r="H148" i="16"/>
  <c r="O36" i="16"/>
  <c r="H179" i="16"/>
  <c r="O348" i="16"/>
  <c r="F171" i="16"/>
  <c r="R365" i="16"/>
  <c r="O289" i="16"/>
  <c r="H58" i="16"/>
  <c r="R173" i="16"/>
  <c r="Q370" i="16"/>
  <c r="L128" i="16"/>
  <c r="J281" i="16"/>
  <c r="F61" i="16"/>
  <c r="L145" i="16"/>
  <c r="P201" i="16"/>
  <c r="G213" i="16"/>
  <c r="H59" i="16"/>
  <c r="O201" i="16"/>
  <c r="J299" i="16"/>
  <c r="Q43" i="16"/>
  <c r="H213" i="16"/>
  <c r="J79" i="16"/>
  <c r="G322" i="16"/>
  <c r="N237" i="16"/>
  <c r="M43" i="16"/>
  <c r="N101" i="16"/>
  <c r="N325" i="16"/>
  <c r="O80" i="16"/>
  <c r="J38" i="16"/>
  <c r="O127" i="16"/>
  <c r="Q286" i="16"/>
  <c r="S44" i="16"/>
  <c r="O309" i="16"/>
  <c r="L66" i="16"/>
  <c r="W220" i="16"/>
  <c r="S67" i="16"/>
  <c r="I154" i="16"/>
  <c r="O243" i="16"/>
  <c r="Q67" i="16"/>
  <c r="O375" i="16"/>
  <c r="J155" i="16"/>
  <c r="I132" i="16"/>
  <c r="T331" i="16"/>
  <c r="K67" i="16"/>
  <c r="N265" i="16"/>
  <c r="Q133" i="16"/>
  <c r="X353" i="16"/>
  <c r="R221" i="16"/>
  <c r="V353" i="16"/>
  <c r="O316" i="16"/>
  <c r="H358" i="16"/>
  <c r="P364" i="16"/>
  <c r="J360" i="16"/>
  <c r="T322" i="16"/>
  <c r="H269" i="16"/>
  <c r="V325" i="16"/>
  <c r="K272" i="16"/>
  <c r="M224" i="16"/>
  <c r="N293" i="16"/>
  <c r="F292" i="16"/>
  <c r="S259" i="16"/>
  <c r="I232" i="16"/>
  <c r="S368" i="16"/>
  <c r="P274" i="16"/>
  <c r="Q358" i="16"/>
  <c r="O228" i="16"/>
  <c r="R276" i="16"/>
  <c r="H319" i="16"/>
  <c r="L297" i="16"/>
  <c r="T304" i="16"/>
  <c r="R318" i="16"/>
  <c r="I249" i="16"/>
  <c r="J319" i="16"/>
  <c r="I279" i="16"/>
  <c r="I245" i="16"/>
  <c r="K103" i="16"/>
  <c r="K241" i="16"/>
  <c r="J282" i="16"/>
  <c r="R261" i="16"/>
  <c r="L260" i="16"/>
  <c r="K279" i="16"/>
  <c r="F82" i="16"/>
  <c r="X245" i="16"/>
  <c r="H79" i="16"/>
  <c r="F240" i="16"/>
  <c r="R106" i="16"/>
  <c r="L327" i="16"/>
  <c r="G134" i="16"/>
  <c r="G20" i="16"/>
  <c r="N131" i="16"/>
  <c r="I346" i="16"/>
  <c r="O169" i="16"/>
  <c r="Q323" i="16"/>
  <c r="I244" i="16"/>
  <c r="J14" i="16"/>
  <c r="W112" i="16"/>
  <c r="F289" i="16"/>
  <c r="I81" i="16"/>
  <c r="K196" i="16"/>
  <c r="L37" i="16"/>
  <c r="J62" i="16"/>
  <c r="K124" i="16"/>
  <c r="O102" i="16"/>
  <c r="H190" i="16"/>
  <c r="K127" i="16"/>
  <c r="K129" i="16"/>
  <c r="L178" i="16"/>
  <c r="F195" i="16"/>
  <c r="R63" i="16"/>
  <c r="K302" i="16"/>
  <c r="P106" i="16"/>
  <c r="J24" i="16"/>
  <c r="I58" i="16"/>
  <c r="G86" i="16"/>
  <c r="K104" i="16"/>
  <c r="P149" i="16"/>
  <c r="Q244" i="16"/>
  <c r="O221" i="16"/>
  <c r="M88" i="16"/>
  <c r="J309" i="16"/>
  <c r="R45" i="16"/>
  <c r="V176" i="16"/>
  <c r="N375" i="16"/>
  <c r="N133" i="16"/>
  <c r="I265" i="16"/>
  <c r="F66" i="16"/>
  <c r="L374" i="16"/>
  <c r="K155" i="16"/>
  <c r="J67" i="16"/>
  <c r="U308" i="16"/>
  <c r="M44" i="16"/>
  <c r="M331" i="16"/>
  <c r="I309" i="16"/>
  <c r="G265" i="16"/>
  <c r="O177" i="16"/>
  <c r="S331" i="16"/>
  <c r="U322" i="16"/>
  <c r="O314" i="16"/>
  <c r="K254" i="16"/>
  <c r="Q316" i="16"/>
  <c r="O291" i="16"/>
  <c r="L312" i="16"/>
  <c r="Q294" i="16"/>
  <c r="R320" i="16"/>
  <c r="R250" i="16"/>
  <c r="U329" i="16"/>
  <c r="O226" i="16"/>
  <c r="G248" i="16"/>
  <c r="G363" i="16"/>
  <c r="R227" i="16"/>
  <c r="K250" i="16"/>
  <c r="W366" i="16"/>
  <c r="Q315" i="16"/>
  <c r="T241" i="16"/>
  <c r="Q253" i="16"/>
  <c r="R254" i="16"/>
  <c r="I231" i="16"/>
  <c r="O273" i="16"/>
  <c r="Q361" i="16"/>
  <c r="R314" i="16"/>
  <c r="M246" i="16"/>
  <c r="H257" i="16"/>
  <c r="N223" i="16"/>
  <c r="V377" i="16"/>
  <c r="H235" i="16"/>
  <c r="I261" i="16"/>
  <c r="I236" i="16"/>
  <c r="P234" i="16"/>
  <c r="I240" i="16"/>
  <c r="K68" i="16"/>
  <c r="N219" i="16"/>
  <c r="F58" i="16"/>
  <c r="J238" i="16"/>
  <c r="X91" i="16"/>
  <c r="G282" i="16"/>
  <c r="F129" i="16"/>
  <c r="F21" i="16"/>
  <c r="N128" i="16"/>
  <c r="Q326" i="16"/>
  <c r="O126" i="16"/>
  <c r="H321" i="16"/>
  <c r="K233" i="16"/>
  <c r="Q376" i="16"/>
  <c r="K109" i="16"/>
  <c r="R266" i="16"/>
  <c r="L79" i="16"/>
  <c r="R171" i="16"/>
  <c r="M14" i="16"/>
  <c r="J60" i="16"/>
  <c r="H113" i="16"/>
  <c r="R41" i="16"/>
  <c r="Q170" i="16"/>
  <c r="J124" i="16"/>
  <c r="K84" i="16"/>
  <c r="Q167" i="16"/>
  <c r="Q126" i="16"/>
  <c r="H216" i="16"/>
  <c r="O281" i="16"/>
  <c r="K61" i="16"/>
  <c r="T354" i="16"/>
  <c r="O368" i="16"/>
  <c r="M368" i="16"/>
  <c r="O302" i="16"/>
  <c r="H65" i="16"/>
  <c r="G167" i="16"/>
  <c r="R198" i="16"/>
  <c r="X66" i="16"/>
  <c r="M309" i="16"/>
  <c r="K23" i="16"/>
  <c r="I133" i="16"/>
  <c r="N353" i="16"/>
  <c r="I110" i="16"/>
  <c r="H199" i="16"/>
  <c r="T66" i="16"/>
  <c r="H375" i="16"/>
  <c r="L155" i="16"/>
  <c r="M330" i="16"/>
  <c r="R286" i="16"/>
  <c r="K45" i="16"/>
  <c r="P176" i="16"/>
  <c r="X199" i="16"/>
  <c r="I177" i="16"/>
  <c r="X132" i="16"/>
  <c r="F353" i="16"/>
  <c r="K269" i="16"/>
  <c r="J292" i="16"/>
  <c r="K319" i="16"/>
  <c r="L294" i="16"/>
  <c r="L225" i="16"/>
  <c r="R269" i="16"/>
  <c r="F320" i="16"/>
  <c r="F250" i="16"/>
  <c r="J275" i="16"/>
  <c r="O251" i="16"/>
  <c r="L291" i="16"/>
  <c r="I357" i="16"/>
  <c r="P275" i="16"/>
  <c r="F227" i="16"/>
  <c r="G358" i="16"/>
  <c r="K357" i="16"/>
  <c r="N249" i="16"/>
  <c r="J251" i="16"/>
  <c r="G360" i="16"/>
  <c r="O274" i="16"/>
  <c r="Q362" i="16"/>
  <c r="K318" i="16"/>
  <c r="I272" i="16"/>
  <c r="X326" i="16"/>
  <c r="G291" i="16"/>
  <c r="L320" i="16"/>
  <c r="Q245" i="16"/>
  <c r="U222" i="16"/>
  <c r="K373" i="16"/>
  <c r="F218" i="16"/>
  <c r="H260" i="16"/>
  <c r="Q234" i="16"/>
  <c r="N233" i="16"/>
  <c r="N235" i="16"/>
  <c r="R59" i="16"/>
  <c r="I218" i="16"/>
  <c r="G57" i="16"/>
  <c r="Q236" i="16"/>
  <c r="K91" i="16"/>
  <c r="M280" i="16"/>
  <c r="F125" i="16"/>
  <c r="Q343" i="16"/>
  <c r="R123" i="16"/>
  <c r="V376" i="16"/>
  <c r="M107" i="16"/>
  <c r="J306" i="16"/>
  <c r="J178" i="16"/>
  <c r="K354" i="16"/>
  <c r="L107" i="16"/>
  <c r="N261" i="16"/>
  <c r="I69" i="16"/>
  <c r="G170" i="16"/>
  <c r="Q373" i="16"/>
  <c r="M57" i="16"/>
  <c r="N108" i="16"/>
  <c r="J19" i="16"/>
  <c r="K112" i="16"/>
  <c r="M108" i="16"/>
  <c r="G64" i="16"/>
  <c r="M152" i="16"/>
  <c r="Q123" i="16"/>
  <c r="H173" i="16"/>
  <c r="L257" i="16"/>
  <c r="F20" i="16"/>
  <c r="R148" i="16"/>
  <c r="W333" i="16"/>
  <c r="O333" i="16"/>
  <c r="G365" i="16"/>
  <c r="P244" i="16"/>
  <c r="I104" i="16"/>
  <c r="F177" i="16"/>
  <c r="W177" i="16"/>
  <c r="J287" i="16"/>
  <c r="L23" i="16"/>
  <c r="W133" i="16"/>
  <c r="H308" i="16"/>
  <c r="G45" i="16"/>
  <c r="K198" i="16"/>
  <c r="H198" i="16"/>
  <c r="K375" i="16"/>
  <c r="U88" i="16"/>
  <c r="W264" i="16"/>
  <c r="T286" i="16"/>
  <c r="H44" i="16"/>
  <c r="F199" i="16"/>
  <c r="G89" i="16"/>
  <c r="T132" i="16"/>
  <c r="O111" i="16"/>
  <c r="T199" i="16"/>
  <c r="L246" i="16"/>
  <c r="Q270" i="16"/>
  <c r="R297" i="16"/>
  <c r="H249" i="16"/>
  <c r="R224" i="16"/>
  <c r="N253" i="16"/>
  <c r="M247" i="16"/>
  <c r="O254" i="16"/>
  <c r="Q271" i="16"/>
  <c r="U305" i="16"/>
  <c r="G294" i="16"/>
  <c r="K291" i="16"/>
  <c r="K253" i="16"/>
  <c r="M358" i="16"/>
  <c r="F313" i="16"/>
  <c r="K314" i="16"/>
  <c r="L360" i="16"/>
  <c r="P272" i="16"/>
  <c r="Q230" i="16"/>
  <c r="N274" i="16"/>
  <c r="M272" i="16"/>
  <c r="P250" i="16"/>
  <c r="L317" i="16"/>
  <c r="P225" i="16"/>
  <c r="P314" i="16"/>
  <c r="N376" i="16"/>
  <c r="T200" i="16"/>
  <c r="K376" i="16"/>
  <c r="Q196" i="16"/>
  <c r="F236" i="16"/>
  <c r="G201" i="16"/>
  <c r="K200" i="16"/>
  <c r="N212" i="16"/>
  <c r="O39" i="16"/>
  <c r="M190" i="16"/>
  <c r="F35" i="16"/>
  <c r="I211" i="16"/>
  <c r="K64" i="16"/>
  <c r="Q278" i="16"/>
  <c r="F124" i="16"/>
  <c r="H324" i="16"/>
  <c r="L103" i="16"/>
  <c r="R306" i="16"/>
  <c r="I106" i="16"/>
  <c r="F304" i="16"/>
  <c r="S156" i="16"/>
  <c r="Q344" i="16"/>
  <c r="N105" i="16"/>
  <c r="M258" i="16"/>
  <c r="F68" i="16"/>
  <c r="H168" i="16"/>
  <c r="G368" i="16"/>
  <c r="W46" i="16"/>
  <c r="K106" i="16"/>
  <c r="U24" i="16"/>
  <c r="H105" i="16"/>
  <c r="I103" i="16"/>
  <c r="R43" i="16"/>
  <c r="S135" i="16"/>
  <c r="F113" i="16"/>
  <c r="K371" i="16"/>
  <c r="N197" i="16"/>
  <c r="Q13" i="16"/>
  <c r="P125" i="16"/>
  <c r="Q321" i="16"/>
  <c r="P214" i="16"/>
  <c r="M333" i="16"/>
  <c r="L333" i="16"/>
  <c r="F43" i="16"/>
  <c r="O154" i="16"/>
  <c r="P132" i="16"/>
  <c r="G286" i="16"/>
  <c r="S375" i="16"/>
  <c r="L133" i="16"/>
  <c r="U176" i="16"/>
  <c r="G66" i="16"/>
  <c r="M198" i="16"/>
  <c r="S154" i="16"/>
  <c r="U353" i="16"/>
  <c r="G110" i="16"/>
  <c r="I221" i="16"/>
  <c r="G221" i="16"/>
  <c r="W23" i="16"/>
  <c r="H176" i="16"/>
  <c r="R110" i="16"/>
  <c r="V352" i="16"/>
  <c r="H155" i="16"/>
  <c r="M45" i="16"/>
  <c r="U356" i="16"/>
  <c r="G226" i="16"/>
  <c r="F297" i="16"/>
  <c r="O227" i="16"/>
  <c r="T257" i="16"/>
  <c r="O356" i="16"/>
  <c r="J232" i="16"/>
  <c r="K270" i="16"/>
  <c r="R230" i="16"/>
  <c r="F315" i="16"/>
  <c r="Q290" i="16"/>
  <c r="R231" i="16"/>
  <c r="L226" i="16"/>
  <c r="R292" i="16"/>
  <c r="N294" i="16"/>
  <c r="P270" i="16"/>
  <c r="G317" i="16"/>
  <c r="T273" i="16"/>
  <c r="K228" i="16"/>
  <c r="S304" i="16"/>
  <c r="K356" i="16"/>
  <c r="J356" i="16"/>
  <c r="H326" i="16"/>
  <c r="G300" i="16"/>
  <c r="N146" i="16"/>
  <c r="O305" i="16"/>
  <c r="J344" i="16"/>
  <c r="F325" i="16"/>
  <c r="O323" i="16"/>
  <c r="K349" i="16"/>
  <c r="W134" i="16"/>
  <c r="R332" i="16"/>
  <c r="H124" i="16"/>
  <c r="G310" i="16"/>
  <c r="J152" i="16"/>
  <c r="I17" i="16"/>
  <c r="H193" i="16"/>
  <c r="T68" i="16"/>
  <c r="N195" i="16"/>
  <c r="J36" i="16"/>
  <c r="V200" i="16"/>
  <c r="Q42" i="16"/>
  <c r="G193" i="16"/>
  <c r="I83" i="16"/>
  <c r="H191" i="16"/>
  <c r="L25" i="16"/>
  <c r="M149" i="16"/>
  <c r="P300" i="16"/>
  <c r="H90" i="16"/>
  <c r="R174" i="16"/>
  <c r="L237" i="16"/>
  <c r="P372" i="16"/>
  <c r="I87" i="16"/>
  <c r="R240" i="16"/>
  <c r="G21" i="16"/>
  <c r="J105" i="16"/>
  <c r="M240" i="16"/>
  <c r="H21" i="16"/>
  <c r="N148" i="16"/>
  <c r="O13" i="16"/>
  <c r="X354" i="16"/>
  <c r="O125" i="16"/>
  <c r="L69" i="16"/>
  <c r="I288" i="16"/>
  <c r="Q65" i="16"/>
  <c r="M135" i="16"/>
  <c r="U330" i="16"/>
  <c r="P66" i="16"/>
  <c r="V44" i="16"/>
  <c r="G176" i="16"/>
  <c r="R264" i="16"/>
  <c r="H133" i="16"/>
  <c r="Q374" i="16"/>
  <c r="J352" i="16"/>
  <c r="Q89" i="16"/>
  <c r="O44" i="16"/>
  <c r="W265" i="16"/>
  <c r="M243" i="16"/>
  <c r="P286" i="16"/>
  <c r="V155" i="16"/>
  <c r="P242" i="16"/>
  <c r="W198" i="16"/>
  <c r="Q176" i="16"/>
  <c r="M132" i="16"/>
  <c r="X286" i="16"/>
  <c r="P295" i="16"/>
  <c r="I317" i="16"/>
  <c r="N357" i="16"/>
  <c r="T260" i="16"/>
  <c r="R291" i="16"/>
  <c r="H290" i="16"/>
  <c r="K295" i="16"/>
  <c r="O317" i="16"/>
  <c r="O313" i="16"/>
  <c r="L276" i="16"/>
  <c r="J359" i="16"/>
  <c r="J318" i="16"/>
  <c r="R229" i="16"/>
  <c r="P247" i="16"/>
  <c r="M232" i="16"/>
  <c r="R298" i="16"/>
  <c r="U364" i="16"/>
  <c r="L254" i="16"/>
  <c r="L315" i="16"/>
  <c r="T311" i="16"/>
  <c r="S288" i="16"/>
  <c r="G130" i="16"/>
  <c r="F376" i="16"/>
  <c r="L179" i="16"/>
  <c r="O347" i="16"/>
  <c r="R324" i="16"/>
  <c r="Q135" i="16"/>
  <c r="H125" i="16"/>
  <c r="J156" i="16"/>
  <c r="K194" i="16"/>
  <c r="P197" i="16"/>
  <c r="N255" i="16"/>
  <c r="U200" i="16"/>
  <c r="S200" i="16"/>
  <c r="F151" i="16"/>
  <c r="O101" i="16"/>
  <c r="F241" i="16"/>
  <c r="N102" i="16"/>
  <c r="M18" i="16"/>
  <c r="F256" i="16"/>
  <c r="H156" i="16"/>
  <c r="W25" i="16"/>
  <c r="L83" i="16"/>
  <c r="L234" i="16"/>
  <c r="O352" i="16"/>
  <c r="S111" i="16"/>
  <c r="P264" i="16"/>
  <c r="P22" i="16"/>
  <c r="O89" i="16"/>
  <c r="U265" i="16"/>
  <c r="U89" i="16"/>
  <c r="W287" i="16"/>
  <c r="G199" i="16"/>
  <c r="J89" i="16"/>
  <c r="N361" i="16"/>
  <c r="M273" i="16"/>
  <c r="N291" i="16"/>
  <c r="Q273" i="16"/>
  <c r="J252" i="16"/>
  <c r="M253" i="16"/>
  <c r="I295" i="16"/>
  <c r="G314" i="16"/>
  <c r="G312" i="16"/>
  <c r="O246" i="16"/>
  <c r="L290" i="16"/>
  <c r="M178" i="16"/>
  <c r="T110" i="16"/>
  <c r="V330" i="16"/>
  <c r="W66" i="16"/>
  <c r="U154" i="16"/>
  <c r="K273" i="16"/>
  <c r="K225" i="16"/>
  <c r="N295" i="16"/>
  <c r="P273" i="16"/>
  <c r="G275" i="16"/>
  <c r="P248" i="16"/>
  <c r="T364" i="16"/>
  <c r="J224" i="16"/>
  <c r="I224" i="16"/>
  <c r="F323" i="16"/>
  <c r="H310" i="16"/>
  <c r="L303" i="16"/>
  <c r="F349" i="16"/>
  <c r="N37" i="16"/>
  <c r="N351" i="16"/>
  <c r="K19" i="16"/>
  <c r="G63" i="16"/>
  <c r="K14" i="16"/>
  <c r="I284" i="16"/>
  <c r="Q153" i="16"/>
  <c r="L216" i="16"/>
  <c r="K213" i="16"/>
  <c r="X69" i="16"/>
  <c r="N14" i="16"/>
  <c r="K257" i="16"/>
  <c r="G135" i="16"/>
  <c r="M192" i="16"/>
  <c r="I45" i="16"/>
  <c r="K110" i="16"/>
  <c r="H89" i="16"/>
  <c r="J331" i="16"/>
  <c r="X22" i="16"/>
  <c r="I176" i="16"/>
  <c r="Q66" i="16"/>
  <c r="T287" i="16"/>
  <c r="X67" i="16"/>
  <c r="M229" i="16"/>
  <c r="S224" i="16"/>
  <c r="K248" i="16"/>
  <c r="I361" i="16"/>
  <c r="O319" i="16"/>
  <c r="L224" i="16"/>
  <c r="I364" i="16"/>
  <c r="Q359" i="16"/>
  <c r="K189" i="16"/>
  <c r="H256" i="16"/>
  <c r="K289" i="16"/>
  <c r="I304" i="16"/>
  <c r="I223" i="16"/>
  <c r="S311" i="16"/>
  <c r="J222" i="16"/>
  <c r="O157" i="16"/>
  <c r="R15" i="16"/>
  <c r="R349" i="16"/>
  <c r="U91" i="16"/>
  <c r="O41" i="16"/>
  <c r="O197" i="16"/>
  <c r="L233" i="16"/>
  <c r="T113" i="16"/>
  <c r="M288" i="16"/>
  <c r="Q282" i="16"/>
  <c r="I44" i="16"/>
  <c r="F374" i="16"/>
  <c r="I89" i="16"/>
  <c r="I220" i="16"/>
  <c r="F286" i="16"/>
  <c r="W221" i="16"/>
  <c r="I353" i="16"/>
  <c r="S88" i="16"/>
  <c r="U110" i="16"/>
  <c r="I254" i="16"/>
  <c r="O231" i="16"/>
  <c r="F273" i="16"/>
  <c r="H273" i="16"/>
  <c r="P252" i="16"/>
  <c r="G293" i="16"/>
  <c r="M367" i="16"/>
  <c r="K149" i="16"/>
  <c r="P328" i="16"/>
  <c r="G311" i="16"/>
  <c r="I124" i="16"/>
  <c r="T112" i="16"/>
  <c r="J151" i="16"/>
  <c r="P193" i="16"/>
  <c r="X178" i="16"/>
  <c r="M304" i="16"/>
  <c r="T179" i="16"/>
  <c r="N147" i="16"/>
  <c r="J86" i="16"/>
  <c r="O223" i="16"/>
  <c r="O81" i="16"/>
  <c r="R24" i="16"/>
  <c r="M236" i="16"/>
  <c r="Q130" i="16"/>
  <c r="I167" i="16"/>
  <c r="R60" i="16"/>
  <c r="L60" i="16"/>
  <c r="J308" i="16"/>
  <c r="S353" i="16"/>
  <c r="G264" i="16"/>
  <c r="Q352" i="16"/>
  <c r="X243" i="16"/>
  <c r="L353" i="16"/>
  <c r="H251" i="16"/>
  <c r="R248" i="16"/>
  <c r="O362" i="16"/>
  <c r="K229" i="16"/>
  <c r="L306" i="16"/>
  <c r="R130" i="16"/>
  <c r="J201" i="16"/>
  <c r="W307" i="16"/>
  <c r="N366" i="16"/>
  <c r="H129" i="16"/>
  <c r="M325" i="16"/>
  <c r="N305" i="16"/>
  <c r="I123" i="16"/>
  <c r="G112" i="16"/>
  <c r="S112" i="16"/>
  <c r="J169" i="16"/>
  <c r="F190" i="16"/>
  <c r="F174" i="16"/>
  <c r="F301" i="16"/>
  <c r="I178" i="16"/>
  <c r="Q131" i="16"/>
  <c r="R65" i="16"/>
  <c r="M218" i="16"/>
  <c r="O68" i="16"/>
  <c r="I303" i="16"/>
  <c r="H223" i="16"/>
  <c r="M369" i="16"/>
  <c r="L104" i="16"/>
  <c r="L38" i="16"/>
  <c r="O43" i="16"/>
  <c r="R287" i="16"/>
  <c r="S309" i="16"/>
  <c r="X198" i="16"/>
  <c r="M199" i="16"/>
  <c r="F67" i="16"/>
  <c r="Q221" i="16"/>
  <c r="X330" i="16"/>
  <c r="N286" i="16"/>
  <c r="M66" i="16"/>
  <c r="J22" i="16"/>
  <c r="M227" i="16"/>
  <c r="O229" i="16"/>
  <c r="F248" i="16"/>
  <c r="J227" i="16"/>
  <c r="P317" i="16"/>
  <c r="K251" i="16"/>
  <c r="H294" i="16"/>
  <c r="P362" i="16"/>
  <c r="T263" i="16"/>
  <c r="O272" i="16"/>
  <c r="H364" i="16"/>
  <c r="L346" i="16"/>
  <c r="M39" i="16"/>
  <c r="K39" i="16"/>
  <c r="N260" i="16"/>
  <c r="P19" i="16"/>
  <c r="P44" i="16"/>
  <c r="U132" i="16"/>
  <c r="H264" i="16"/>
  <c r="N247" i="16"/>
  <c r="P285" i="16"/>
  <c r="H15" i="16"/>
  <c r="N157" i="16"/>
  <c r="F91" i="16"/>
  <c r="W201" i="16"/>
  <c r="V111" i="16"/>
  <c r="W155" i="16"/>
  <c r="J290" i="16"/>
  <c r="P358" i="16"/>
  <c r="J228" i="16"/>
  <c r="L326" i="16"/>
  <c r="F288" i="16"/>
  <c r="J297" i="16"/>
  <c r="R328" i="16"/>
  <c r="W354" i="16"/>
  <c r="K223" i="16"/>
  <c r="M189" i="16"/>
  <c r="P25" i="16"/>
  <c r="Q20" i="16"/>
  <c r="L63" i="16"/>
  <c r="O87" i="16"/>
  <c r="Q91" i="16"/>
  <c r="H103" i="16"/>
  <c r="O149" i="16"/>
  <c r="P103" i="16"/>
  <c r="F41" i="16"/>
  <c r="M351" i="16"/>
  <c r="J103" i="16"/>
  <c r="G59" i="16"/>
  <c r="N16" i="16"/>
  <c r="P102" i="16"/>
  <c r="W179" i="16"/>
  <c r="I13" i="16"/>
  <c r="I194" i="16"/>
  <c r="O192" i="16"/>
  <c r="J177" i="16"/>
  <c r="K199" i="16"/>
  <c r="I88" i="16"/>
  <c r="U44" i="16"/>
  <c r="O88" i="16"/>
  <c r="M111" i="16"/>
  <c r="Q177" i="16"/>
  <c r="N155" i="16"/>
  <c r="T243" i="16"/>
  <c r="L242" i="16"/>
  <c r="I313" i="16"/>
  <c r="J358" i="16"/>
  <c r="M226" i="16"/>
  <c r="N270" i="16"/>
  <c r="R273" i="16"/>
  <c r="F229" i="16"/>
  <c r="H292" i="16"/>
  <c r="N364" i="16"/>
  <c r="O232" i="16"/>
  <c r="K227" i="16"/>
  <c r="S241" i="16"/>
  <c r="P198" i="16"/>
  <c r="K326" i="16"/>
  <c r="R345" i="16"/>
  <c r="R79" i="16"/>
  <c r="G85" i="16"/>
  <c r="O179" i="16"/>
  <c r="H82" i="16"/>
  <c r="O151" i="16"/>
  <c r="R374" i="16"/>
  <c r="J154" i="16"/>
  <c r="L231" i="16"/>
  <c r="F246" i="16"/>
  <c r="M312" i="16"/>
  <c r="F321" i="16"/>
  <c r="H25" i="16"/>
  <c r="O15" i="16"/>
  <c r="I237" i="16"/>
  <c r="R197" i="16"/>
  <c r="M154" i="16"/>
  <c r="G198" i="16"/>
  <c r="R251" i="16"/>
  <c r="H363" i="16"/>
  <c r="Q224" i="16"/>
  <c r="I311" i="16"/>
  <c r="O190" i="16"/>
  <c r="P307" i="16"/>
  <c r="Q347" i="16"/>
  <c r="T376" i="16"/>
  <c r="O377" i="16"/>
  <c r="P20" i="16"/>
  <c r="M377" i="16"/>
  <c r="O60" i="16"/>
  <c r="O84" i="16"/>
  <c r="F63" i="16"/>
  <c r="L101" i="16"/>
  <c r="L135" i="16"/>
  <c r="I102" i="16"/>
  <c r="J39" i="16"/>
  <c r="H346" i="16"/>
  <c r="J85" i="16"/>
  <c r="P43" i="16"/>
  <c r="I21" i="16"/>
  <c r="S91" i="16"/>
  <c r="O40" i="16"/>
  <c r="O349" i="16"/>
  <c r="I169" i="16"/>
  <c r="F175" i="16"/>
  <c r="M177" i="16"/>
  <c r="H110" i="16"/>
  <c r="W352" i="16"/>
  <c r="W45" i="16"/>
  <c r="T89" i="16"/>
  <c r="R177" i="16"/>
  <c r="F110" i="16"/>
  <c r="O45" i="16"/>
  <c r="V110" i="16"/>
  <c r="L248" i="16"/>
  <c r="Q314" i="16"/>
  <c r="H357" i="16"/>
  <c r="I248" i="16"/>
  <c r="G246" i="16"/>
  <c r="M360" i="16"/>
  <c r="J248" i="16"/>
  <c r="P298" i="16"/>
  <c r="R226" i="16"/>
  <c r="L357" i="16"/>
  <c r="L319" i="16"/>
  <c r="W355" i="16"/>
  <c r="J311" i="16"/>
  <c r="K47" i="16"/>
  <c r="I307" i="16"/>
  <c r="M123" i="16"/>
  <c r="M21" i="16"/>
  <c r="V177" i="16"/>
  <c r="S287" i="16"/>
  <c r="F198" i="16"/>
  <c r="N313" i="16"/>
  <c r="M297" i="16"/>
  <c r="N273" i="16"/>
  <c r="G328" i="16"/>
  <c r="X288" i="16"/>
  <c r="S24" i="16"/>
  <c r="P127" i="16"/>
  <c r="G309" i="16"/>
  <c r="Q88" i="16"/>
  <c r="O295" i="16"/>
  <c r="N284" i="16"/>
  <c r="Q190" i="16"/>
  <c r="F355" i="16"/>
  <c r="N344" i="16"/>
  <c r="O373" i="16"/>
  <c r="P376" i="16"/>
  <c r="O21" i="16"/>
  <c r="G376" i="16"/>
  <c r="J42" i="16"/>
  <c r="P81" i="16"/>
  <c r="L57" i="16"/>
  <c r="F60" i="16"/>
  <c r="K134" i="16"/>
  <c r="P42" i="16"/>
  <c r="P347" i="16"/>
  <c r="K192" i="16"/>
  <c r="M24" i="16"/>
  <c r="J305" i="16"/>
  <c r="R149" i="16"/>
  <c r="L87" i="16"/>
  <c r="V25" i="16"/>
  <c r="P172" i="16"/>
  <c r="M68" i="16"/>
  <c r="N167" i="16"/>
  <c r="I155" i="16"/>
  <c r="N176" i="16"/>
  <c r="G67" i="16"/>
  <c r="H353" i="16"/>
  <c r="U264" i="16"/>
  <c r="G23" i="16"/>
  <c r="N199" i="16"/>
  <c r="U45" i="16"/>
  <c r="O110" i="16"/>
  <c r="V375" i="16"/>
  <c r="P291" i="16"/>
  <c r="W313" i="16"/>
  <c r="Q313" i="16"/>
  <c r="R246" i="16"/>
  <c r="G357" i="16"/>
  <c r="S322" i="16"/>
  <c r="R319" i="16"/>
  <c r="F224" i="16"/>
  <c r="G295" i="16"/>
  <c r="P306" i="16"/>
  <c r="H47" i="16"/>
  <c r="H14" i="16"/>
  <c r="T156" i="16"/>
  <c r="O66" i="16"/>
  <c r="O331" i="16"/>
  <c r="K313" i="16"/>
  <c r="G271" i="16"/>
  <c r="K345" i="16"/>
  <c r="O350" i="16"/>
  <c r="M38" i="16"/>
  <c r="L81" i="16"/>
  <c r="L283" i="16"/>
  <c r="O278" i="16"/>
  <c r="J44" i="16"/>
  <c r="T155" i="16"/>
  <c r="M89" i="16"/>
  <c r="R275" i="16"/>
  <c r="U291" i="16"/>
  <c r="I310" i="16"/>
  <c r="N175" i="16"/>
  <c r="K258" i="16"/>
  <c r="Q312" i="16"/>
  <c r="R361" i="16"/>
  <c r="O271" i="16"/>
  <c r="F231" i="16"/>
  <c r="V329" i="16"/>
  <c r="X261" i="16"/>
  <c r="N154" i="16"/>
  <c r="W90" i="16"/>
  <c r="K305" i="16"/>
  <c r="L280" i="16"/>
  <c r="W376" i="16"/>
  <c r="H340" i="16"/>
  <c r="F180" i="16"/>
  <c r="O49" i="16"/>
  <c r="O141" i="16"/>
  <c r="H92" i="16"/>
  <c r="G7" i="16"/>
  <c r="O32" i="16"/>
  <c r="J92" i="16"/>
  <c r="M100" i="16"/>
  <c r="O335" i="16"/>
  <c r="P51" i="16"/>
  <c r="G162" i="16"/>
  <c r="N11" i="16"/>
  <c r="N188" i="16"/>
  <c r="G26" i="16"/>
  <c r="L202" i="16"/>
  <c r="H71" i="16"/>
  <c r="P335" i="16"/>
  <c r="L204" i="16"/>
  <c r="G73" i="16"/>
  <c r="M337" i="16"/>
  <c r="L206" i="16"/>
  <c r="F75" i="16"/>
  <c r="M339" i="16"/>
  <c r="N254" i="16"/>
  <c r="V305" i="16"/>
  <c r="K154" i="16"/>
  <c r="O106" i="16"/>
  <c r="R13" i="16"/>
  <c r="G283" i="16"/>
  <c r="R377" i="16"/>
  <c r="M55" i="16"/>
  <c r="N99" i="16"/>
  <c r="Q50" i="16"/>
  <c r="Q73" i="16"/>
  <c r="Q96" i="16"/>
  <c r="Q119" i="16"/>
  <c r="Q142" i="16"/>
  <c r="Q340" i="16"/>
  <c r="Q165" i="16"/>
  <c r="K116" i="16"/>
  <c r="Q204" i="16"/>
  <c r="W252" i="16"/>
  <c r="H165" i="16"/>
  <c r="X15" i="16"/>
  <c r="W315" i="16"/>
  <c r="H341" i="16"/>
  <c r="T254" i="16"/>
  <c r="U320" i="16"/>
  <c r="I26" i="16"/>
  <c r="H28" i="16"/>
  <c r="P52" i="16"/>
  <c r="J312" i="16"/>
  <c r="J221" i="16"/>
  <c r="L44" i="16"/>
  <c r="N151" i="16"/>
  <c r="J107" i="16"/>
  <c r="J200" i="16"/>
  <c r="X179" i="16"/>
  <c r="V259" i="16"/>
  <c r="X307" i="16"/>
  <c r="S256" i="16"/>
  <c r="U277" i="16"/>
  <c r="K144" i="16"/>
  <c r="N73" i="16"/>
  <c r="R8" i="16"/>
  <c r="Q163" i="16"/>
  <c r="O210" i="16"/>
  <c r="P180" i="16"/>
  <c r="F53" i="16"/>
  <c r="H98" i="16"/>
  <c r="L210" i="16"/>
  <c r="L5" i="16"/>
  <c r="M138" i="16"/>
  <c r="H7" i="16"/>
  <c r="N140" i="16"/>
  <c r="H9" i="16"/>
  <c r="K142" i="16"/>
  <c r="G11" i="16"/>
  <c r="R115" i="16"/>
  <c r="L140" i="16"/>
  <c r="H229" i="16"/>
  <c r="U331" i="16"/>
  <c r="Q45" i="16"/>
  <c r="G173" i="16"/>
  <c r="N156" i="16"/>
  <c r="S245" i="16"/>
  <c r="O191" i="16"/>
  <c r="L142" i="16"/>
  <c r="L9" i="16"/>
  <c r="O114" i="16"/>
  <c r="L339" i="16"/>
  <c r="F121" i="16"/>
  <c r="G49" i="16"/>
  <c r="G187" i="16"/>
  <c r="I9" i="16"/>
  <c r="J336" i="16"/>
  <c r="J164" i="16"/>
  <c r="Q203" i="16"/>
  <c r="G144" i="16"/>
  <c r="V297" i="16"/>
  <c r="V225" i="16"/>
  <c r="U360" i="16"/>
  <c r="S314" i="16"/>
  <c r="U227" i="16"/>
  <c r="W362" i="16"/>
  <c r="V275" i="16"/>
  <c r="N159" i="16"/>
  <c r="S357" i="16"/>
  <c r="X232" i="16"/>
  <c r="X291" i="16"/>
  <c r="F206" i="16"/>
  <c r="L11" i="16"/>
  <c r="L342" i="16"/>
  <c r="K94" i="16"/>
  <c r="K186" i="16"/>
  <c r="G118" i="16"/>
  <c r="G339" i="16"/>
  <c r="I72" i="16"/>
  <c r="I32" i="16"/>
  <c r="J72" i="16"/>
  <c r="J187" i="16"/>
  <c r="Q8" i="16"/>
  <c r="M78" i="16"/>
  <c r="X368" i="16"/>
  <c r="X276" i="16"/>
  <c r="S307" i="16"/>
  <c r="S277" i="16"/>
  <c r="T358" i="16"/>
  <c r="X319" i="16"/>
  <c r="X364" i="16"/>
  <c r="O120" i="16"/>
  <c r="H137" i="16"/>
  <c r="P55" i="16"/>
  <c r="K118" i="16"/>
  <c r="V236" i="16"/>
  <c r="T272" i="16"/>
  <c r="U281" i="16"/>
  <c r="P140" i="16"/>
  <c r="L184" i="16"/>
  <c r="F74" i="16"/>
  <c r="G117" i="16"/>
  <c r="G119" i="16"/>
  <c r="K203" i="16"/>
  <c r="I118" i="16"/>
  <c r="I164" i="16"/>
  <c r="J181" i="16"/>
  <c r="J9" i="16"/>
  <c r="J32" i="16"/>
  <c r="P99" i="16"/>
  <c r="F141" i="16"/>
  <c r="S270" i="16"/>
  <c r="S246" i="16"/>
  <c r="S293" i="16"/>
  <c r="V246" i="16"/>
  <c r="U250" i="16"/>
  <c r="T361" i="16"/>
  <c r="V319" i="16"/>
  <c r="S237" i="16"/>
  <c r="X269" i="16"/>
  <c r="O202" i="16"/>
  <c r="Q342" i="16"/>
  <c r="P28" i="16"/>
  <c r="X301" i="16"/>
  <c r="W285" i="16"/>
  <c r="P121" i="16"/>
  <c r="L7" i="16"/>
  <c r="G166" i="16"/>
  <c r="H117" i="16"/>
  <c r="K140" i="16"/>
  <c r="K341" i="16"/>
  <c r="G95" i="16"/>
  <c r="G164" i="16"/>
  <c r="I336" i="16"/>
  <c r="I55" i="16"/>
  <c r="J204" i="16"/>
  <c r="J118" i="16"/>
  <c r="J55" i="16"/>
  <c r="U318" i="16"/>
  <c r="W268" i="16"/>
  <c r="T293" i="16"/>
  <c r="V369" i="16"/>
  <c r="S252" i="16"/>
  <c r="V358" i="16"/>
  <c r="U276" i="16"/>
  <c r="M70" i="16"/>
  <c r="S312" i="16"/>
  <c r="U315" i="16"/>
  <c r="X226" i="16"/>
  <c r="X277" i="16"/>
  <c r="R33" i="16"/>
  <c r="G180" i="16"/>
  <c r="M142" i="16"/>
  <c r="R137" i="16"/>
  <c r="H202" i="16"/>
  <c r="I48" i="16"/>
  <c r="M10" i="16"/>
  <c r="K77" i="16"/>
  <c r="I181" i="16"/>
  <c r="J49" i="16"/>
  <c r="J141" i="16"/>
  <c r="P340" i="16"/>
  <c r="P336" i="16"/>
  <c r="W251" i="16"/>
  <c r="U230" i="16"/>
  <c r="T270" i="16"/>
  <c r="U362" i="16"/>
  <c r="V359" i="16"/>
  <c r="N118" i="16"/>
  <c r="S225" i="16"/>
  <c r="X281" i="16"/>
  <c r="T320" i="16"/>
  <c r="S292" i="16"/>
  <c r="U255" i="16"/>
  <c r="S238" i="16"/>
  <c r="V239" i="16"/>
  <c r="V293" i="16"/>
  <c r="V283" i="16"/>
  <c r="T291" i="16"/>
  <c r="S362" i="16"/>
  <c r="S372" i="16"/>
  <c r="W227" i="16"/>
  <c r="S282" i="16"/>
  <c r="T326" i="16"/>
  <c r="T356" i="16"/>
  <c r="N163" i="16"/>
  <c r="L208" i="16"/>
  <c r="F334" i="16"/>
  <c r="P337" i="16"/>
  <c r="J26" i="16"/>
  <c r="J342" i="16"/>
  <c r="P72" i="16"/>
  <c r="Q207" i="16"/>
  <c r="N181" i="16"/>
  <c r="O183" i="16"/>
  <c r="L187" i="16"/>
  <c r="Q164" i="16"/>
  <c r="L54" i="16"/>
  <c r="H122" i="16"/>
  <c r="F161" i="16"/>
  <c r="N187" i="16"/>
  <c r="K95" i="16"/>
  <c r="J78" i="16"/>
  <c r="L160" i="16"/>
  <c r="H164" i="16"/>
  <c r="J144" i="16"/>
  <c r="G52" i="16"/>
  <c r="I5" i="16"/>
  <c r="I28" i="16"/>
  <c r="I74" i="16"/>
  <c r="I338" i="16"/>
  <c r="I11" i="16"/>
  <c r="J28" i="16"/>
  <c r="J183" i="16"/>
  <c r="J338" i="16"/>
  <c r="J11" i="16"/>
  <c r="L166" i="16"/>
  <c r="W5" i="16"/>
  <c r="W228" i="16"/>
  <c r="O5" i="16"/>
  <c r="F28" i="16"/>
  <c r="K115" i="16"/>
  <c r="P8" i="16"/>
  <c r="K31" i="16"/>
  <c r="G72" i="16"/>
  <c r="G141" i="16"/>
  <c r="I49" i="16"/>
  <c r="I204" i="16"/>
  <c r="I95" i="16"/>
  <c r="I141" i="16"/>
  <c r="I187" i="16"/>
  <c r="J95" i="16"/>
  <c r="L73" i="16"/>
  <c r="R98" i="16"/>
  <c r="V240" i="16"/>
  <c r="T235" i="16"/>
  <c r="U269" i="16"/>
  <c r="X271" i="16"/>
  <c r="S269" i="16"/>
  <c r="X257" i="16"/>
  <c r="T294" i="16"/>
  <c r="U283" i="16"/>
  <c r="T359" i="16"/>
  <c r="O203" i="16"/>
  <c r="R7" i="16"/>
  <c r="K188" i="16"/>
  <c r="O160" i="16"/>
  <c r="Q9" i="16"/>
  <c r="O164" i="16"/>
  <c r="M159" i="16"/>
  <c r="P78" i="16"/>
  <c r="Q70" i="16"/>
  <c r="G93" i="16"/>
  <c r="M32" i="16"/>
  <c r="F114" i="16"/>
  <c r="J100" i="16"/>
  <c r="R9" i="16"/>
  <c r="K4" i="16"/>
  <c r="R202" i="16"/>
  <c r="W291" i="16"/>
  <c r="V233" i="16"/>
  <c r="X279" i="16"/>
  <c r="W370" i="16"/>
  <c r="W314" i="16"/>
  <c r="S230" i="16"/>
  <c r="T246" i="16"/>
  <c r="V281" i="16"/>
  <c r="S284" i="16"/>
  <c r="V248" i="16"/>
  <c r="W329" i="16"/>
  <c r="U292" i="16"/>
  <c r="X357" i="16"/>
  <c r="W278" i="16"/>
  <c r="U256" i="16"/>
  <c r="S260" i="16"/>
  <c r="S281" i="16"/>
  <c r="W327" i="16"/>
  <c r="W279" i="16"/>
  <c r="U261" i="16"/>
  <c r="V371" i="16"/>
  <c r="X233" i="16"/>
  <c r="V254" i="16"/>
  <c r="T324" i="16"/>
  <c r="U241" i="16"/>
  <c r="U282" i="16"/>
  <c r="W273" i="16"/>
  <c r="V241" i="16"/>
  <c r="G33" i="16"/>
  <c r="R50" i="16"/>
  <c r="P210" i="16"/>
  <c r="F32" i="16"/>
  <c r="F341" i="16"/>
  <c r="N120" i="16"/>
  <c r="F50" i="16"/>
  <c r="L77" i="16"/>
  <c r="N207" i="16"/>
  <c r="K29" i="16"/>
  <c r="H182" i="16"/>
  <c r="H76" i="16"/>
  <c r="O204" i="16"/>
  <c r="U297" i="16"/>
  <c r="N337" i="16"/>
  <c r="M119" i="16"/>
  <c r="Q206" i="16"/>
  <c r="P204" i="16"/>
  <c r="H181" i="16"/>
  <c r="I114" i="16"/>
  <c r="Q74" i="16"/>
  <c r="N76" i="16"/>
  <c r="R209" i="16"/>
  <c r="R165" i="16"/>
  <c r="L114" i="16"/>
  <c r="K50" i="16"/>
  <c r="K52" i="16"/>
  <c r="L185" i="16"/>
  <c r="H54" i="16"/>
  <c r="K139" i="16"/>
  <c r="L8" i="16"/>
  <c r="H78" i="16"/>
  <c r="K9" i="16"/>
  <c r="L92" i="16"/>
  <c r="G159" i="16"/>
  <c r="M50" i="16"/>
  <c r="M52" i="16"/>
  <c r="N54" i="16"/>
  <c r="J114" i="16"/>
  <c r="F26" i="16"/>
  <c r="G116" i="16"/>
  <c r="Q186" i="16"/>
  <c r="L182" i="16"/>
  <c r="H166" i="16"/>
  <c r="M336" i="16"/>
  <c r="G163" i="16"/>
  <c r="I180" i="16"/>
  <c r="G27" i="16"/>
  <c r="F29" i="16"/>
  <c r="H162" i="16"/>
  <c r="N55" i="16"/>
  <c r="G181" i="16"/>
  <c r="G6" i="16"/>
  <c r="G204" i="16"/>
  <c r="G29" i="16"/>
  <c r="G75" i="16"/>
  <c r="G98" i="16"/>
  <c r="G121" i="16"/>
  <c r="I137" i="16"/>
  <c r="I160" i="16"/>
  <c r="I51" i="16"/>
  <c r="I183" i="16"/>
  <c r="I206" i="16"/>
  <c r="I97" i="16"/>
  <c r="I120" i="16"/>
  <c r="I143" i="16"/>
  <c r="J5" i="16"/>
  <c r="J137" i="16"/>
  <c r="J160" i="16"/>
  <c r="J51" i="16"/>
  <c r="J74" i="16"/>
  <c r="J206" i="16"/>
  <c r="J97" i="16"/>
  <c r="J120" i="16"/>
  <c r="J143" i="16"/>
  <c r="N119" i="16"/>
  <c r="P70" i="16"/>
  <c r="L144" i="16"/>
  <c r="X252" i="16"/>
  <c r="S13" i="16"/>
  <c r="N210" i="16"/>
  <c r="G4" i="16"/>
  <c r="H158" i="16"/>
  <c r="X320" i="16"/>
  <c r="N206" i="16"/>
  <c r="V364" i="16"/>
  <c r="R187" i="16"/>
  <c r="H4" i="16"/>
  <c r="F4" i="16"/>
  <c r="S14" i="16"/>
  <c r="H49" i="16"/>
  <c r="K182" i="16"/>
  <c r="G51" i="16"/>
  <c r="K184" i="16"/>
  <c r="H186" i="16"/>
  <c r="P77" i="16"/>
  <c r="L341" i="16"/>
  <c r="R120" i="16"/>
  <c r="R188" i="16"/>
  <c r="M4" i="16"/>
  <c r="Q29" i="16"/>
  <c r="T237" i="16"/>
  <c r="W356" i="16"/>
  <c r="S358" i="16"/>
  <c r="T248" i="16"/>
  <c r="T290" i="16"/>
  <c r="S294" i="16"/>
  <c r="T271" i="16"/>
  <c r="T281" i="16"/>
  <c r="X324" i="16"/>
  <c r="V262" i="16"/>
  <c r="X236" i="16"/>
  <c r="X238" i="16"/>
  <c r="T224" i="16"/>
  <c r="P209" i="16"/>
  <c r="P166" i="16"/>
  <c r="R97" i="16"/>
  <c r="K165" i="16"/>
  <c r="R11" i="16"/>
  <c r="L118" i="16"/>
  <c r="G77" i="16"/>
  <c r="Q115" i="16"/>
  <c r="R117" i="16"/>
  <c r="N137" i="16"/>
  <c r="L93" i="16"/>
  <c r="G337" i="16"/>
  <c r="F339" i="16"/>
  <c r="H339" i="16"/>
  <c r="M95" i="16"/>
  <c r="N95" i="16"/>
  <c r="O97" i="16"/>
  <c r="K210" i="16"/>
  <c r="O95" i="16"/>
  <c r="M92" i="16"/>
  <c r="R182" i="16"/>
  <c r="H72" i="16"/>
  <c r="O338" i="16"/>
  <c r="H209" i="16"/>
  <c r="O73" i="16"/>
  <c r="O10" i="16"/>
  <c r="G336" i="16"/>
  <c r="J340" i="16"/>
  <c r="X315" i="16"/>
  <c r="U295" i="16"/>
  <c r="T269" i="16"/>
  <c r="S283" i="16"/>
  <c r="T318" i="16"/>
  <c r="V301" i="16"/>
  <c r="U238" i="16"/>
  <c r="T256" i="16"/>
  <c r="W246" i="16"/>
  <c r="X246" i="16"/>
  <c r="X235" i="16"/>
  <c r="S366" i="16"/>
  <c r="X241" i="16"/>
  <c r="V312" i="16"/>
  <c r="S325" i="16"/>
  <c r="T295" i="16"/>
  <c r="X300" i="16"/>
  <c r="U304" i="16"/>
  <c r="X296" i="16"/>
  <c r="T278" i="16"/>
  <c r="W281" i="16"/>
  <c r="S274" i="16"/>
  <c r="T299" i="16"/>
  <c r="T238" i="16"/>
  <c r="X225" i="16"/>
  <c r="S227" i="16"/>
  <c r="X290" i="16"/>
  <c r="S303" i="16"/>
  <c r="W298" i="16"/>
  <c r="T228" i="16"/>
  <c r="W365" i="16"/>
  <c r="S367" i="16"/>
  <c r="X283" i="16"/>
  <c r="V370" i="16"/>
  <c r="W263" i="16"/>
  <c r="S280" i="16"/>
  <c r="T262" i="16"/>
  <c r="V261" i="16"/>
  <c r="T372" i="16"/>
  <c r="X259" i="16"/>
  <c r="S370" i="16"/>
  <c r="S329" i="16"/>
  <c r="T319" i="16"/>
  <c r="V322" i="16"/>
  <c r="P339" i="16"/>
  <c r="J334" i="16"/>
  <c r="N78" i="16"/>
  <c r="M26" i="16"/>
  <c r="Q52" i="16"/>
  <c r="R210" i="16"/>
  <c r="Q160" i="16"/>
  <c r="F143" i="16"/>
  <c r="H77" i="16"/>
  <c r="O180" i="16"/>
  <c r="P115" i="16"/>
  <c r="M48" i="16"/>
  <c r="L207" i="16"/>
  <c r="F166" i="16"/>
  <c r="P48" i="16"/>
  <c r="F8" i="16"/>
  <c r="P119" i="16"/>
  <c r="O121" i="16"/>
  <c r="F9" i="16"/>
  <c r="Q144" i="16"/>
  <c r="G70" i="16"/>
  <c r="H335" i="16"/>
  <c r="L95" i="16"/>
  <c r="L97" i="16"/>
  <c r="H99" i="16"/>
  <c r="Q72" i="16"/>
  <c r="F159" i="16"/>
  <c r="P183" i="16"/>
  <c r="R121" i="16"/>
  <c r="M49" i="16"/>
  <c r="G48" i="16"/>
  <c r="N335" i="16"/>
  <c r="H204" i="16"/>
  <c r="K337" i="16"/>
  <c r="G206" i="16"/>
  <c r="K339" i="16"/>
  <c r="L99" i="16"/>
  <c r="L138" i="16"/>
  <c r="K185" i="16"/>
  <c r="O187" i="16"/>
  <c r="M181" i="16"/>
  <c r="P137" i="16"/>
  <c r="G71" i="16"/>
  <c r="M9" i="16"/>
  <c r="G209" i="16"/>
  <c r="K100" i="16"/>
  <c r="P114" i="16"/>
  <c r="N203" i="16"/>
  <c r="N336" i="16"/>
  <c r="K205" i="16"/>
  <c r="G74" i="16"/>
  <c r="K207" i="16"/>
  <c r="L340" i="16"/>
  <c r="O27" i="16"/>
  <c r="O182" i="16"/>
  <c r="O337" i="16"/>
  <c r="O119" i="16"/>
  <c r="O165" i="16"/>
  <c r="G115" i="16"/>
  <c r="G138" i="16"/>
  <c r="G161" i="16"/>
  <c r="G184" i="16"/>
  <c r="G9" i="16"/>
  <c r="G207" i="16"/>
  <c r="G32" i="16"/>
  <c r="G55" i="16"/>
  <c r="I93" i="16"/>
  <c r="I116" i="16"/>
  <c r="I7" i="16"/>
  <c r="I139" i="16"/>
  <c r="I30" i="16"/>
  <c r="I162" i="16"/>
  <c r="I53" i="16"/>
  <c r="I185" i="16"/>
  <c r="I76" i="16"/>
  <c r="I208" i="16"/>
  <c r="I340" i="16"/>
  <c r="I99" i="16"/>
  <c r="L334" i="16"/>
  <c r="J93" i="16"/>
  <c r="J116" i="16"/>
  <c r="J7" i="16"/>
  <c r="J139" i="16"/>
  <c r="J30" i="16"/>
  <c r="J162" i="16"/>
  <c r="J53" i="16"/>
  <c r="J185" i="16"/>
  <c r="J76" i="16"/>
  <c r="J208" i="16"/>
  <c r="J99" i="16"/>
  <c r="M180" i="16"/>
  <c r="O115" i="16"/>
  <c r="F142" i="16"/>
  <c r="Q335" i="16"/>
  <c r="H32" i="16"/>
  <c r="N204" i="16"/>
  <c r="K334" i="16"/>
  <c r="I136" i="16"/>
  <c r="S262" i="16"/>
  <c r="O161" i="16"/>
  <c r="Q6" i="16"/>
  <c r="P6" i="16"/>
  <c r="U313" i="16"/>
  <c r="S250" i="16"/>
  <c r="T232" i="16"/>
  <c r="W255" i="16"/>
  <c r="X255" i="16"/>
  <c r="T280" i="16"/>
  <c r="V270" i="16"/>
  <c r="S248" i="16"/>
  <c r="U251" i="16"/>
  <c r="V276" i="16"/>
  <c r="V321" i="16"/>
  <c r="S316" i="16"/>
  <c r="V296" i="16"/>
  <c r="U357" i="16"/>
  <c r="X228" i="16"/>
  <c r="W296" i="16"/>
  <c r="S364" i="16"/>
  <c r="V357" i="16"/>
  <c r="U316" i="16"/>
  <c r="T275" i="16"/>
  <c r="W257" i="16"/>
  <c r="W295" i="16"/>
  <c r="X234" i="16"/>
  <c r="S236" i="16"/>
  <c r="S356" i="16"/>
  <c r="V229" i="16"/>
  <c r="V356" i="16"/>
  <c r="W294" i="16"/>
  <c r="V247" i="16"/>
  <c r="U228" i="16"/>
  <c r="V318" i="16"/>
  <c r="T252" i="16"/>
  <c r="U298" i="16"/>
  <c r="X293" i="16"/>
  <c r="W319" i="16"/>
  <c r="T296" i="16"/>
  <c r="S78" i="16"/>
  <c r="T297" i="16"/>
  <c r="U319" i="16"/>
  <c r="V271" i="16"/>
  <c r="V303" i="16"/>
  <c r="V363" i="16"/>
  <c r="V282" i="16"/>
  <c r="W229" i="16"/>
  <c r="W363" i="16"/>
  <c r="W290" i="16"/>
  <c r="U78" i="16"/>
  <c r="Q187" i="16"/>
  <c r="L74" i="16"/>
  <c r="M204" i="16"/>
  <c r="W364" i="16"/>
  <c r="L163" i="16"/>
  <c r="R337" i="16"/>
  <c r="P116" i="16"/>
  <c r="J188" i="16"/>
  <c r="M116" i="16"/>
  <c r="R184" i="16"/>
  <c r="Q166" i="16"/>
  <c r="M118" i="16"/>
  <c r="P203" i="16"/>
  <c r="K33" i="16"/>
  <c r="J180" i="16"/>
  <c r="F96" i="16"/>
  <c r="M165" i="16"/>
  <c r="K119" i="16"/>
  <c r="L165" i="16"/>
  <c r="R340" i="16"/>
  <c r="M205" i="16"/>
  <c r="R335" i="16"/>
  <c r="M188" i="16"/>
  <c r="F144" i="16"/>
  <c r="R70" i="16"/>
  <c r="L137" i="16"/>
  <c r="F6" i="16"/>
  <c r="H139" i="16"/>
  <c r="H141" i="16"/>
  <c r="N32" i="16"/>
  <c r="G143" i="16"/>
  <c r="R161" i="16"/>
  <c r="H97" i="16"/>
  <c r="F11" i="16"/>
  <c r="Q121" i="16"/>
  <c r="Q100" i="16"/>
  <c r="N143" i="16"/>
  <c r="N342" i="16"/>
  <c r="I166" i="16"/>
  <c r="N93" i="16"/>
  <c r="F117" i="16"/>
  <c r="K122" i="16"/>
  <c r="P144" i="16"/>
  <c r="L335" i="16"/>
  <c r="N144" i="16"/>
  <c r="N6" i="16"/>
  <c r="P139" i="16"/>
  <c r="O181" i="16"/>
  <c r="Q136" i="16"/>
  <c r="H115" i="16"/>
  <c r="K204" i="16"/>
  <c r="L337" i="16"/>
  <c r="M53" i="16"/>
  <c r="F164" i="16"/>
  <c r="Q78" i="16"/>
  <c r="R136" i="16"/>
  <c r="R94" i="16"/>
  <c r="P96" i="16"/>
  <c r="O98" i="16"/>
  <c r="H188" i="16"/>
  <c r="J4" i="16"/>
  <c r="K136" i="16"/>
  <c r="P341" i="16"/>
  <c r="K32" i="16"/>
  <c r="L205" i="16"/>
  <c r="N10" i="16"/>
  <c r="H75" i="16"/>
  <c r="T249" i="16"/>
  <c r="Q92" i="16"/>
  <c r="L117" i="16"/>
  <c r="T16" i="16"/>
  <c r="I4" i="16"/>
  <c r="P9" i="16"/>
  <c r="T146" i="16"/>
  <c r="W292" i="16"/>
  <c r="V228" i="16"/>
  <c r="V316" i="16"/>
  <c r="U290" i="16"/>
  <c r="V290" i="16"/>
  <c r="T251" i="16"/>
  <c r="V279" i="16"/>
  <c r="S257" i="16"/>
  <c r="U260" i="16"/>
  <c r="V285" i="16"/>
  <c r="T357" i="16"/>
  <c r="V251" i="16"/>
  <c r="W368" i="16"/>
  <c r="U366" i="16"/>
  <c r="X237" i="16"/>
  <c r="W305" i="16"/>
  <c r="U257" i="16"/>
  <c r="V366" i="16"/>
  <c r="U325" i="16"/>
  <c r="T284" i="16"/>
  <c r="W248" i="16"/>
  <c r="W304" i="16"/>
  <c r="V269" i="16"/>
  <c r="X249" i="16"/>
  <c r="S365" i="16"/>
  <c r="V238" i="16"/>
  <c r="V365" i="16"/>
  <c r="W303" i="16"/>
  <c r="V256" i="16"/>
  <c r="U237" i="16"/>
  <c r="V327" i="16"/>
  <c r="T261" i="16"/>
  <c r="U307" i="16"/>
  <c r="X302" i="16"/>
  <c r="T305" i="16"/>
  <c r="S87" i="16"/>
  <c r="T306" i="16"/>
  <c r="U328" i="16"/>
  <c r="V280" i="16"/>
  <c r="V294" i="16"/>
  <c r="V372" i="16"/>
  <c r="V273" i="16"/>
  <c r="W238" i="16"/>
  <c r="W299" i="16"/>
  <c r="U87" i="16"/>
  <c r="O77" i="16"/>
  <c r="P207" i="16"/>
  <c r="U359" i="16"/>
  <c r="W373" i="16"/>
  <c r="H334" i="16"/>
  <c r="Q210" i="16"/>
  <c r="L162" i="16"/>
  <c r="Q11" i="16"/>
  <c r="P161" i="16"/>
  <c r="N202" i="16"/>
  <c r="N209" i="16"/>
  <c r="N339" i="16"/>
  <c r="R96" i="16"/>
  <c r="G334" i="16"/>
  <c r="P206" i="16"/>
  <c r="J136" i="16"/>
  <c r="W253" i="16"/>
  <c r="M207" i="16"/>
  <c r="G94" i="16"/>
  <c r="H121" i="16"/>
  <c r="L158" i="16"/>
  <c r="L33" i="16"/>
  <c r="F95" i="16"/>
  <c r="R166" i="16"/>
  <c r="L75" i="16"/>
  <c r="F183" i="16"/>
  <c r="L122" i="16"/>
  <c r="G92" i="16"/>
  <c r="Q28" i="16"/>
  <c r="Q161" i="16"/>
  <c r="N30" i="16"/>
  <c r="R163" i="16"/>
  <c r="F54" i="16"/>
  <c r="P165" i="16"/>
  <c r="L4" i="16"/>
  <c r="K141" i="16"/>
  <c r="N33" i="16"/>
  <c r="J122" i="16"/>
  <c r="I92" i="16"/>
  <c r="O137" i="16"/>
  <c r="K6" i="16"/>
  <c r="L139" i="16"/>
  <c r="H8" i="16"/>
  <c r="L141" i="16"/>
  <c r="G10" i="16"/>
  <c r="L143" i="16"/>
  <c r="Q188" i="16"/>
  <c r="R75" i="16"/>
  <c r="H10" i="16"/>
  <c r="G203" i="16"/>
  <c r="O144" i="16"/>
  <c r="I70" i="16"/>
  <c r="F115" i="16"/>
  <c r="M6" i="16"/>
  <c r="N8" i="16"/>
  <c r="N141" i="16"/>
  <c r="K10" i="16"/>
  <c r="O143" i="16"/>
  <c r="L50" i="16"/>
  <c r="G122" i="16"/>
  <c r="R183" i="16"/>
  <c r="F120" i="16"/>
  <c r="G335" i="16"/>
  <c r="Q31" i="16"/>
  <c r="J166" i="16"/>
  <c r="H159" i="16"/>
  <c r="O8" i="16"/>
  <c r="P97" i="16"/>
  <c r="G208" i="16"/>
  <c r="G158" i="16"/>
  <c r="H116" i="16"/>
  <c r="H118" i="16"/>
  <c r="N9" i="16"/>
  <c r="G120" i="16"/>
  <c r="O11" i="16"/>
  <c r="K71" i="16"/>
  <c r="K335" i="16"/>
  <c r="K117" i="16"/>
  <c r="K8" i="16"/>
  <c r="K163" i="16"/>
  <c r="K54" i="16"/>
  <c r="K209" i="16"/>
  <c r="G342" i="16"/>
  <c r="O166" i="16"/>
  <c r="M137" i="16"/>
  <c r="M335" i="16"/>
  <c r="M160" i="16"/>
  <c r="M183" i="16"/>
  <c r="M8" i="16"/>
  <c r="M206" i="16"/>
  <c r="M31" i="16"/>
  <c r="M54" i="16"/>
  <c r="M77" i="16"/>
  <c r="I115" i="16"/>
  <c r="I6" i="16"/>
  <c r="I138" i="16"/>
  <c r="I29" i="16"/>
  <c r="I161" i="16"/>
  <c r="I52" i="16"/>
  <c r="I184" i="16"/>
  <c r="I75" i="16"/>
  <c r="I207" i="16"/>
  <c r="I339" i="16"/>
  <c r="I98" i="16"/>
  <c r="I121" i="16"/>
  <c r="J115" i="16"/>
  <c r="J6" i="16"/>
  <c r="J138" i="16"/>
  <c r="J29" i="16"/>
  <c r="J161" i="16"/>
  <c r="J52" i="16"/>
  <c r="J184" i="16"/>
  <c r="J75" i="16"/>
  <c r="J207" i="16"/>
  <c r="J339" i="16"/>
  <c r="J98" i="16"/>
  <c r="J121" i="16"/>
  <c r="I100" i="16"/>
  <c r="Q54" i="16"/>
  <c r="F181" i="16"/>
  <c r="F140" i="16"/>
  <c r="V315" i="16"/>
  <c r="J48" i="16"/>
  <c r="T15" i="16"/>
  <c r="S148" i="16"/>
  <c r="X192" i="16"/>
  <c r="F93" i="16"/>
  <c r="X316" i="16"/>
  <c r="X356" i="16"/>
  <c r="W272" i="16"/>
  <c r="T229" i="16"/>
  <c r="U299" i="16"/>
  <c r="V299" i="16"/>
  <c r="V224" i="16"/>
  <c r="X272" i="16"/>
  <c r="X270" i="16"/>
  <c r="W361" i="16"/>
  <c r="T329" i="16"/>
  <c r="T366" i="16"/>
  <c r="V260" i="16"/>
  <c r="T255" i="16"/>
  <c r="S301" i="16"/>
  <c r="V272" i="16"/>
  <c r="S275" i="16"/>
  <c r="U246" i="16"/>
  <c r="V257" i="16"/>
  <c r="S229" i="16"/>
  <c r="W320" i="16"/>
  <c r="U301" i="16"/>
  <c r="V230" i="16"/>
  <c r="V278" i="16"/>
  <c r="X258" i="16"/>
  <c r="W269" i="16"/>
  <c r="V274" i="16"/>
  <c r="U247" i="16"/>
  <c r="S251" i="16"/>
  <c r="T300" i="16"/>
  <c r="S272" i="16"/>
  <c r="S371" i="16"/>
  <c r="W318" i="16"/>
  <c r="W270" i="16"/>
  <c r="U252" i="16"/>
  <c r="S363" i="16"/>
  <c r="V362" i="16"/>
  <c r="W236" i="16"/>
  <c r="X224" i="16"/>
  <c r="V263" i="16"/>
  <c r="T315" i="16"/>
  <c r="S273" i="16"/>
  <c r="U232" i="16"/>
  <c r="T317" i="16"/>
  <c r="U273" i="16"/>
  <c r="W282" i="16"/>
  <c r="T365" i="16"/>
  <c r="V232" i="16"/>
  <c r="Q55" i="16"/>
  <c r="M72" i="16"/>
  <c r="I188" i="16"/>
  <c r="M340" i="16"/>
  <c r="U368" i="16"/>
  <c r="H31" i="16"/>
  <c r="R205" i="16"/>
  <c r="L72" i="16"/>
  <c r="P160" i="16"/>
  <c r="N117" i="16"/>
  <c r="I158" i="16"/>
  <c r="N116" i="16"/>
  <c r="O336" i="16"/>
  <c r="R92" i="16"/>
  <c r="F185" i="16"/>
  <c r="R206" i="16"/>
  <c r="Q338" i="16"/>
  <c r="N48" i="16"/>
  <c r="P53" i="16"/>
  <c r="M73" i="16"/>
  <c r="R203" i="16"/>
  <c r="R100" i="16"/>
  <c r="L181" i="16"/>
  <c r="G50" i="16"/>
  <c r="L183" i="16"/>
  <c r="F52" i="16"/>
  <c r="H185" i="16"/>
  <c r="H187" i="16"/>
  <c r="R207" i="16"/>
  <c r="G99" i="16"/>
  <c r="P100" i="16"/>
  <c r="R30" i="16"/>
  <c r="P32" i="16"/>
  <c r="F70" i="16"/>
  <c r="H51" i="16"/>
  <c r="P76" i="16"/>
  <c r="I122" i="16"/>
  <c r="Q32" i="16"/>
  <c r="M187" i="16"/>
  <c r="F205" i="16"/>
  <c r="H338" i="16"/>
  <c r="Q137" i="16"/>
  <c r="N139" i="16"/>
  <c r="F163" i="16"/>
  <c r="R32" i="16"/>
  <c r="Q48" i="16"/>
  <c r="F336" i="16"/>
  <c r="L186" i="16"/>
  <c r="F160" i="16"/>
  <c r="R78" i="16"/>
  <c r="R334" i="16"/>
  <c r="F72" i="16"/>
  <c r="N142" i="16"/>
  <c r="L94" i="16"/>
  <c r="R119" i="16"/>
  <c r="O100" i="16"/>
  <c r="L6" i="16"/>
  <c r="O188" i="16"/>
  <c r="L203" i="16"/>
  <c r="N52" i="16"/>
  <c r="Q5" i="16"/>
  <c r="Q138" i="16"/>
  <c r="N7" i="16"/>
  <c r="R140" i="16"/>
  <c r="F31" i="16"/>
  <c r="P142" i="16"/>
  <c r="O93" i="16"/>
  <c r="O139" i="16"/>
  <c r="O30" i="16"/>
  <c r="O185" i="16"/>
  <c r="O76" i="16"/>
  <c r="O340" i="16"/>
  <c r="K26" i="16"/>
  <c r="K158" i="16"/>
  <c r="I334" i="16"/>
  <c r="Q159" i="16"/>
  <c r="Q182" i="16"/>
  <c r="Q7" i="16"/>
  <c r="Q205" i="16"/>
  <c r="Q30" i="16"/>
  <c r="Q53" i="16"/>
  <c r="Q76" i="16"/>
  <c r="Q99" i="16"/>
  <c r="R51" i="16"/>
  <c r="R122" i="16"/>
  <c r="O71" i="16"/>
  <c r="H184" i="16"/>
  <c r="H119" i="16"/>
  <c r="K75" i="16"/>
  <c r="H27" i="16"/>
  <c r="X230" i="16"/>
  <c r="W13" i="16"/>
  <c r="T346" i="16"/>
  <c r="X14" i="16"/>
  <c r="R5" i="16"/>
  <c r="W317" i="16"/>
  <c r="V314" i="16"/>
  <c r="X262" i="16"/>
  <c r="O361" i="16"/>
  <c r="R31" i="16"/>
  <c r="R164" i="16"/>
  <c r="P33" i="16"/>
  <c r="K187" i="16"/>
  <c r="R29" i="16"/>
  <c r="O186" i="16"/>
  <c r="K55" i="16"/>
  <c r="Q341" i="16"/>
  <c r="K336" i="16"/>
  <c r="L96" i="16"/>
  <c r="O138" i="16"/>
  <c r="F162" i="16"/>
  <c r="F158" i="16"/>
  <c r="Q181" i="16"/>
  <c r="N96" i="16"/>
  <c r="Q77" i="16"/>
  <c r="P4" i="16"/>
  <c r="N50" i="16"/>
  <c r="H161" i="16"/>
  <c r="L10" i="16"/>
  <c r="M144" i="16"/>
  <c r="O6" i="16"/>
  <c r="R139" i="16"/>
  <c r="F30" i="16"/>
  <c r="P141" i="16"/>
  <c r="Q143" i="16"/>
  <c r="O116" i="16"/>
  <c r="O7" i="16"/>
  <c r="O162" i="16"/>
  <c r="O53" i="16"/>
  <c r="O208" i="16"/>
  <c r="O99" i="16"/>
  <c r="G78" i="16"/>
  <c r="K92" i="16"/>
  <c r="P208" i="16"/>
  <c r="M162" i="16"/>
  <c r="Q71" i="16"/>
  <c r="U327" i="16"/>
  <c r="W322" i="16"/>
  <c r="R6" i="16"/>
  <c r="O74" i="16"/>
  <c r="N31" i="16"/>
  <c r="P11" i="16"/>
  <c r="P120" i="16"/>
  <c r="G210" i="16"/>
  <c r="T314" i="16"/>
  <c r="X292" i="16"/>
  <c r="U278" i="16"/>
  <c r="W277" i="16"/>
  <c r="X280" i="16"/>
  <c r="V306" i="16"/>
  <c r="X268" i="16"/>
  <c r="U272" i="16"/>
  <c r="W276" i="16"/>
  <c r="S278" i="16"/>
  <c r="S302" i="16"/>
  <c r="W260" i="16"/>
  <c r="X285" i="16"/>
  <c r="V234" i="16"/>
  <c r="T302" i="16"/>
  <c r="U239" i="16"/>
  <c r="V255" i="16"/>
  <c r="U369" i="16"/>
  <c r="S298" i="16"/>
  <c r="V292" i="16"/>
  <c r="U229" i="16"/>
  <c r="U259" i="16"/>
  <c r="T247" i="16"/>
  <c r="T279" i="16"/>
  <c r="T370" i="16"/>
  <c r="S323" i="16"/>
  <c r="S261" i="16"/>
  <c r="T367" i="16"/>
  <c r="V328" i="16"/>
  <c r="U236" i="16"/>
  <c r="U371" i="16"/>
  <c r="V367" i="16"/>
  <c r="W371" i="16"/>
  <c r="V368" i="16"/>
  <c r="T303" i="16"/>
  <c r="S228" i="16"/>
  <c r="U274" i="16"/>
  <c r="X373" i="16"/>
  <c r="U285" i="16"/>
  <c r="V284" i="16"/>
  <c r="S21" i="16"/>
  <c r="X278" i="16"/>
  <c r="G341" i="16"/>
  <c r="Q98" i="16"/>
  <c r="L115" i="16"/>
  <c r="H26" i="16"/>
  <c r="Q202" i="16"/>
  <c r="L26" i="16"/>
  <c r="F33" i="16"/>
  <c r="G137" i="16"/>
  <c r="O78" i="16"/>
  <c r="N71" i="16"/>
  <c r="J158" i="16"/>
  <c r="N115" i="16"/>
  <c r="S321" i="16"/>
  <c r="L29" i="16"/>
  <c r="F137" i="16"/>
  <c r="N122" i="16"/>
  <c r="L30" i="16"/>
  <c r="H144" i="16"/>
  <c r="L209" i="16"/>
  <c r="R10" i="16"/>
  <c r="P162" i="16"/>
  <c r="L121" i="16"/>
  <c r="G186" i="16"/>
  <c r="O28" i="16"/>
  <c r="L180" i="16"/>
  <c r="N121" i="16"/>
  <c r="L116" i="16"/>
  <c r="G100" i="16"/>
  <c r="G188" i="16"/>
  <c r="R71" i="16"/>
  <c r="R204" i="16"/>
  <c r="P73" i="16"/>
  <c r="O75" i="16"/>
  <c r="R208" i="16"/>
  <c r="F99" i="16"/>
  <c r="R27" i="16"/>
  <c r="P26" i="16"/>
  <c r="L49" i="16"/>
  <c r="M182" i="16"/>
  <c r="L51" i="16"/>
  <c r="M184" i="16"/>
  <c r="H53" i="16"/>
  <c r="N186" i="16"/>
  <c r="H55" i="16"/>
  <c r="N341" i="16"/>
  <c r="K7" i="16"/>
  <c r="O140" i="16"/>
  <c r="J210" i="16"/>
  <c r="O4" i="16"/>
  <c r="I202" i="16"/>
  <c r="N49" i="16"/>
  <c r="G160" i="16"/>
  <c r="O51" i="16"/>
  <c r="L53" i="16"/>
  <c r="P186" i="16"/>
  <c r="L55" i="16"/>
  <c r="O342" i="16"/>
  <c r="M93" i="16"/>
  <c r="H180" i="16"/>
  <c r="Q140" i="16"/>
  <c r="M99" i="16"/>
  <c r="P334" i="16"/>
  <c r="M342" i="16"/>
  <c r="H48" i="16"/>
  <c r="P5" i="16"/>
  <c r="Q94" i="16"/>
  <c r="H205" i="16"/>
  <c r="O54" i="16"/>
  <c r="F165" i="16"/>
  <c r="L70" i="16"/>
  <c r="K159" i="16"/>
  <c r="G28" i="16"/>
  <c r="K161" i="16"/>
  <c r="H163" i="16"/>
  <c r="P54" i="16"/>
  <c r="G165" i="16"/>
  <c r="N56" i="16"/>
  <c r="M71" i="16"/>
  <c r="M94" i="16"/>
  <c r="M117" i="16"/>
  <c r="M140" i="16"/>
  <c r="M338" i="16"/>
  <c r="M163" i="16"/>
  <c r="M186" i="16"/>
  <c r="M11" i="16"/>
  <c r="M209" i="16"/>
  <c r="I71" i="16"/>
  <c r="I203" i="16"/>
  <c r="I335" i="16"/>
  <c r="I94" i="16"/>
  <c r="I117" i="16"/>
  <c r="I8" i="16"/>
  <c r="I140" i="16"/>
  <c r="I31" i="16"/>
  <c r="I163" i="16"/>
  <c r="I54" i="16"/>
  <c r="I186" i="16"/>
  <c r="I77" i="16"/>
  <c r="I209" i="16"/>
  <c r="I341" i="16"/>
  <c r="J71" i="16"/>
  <c r="J203" i="16"/>
  <c r="J335" i="16"/>
  <c r="J94" i="16"/>
  <c r="J117" i="16"/>
  <c r="J8" i="16"/>
  <c r="J140" i="16"/>
  <c r="J31" i="16"/>
  <c r="J163" i="16"/>
  <c r="J54" i="16"/>
  <c r="J186" i="16"/>
  <c r="J77" i="16"/>
  <c r="J209" i="16"/>
  <c r="J341" i="16"/>
  <c r="M30" i="16"/>
  <c r="R49" i="16"/>
  <c r="H138" i="16"/>
  <c r="R95" i="16"/>
  <c r="R99" i="16"/>
  <c r="R138" i="16"/>
  <c r="F97" i="16"/>
  <c r="V291" i="16"/>
  <c r="W185" i="16"/>
  <c r="R159" i="16"/>
  <c r="S232" i="16"/>
  <c r="S59" i="16"/>
  <c r="O163" i="16"/>
  <c r="G76" i="16"/>
  <c r="V320" i="16"/>
  <c r="U312" i="16"/>
  <c r="T234" i="16"/>
  <c r="H247" i="16"/>
  <c r="M290" i="16"/>
  <c r="M292" i="16"/>
  <c r="M294" i="16"/>
  <c r="M296" i="16"/>
  <c r="J298" i="16"/>
  <c r="F359" i="16"/>
  <c r="H297" i="16"/>
  <c r="R290" i="16"/>
  <c r="M364" i="16"/>
  <c r="K359" i="16"/>
  <c r="J246" i="16"/>
  <c r="N297" i="16"/>
  <c r="N312" i="16"/>
  <c r="K252" i="16"/>
  <c r="O269" i="16"/>
  <c r="F361" i="16"/>
  <c r="N251" i="16"/>
  <c r="G290" i="16"/>
  <c r="G296" i="16"/>
  <c r="M318" i="16"/>
  <c r="J268" i="16"/>
  <c r="J270" i="16"/>
  <c r="O294" i="16"/>
  <c r="O296" i="16"/>
  <c r="L298" i="16"/>
  <c r="T225" i="16"/>
  <c r="O360" i="16"/>
  <c r="R296" i="16"/>
  <c r="O253" i="16"/>
  <c r="P253" i="16"/>
  <c r="I294" i="16"/>
  <c r="U321" i="16"/>
  <c r="I314" i="16"/>
  <c r="G229" i="16"/>
  <c r="L253" i="16"/>
  <c r="J314" i="16"/>
  <c r="L274" i="16"/>
  <c r="P360" i="16"/>
  <c r="K276" i="16"/>
  <c r="H296" i="16"/>
  <c r="M359" i="16"/>
  <c r="I226" i="16"/>
  <c r="N250" i="16"/>
  <c r="I230" i="16"/>
  <c r="F232" i="16"/>
  <c r="H356" i="16"/>
  <c r="O363" i="16"/>
  <c r="N359" i="16"/>
  <c r="Q364" i="16"/>
  <c r="G228" i="16"/>
  <c r="P220" i="16"/>
  <c r="F133" i="16"/>
  <c r="L286" i="16"/>
  <c r="K66" i="16"/>
  <c r="L221" i="16"/>
  <c r="Q198" i="16"/>
  <c r="O220" i="16"/>
  <c r="Q353" i="16"/>
  <c r="O22" i="16"/>
  <c r="N243" i="16"/>
  <c r="V264" i="16"/>
  <c r="V67" i="16"/>
  <c r="U352" i="16"/>
  <c r="J111" i="16"/>
  <c r="H220" i="16"/>
  <c r="M308" i="16"/>
  <c r="S23" i="16"/>
  <c r="U221" i="16"/>
  <c r="G374" i="16"/>
  <c r="J110" i="16"/>
  <c r="S199" i="16"/>
  <c r="V331" i="16"/>
  <c r="U66" i="16"/>
  <c r="X308" i="16"/>
  <c r="K44" i="16"/>
  <c r="G154" i="16"/>
  <c r="L243" i="16"/>
  <c r="K353" i="16"/>
  <c r="J375" i="16"/>
  <c r="V265" i="16"/>
  <c r="P88" i="16"/>
  <c r="O353" i="16"/>
  <c r="H66" i="16"/>
  <c r="S177" i="16"/>
  <c r="V287" i="16"/>
  <c r="V374" i="16"/>
  <c r="G132" i="16"/>
  <c r="W243" i="16"/>
  <c r="F352" i="16"/>
  <c r="G243" i="16"/>
  <c r="T220" i="16"/>
  <c r="K111" i="16"/>
  <c r="M220" i="16"/>
  <c r="V308" i="16"/>
  <c r="M35" i="16"/>
  <c r="I38" i="16"/>
  <c r="M233" i="16"/>
  <c r="G24" i="16"/>
  <c r="P192" i="16"/>
  <c r="Q305" i="16"/>
  <c r="X46" i="16"/>
  <c r="I257" i="16"/>
  <c r="H20" i="16"/>
  <c r="O215" i="16"/>
  <c r="I172" i="16"/>
  <c r="R201" i="16"/>
  <c r="N86" i="16"/>
  <c r="J263" i="16"/>
  <c r="M83" i="16"/>
  <c r="R321" i="16"/>
  <c r="G156" i="16"/>
  <c r="P40" i="16"/>
  <c r="M302" i="16"/>
  <c r="I173" i="16"/>
  <c r="Q64" i="16"/>
  <c r="H153" i="16"/>
  <c r="W266" i="16"/>
  <c r="I108" i="16"/>
  <c r="J21" i="16"/>
  <c r="I216" i="16"/>
  <c r="K105" i="16"/>
  <c r="P322" i="16"/>
  <c r="I80" i="16"/>
  <c r="N153" i="16"/>
  <c r="Q285" i="16"/>
  <c r="N81" i="16"/>
  <c r="L371" i="16"/>
  <c r="O212" i="16"/>
  <c r="Q68" i="16"/>
  <c r="L240" i="16"/>
  <c r="I62" i="16"/>
  <c r="O150" i="16"/>
  <c r="K280" i="16"/>
  <c r="H40" i="16"/>
  <c r="L124" i="16"/>
  <c r="R241" i="16"/>
  <c r="H24" i="16"/>
  <c r="M82" i="16"/>
  <c r="F149" i="16"/>
  <c r="G217" i="16"/>
  <c r="H332" i="16"/>
  <c r="L46" i="16"/>
  <c r="W113" i="16"/>
  <c r="G191" i="16"/>
  <c r="L281" i="16"/>
  <c r="P18" i="16"/>
  <c r="J69" i="16"/>
  <c r="O147" i="16"/>
  <c r="J233" i="16"/>
  <c r="I327" i="16"/>
  <c r="R42" i="16"/>
  <c r="J102" i="16"/>
  <c r="H172" i="16"/>
  <c r="N278" i="16"/>
  <c r="K175" i="16"/>
  <c r="M257" i="16"/>
  <c r="L328" i="16"/>
  <c r="Q38" i="16"/>
  <c r="G87" i="16"/>
  <c r="O134" i="16"/>
  <c r="J195" i="16"/>
  <c r="F263" i="16"/>
  <c r="R366" i="16"/>
  <c r="L21" i="16"/>
  <c r="I60" i="16"/>
  <c r="L109" i="16"/>
  <c r="U156" i="16"/>
  <c r="N236" i="16"/>
  <c r="H329" i="16"/>
  <c r="S25" i="16"/>
  <c r="N60" i="16"/>
  <c r="Q101" i="16"/>
  <c r="H146" i="16"/>
  <c r="H189" i="16"/>
  <c r="P239" i="16"/>
  <c r="R289" i="16"/>
  <c r="O355" i="16"/>
  <c r="M47" i="16"/>
  <c r="P86" i="16"/>
  <c r="G129" i="16"/>
  <c r="K167" i="16"/>
  <c r="O213" i="16"/>
  <c r="N280" i="16"/>
  <c r="Q345" i="16"/>
  <c r="J15" i="16"/>
  <c r="Q59" i="16"/>
  <c r="F101" i="16"/>
  <c r="J145" i="16"/>
  <c r="M179" i="16"/>
  <c r="K238" i="16"/>
  <c r="U288" i="16"/>
  <c r="P354" i="16"/>
  <c r="Q37" i="16"/>
  <c r="P69" i="16"/>
  <c r="H112" i="16"/>
  <c r="K148" i="16"/>
  <c r="H192" i="16"/>
  <c r="N256" i="16"/>
  <c r="O321" i="16"/>
  <c r="F348" i="16"/>
  <c r="P191" i="16"/>
  <c r="J237" i="16"/>
  <c r="F299" i="16"/>
  <c r="H348" i="16"/>
  <c r="K197" i="16"/>
  <c r="M238" i="16"/>
  <c r="I289" i="16"/>
  <c r="N349" i="16"/>
  <c r="R233" i="16"/>
  <c r="Q277" i="16"/>
  <c r="O307" i="16"/>
  <c r="G354" i="16"/>
  <c r="Q194" i="16"/>
  <c r="H237" i="16"/>
  <c r="K281" i="16"/>
  <c r="J321" i="16"/>
  <c r="N365" i="16"/>
  <c r="R85" i="16"/>
  <c r="K126" i="16"/>
  <c r="W157" i="16"/>
  <c r="M193" i="16"/>
  <c r="F234" i="16"/>
  <c r="R278" i="16"/>
  <c r="I322" i="16"/>
  <c r="M365" i="16"/>
  <c r="P261" i="16"/>
  <c r="H303" i="16"/>
  <c r="M344" i="16"/>
  <c r="K290" i="16"/>
  <c r="L269" i="16"/>
  <c r="X274" i="16"/>
  <c r="V361" i="16"/>
  <c r="W254" i="16"/>
  <c r="S271" i="16"/>
  <c r="T253" i="16"/>
  <c r="V252" i="16"/>
  <c r="T363" i="16"/>
  <c r="V253" i="16"/>
  <c r="W275" i="16"/>
  <c r="X227" i="16"/>
  <c r="X250" i="16"/>
  <c r="S361" i="16"/>
  <c r="X229" i="16"/>
  <c r="S320" i="16"/>
  <c r="T328" i="16"/>
  <c r="T233" i="16"/>
  <c r="V313" i="16"/>
  <c r="O118" i="16"/>
  <c r="F51" i="16"/>
  <c r="F210" i="16"/>
  <c r="O207" i="16"/>
  <c r="H74" i="16"/>
  <c r="N27" i="16"/>
  <c r="M122" i="16"/>
  <c r="I342" i="16"/>
  <c r="N208" i="16"/>
  <c r="P202" i="16"/>
  <c r="O206" i="16"/>
  <c r="L120" i="16"/>
  <c r="P7" i="16"/>
  <c r="M27" i="16"/>
  <c r="K73" i="16"/>
  <c r="O122" i="16"/>
  <c r="M76" i="16"/>
  <c r="P74" i="16"/>
  <c r="F94" i="16"/>
  <c r="P122" i="16"/>
  <c r="R342" i="16"/>
  <c r="M166" i="16"/>
  <c r="N26" i="16"/>
  <c r="H93" i="16"/>
  <c r="H95" i="16"/>
  <c r="G97" i="16"/>
  <c r="R144" i="16"/>
  <c r="K93" i="16"/>
  <c r="P29" i="16"/>
  <c r="F338" i="16"/>
  <c r="P342" i="16"/>
  <c r="K166" i="16"/>
  <c r="R48" i="16"/>
  <c r="Q75" i="16"/>
  <c r="R77" i="16"/>
  <c r="O341" i="16"/>
  <c r="H6" i="16"/>
  <c r="P75" i="16"/>
  <c r="M139" i="16"/>
  <c r="K99" i="16"/>
  <c r="N5" i="16"/>
  <c r="N51" i="16"/>
  <c r="N184" i="16"/>
  <c r="P188" i="16"/>
  <c r="R26" i="16"/>
  <c r="F71" i="16"/>
  <c r="P182" i="16"/>
  <c r="O184" i="16"/>
  <c r="F208" i="16"/>
  <c r="R341" i="16"/>
  <c r="R28" i="16"/>
  <c r="G53" i="16"/>
  <c r="I210" i="16"/>
  <c r="J202" i="16"/>
  <c r="F73" i="16"/>
  <c r="P184" i="16"/>
  <c r="P143" i="16"/>
  <c r="K49" i="16"/>
  <c r="Q118" i="16"/>
  <c r="J70" i="16"/>
  <c r="P138" i="16"/>
  <c r="N338" i="16"/>
  <c r="N98" i="16"/>
  <c r="F122" i="16"/>
  <c r="N92" i="16"/>
  <c r="R181" i="16"/>
  <c r="P50" i="16"/>
  <c r="O52" i="16"/>
  <c r="R185" i="16"/>
  <c r="F76" i="16"/>
  <c r="P187" i="16"/>
  <c r="K5" i="16"/>
  <c r="K160" i="16"/>
  <c r="K51" i="16"/>
  <c r="K206" i="16"/>
  <c r="K97" i="16"/>
  <c r="K143" i="16"/>
  <c r="M210" i="16"/>
  <c r="K114" i="16"/>
  <c r="Q93" i="16"/>
  <c r="Q116" i="16"/>
  <c r="Q139" i="16"/>
  <c r="Q337" i="16"/>
  <c r="Q162" i="16"/>
  <c r="Q185" i="16"/>
  <c r="Q10" i="16"/>
  <c r="Q208" i="16"/>
  <c r="Q33" i="16"/>
  <c r="L164" i="16"/>
  <c r="N340" i="16"/>
  <c r="W280" i="16"/>
  <c r="F188" i="16"/>
  <c r="M115" i="16"/>
  <c r="U254" i="16"/>
  <c r="N74" i="16"/>
  <c r="T4" i="16"/>
  <c r="F182" i="16"/>
  <c r="V109" i="16"/>
  <c r="W105" i="16"/>
  <c r="S233" i="16"/>
  <c r="T313" i="16"/>
  <c r="U373" i="16"/>
  <c r="R364" i="16"/>
  <c r="M250" i="16"/>
  <c r="G253" i="16"/>
  <c r="P232" i="16"/>
  <c r="O359" i="16"/>
  <c r="G373" i="16"/>
  <c r="R351" i="16"/>
  <c r="P332" i="16"/>
  <c r="H311" i="16"/>
  <c r="S289" i="16"/>
  <c r="K277" i="16"/>
  <c r="I256" i="16"/>
  <c r="N373" i="16"/>
  <c r="L351" i="16"/>
  <c r="J329" i="16"/>
  <c r="H307" i="16"/>
  <c r="F285" i="16"/>
  <c r="Q262" i="16"/>
  <c r="O240" i="16"/>
  <c r="J219" i="16"/>
  <c r="H200" i="16"/>
  <c r="S178" i="16"/>
  <c r="K157" i="16"/>
  <c r="V135" i="16"/>
  <c r="N123" i="16"/>
  <c r="L102" i="16"/>
  <c r="G377" i="16"/>
  <c r="J373" i="16"/>
  <c r="F350" i="16"/>
  <c r="P326" i="16"/>
  <c r="M303" i="16"/>
  <c r="J280" i="16"/>
  <c r="F257" i="16"/>
  <c r="H234" i="16"/>
  <c r="F212" i="16"/>
  <c r="P189" i="16"/>
  <c r="Q369" i="16"/>
  <c r="N346" i="16"/>
  <c r="J323" i="16"/>
  <c r="F300" i="16"/>
  <c r="V267" i="16"/>
  <c r="F245" i="16"/>
  <c r="Q222" i="16"/>
  <c r="I369" i="16"/>
  <c r="F343" i="16"/>
  <c r="G307" i="16"/>
  <c r="H281" i="16"/>
  <c r="I255" i="16"/>
  <c r="G222" i="16"/>
  <c r="I196" i="16"/>
  <c r="M370" i="16"/>
  <c r="H344" i="16"/>
  <c r="J310" i="16"/>
  <c r="K282" i="16"/>
  <c r="L256" i="16"/>
  <c r="V222" i="16"/>
  <c r="J197" i="16"/>
  <c r="I373" i="16"/>
  <c r="O346" i="16"/>
  <c r="F346" i="16"/>
  <c r="O306" i="16"/>
  <c r="O277" i="16"/>
  <c r="O238" i="16"/>
  <c r="K211" i="16"/>
  <c r="P175" i="16"/>
  <c r="L153" i="16"/>
  <c r="J131" i="16"/>
  <c r="H109" i="16"/>
  <c r="F87" i="16"/>
  <c r="L65" i="16"/>
  <c r="J46" i="16"/>
  <c r="I15" i="16"/>
  <c r="N377" i="16"/>
  <c r="G344" i="16"/>
  <c r="G305" i="16"/>
  <c r="N267" i="16"/>
  <c r="R236" i="16"/>
  <c r="L201" i="16"/>
  <c r="M174" i="16"/>
  <c r="K152" i="16"/>
  <c r="I130" i="16"/>
  <c r="G108" i="16"/>
  <c r="Q85" i="16"/>
  <c r="L64" i="16"/>
  <c r="J43" i="16"/>
  <c r="I16" i="16"/>
  <c r="K372" i="16"/>
  <c r="Q332" i="16"/>
  <c r="Q301" i="16"/>
  <c r="N262" i="16"/>
  <c r="G234" i="16"/>
  <c r="G197" i="16"/>
  <c r="L172" i="16"/>
  <c r="I150" i="16"/>
  <c r="G128" i="16"/>
  <c r="R105" i="16"/>
  <c r="P83" i="16"/>
  <c r="M62" i="16"/>
  <c r="K41" i="16"/>
  <c r="H18" i="16"/>
  <c r="J345" i="16"/>
  <c r="K306" i="16"/>
  <c r="L277" i="16"/>
  <c r="I238" i="16"/>
  <c r="H211" i="16"/>
  <c r="L175" i="16"/>
  <c r="I153" i="16"/>
  <c r="G131" i="16"/>
  <c r="Q108" i="16"/>
  <c r="O86" i="16"/>
  <c r="I65" i="16"/>
  <c r="G46" i="16"/>
  <c r="L15" i="16"/>
  <c r="R372" i="16"/>
  <c r="F322" i="16"/>
  <c r="L263" i="16"/>
  <c r="R215" i="16"/>
  <c r="R172" i="16"/>
  <c r="U135" i="16"/>
  <c r="L106" i="16"/>
  <c r="T69" i="16"/>
  <c r="Q41" i="16"/>
  <c r="P24" i="16"/>
  <c r="F333" i="16"/>
  <c r="M343" i="16"/>
  <c r="O284" i="16"/>
  <c r="K236" i="16"/>
  <c r="J191" i="16"/>
  <c r="Q151" i="16"/>
  <c r="O123" i="16"/>
  <c r="K85" i="16"/>
  <c r="L58" i="16"/>
  <c r="O16" i="16"/>
  <c r="M350" i="16"/>
  <c r="M301" i="16"/>
  <c r="R244" i="16"/>
  <c r="R196" i="16"/>
  <c r="R344" i="16"/>
  <c r="V266" i="16"/>
  <c r="W200" i="16"/>
  <c r="F153" i="16"/>
  <c r="X112" i="16"/>
  <c r="O79" i="16"/>
  <c r="P39" i="16"/>
  <c r="F371" i="16"/>
  <c r="N289" i="16"/>
  <c r="L222" i="16"/>
  <c r="I170" i="16"/>
  <c r="M128" i="16"/>
  <c r="L86" i="16"/>
  <c r="Q47" i="16"/>
  <c r="F24" i="16"/>
  <c r="R311" i="16"/>
  <c r="G244" i="16"/>
  <c r="Q179" i="16"/>
  <c r="N145" i="16"/>
  <c r="O103" i="16"/>
  <c r="Q62" i="16"/>
  <c r="P15" i="16"/>
  <c r="H323" i="16"/>
  <c r="G255" i="16"/>
  <c r="F191" i="16"/>
  <c r="G147" i="16"/>
  <c r="L105" i="16"/>
  <c r="H64" i="16"/>
  <c r="N25" i="16"/>
  <c r="F332" i="16"/>
  <c r="W223" i="16"/>
  <c r="Q150" i="16"/>
  <c r="G90" i="16"/>
  <c r="M320" i="16"/>
  <c r="J315" i="16"/>
  <c r="R274" i="16"/>
  <c r="P297" i="16"/>
  <c r="L271" i="16"/>
  <c r="H372" i="16"/>
  <c r="F351" i="16"/>
  <c r="Q329" i="16"/>
  <c r="O310" i="16"/>
  <c r="G289" i="16"/>
  <c r="R267" i="16"/>
  <c r="J255" i="16"/>
  <c r="N372" i="16"/>
  <c r="L350" i="16"/>
  <c r="J328" i="16"/>
  <c r="H306" i="16"/>
  <c r="F284" i="16"/>
  <c r="Q261" i="16"/>
  <c r="N239" i="16"/>
  <c r="K218" i="16"/>
  <c r="I197" i="16"/>
  <c r="G178" i="16"/>
  <c r="R156" i="16"/>
  <c r="J135" i="16"/>
  <c r="U113" i="16"/>
  <c r="M101" i="16"/>
  <c r="L376" i="16"/>
  <c r="I372" i="16"/>
  <c r="R348" i="16"/>
  <c r="O325" i="16"/>
  <c r="L302" i="16"/>
  <c r="H279" i="16"/>
  <c r="R255" i="16"/>
  <c r="H233" i="16"/>
  <c r="X201" i="16"/>
  <c r="V179" i="16"/>
  <c r="P368" i="16"/>
  <c r="M345" i="16"/>
  <c r="H322" i="16"/>
  <c r="X289" i="16"/>
  <c r="H267" i="16"/>
  <c r="J244" i="16"/>
  <c r="Q219" i="16"/>
  <c r="P367" i="16"/>
  <c r="H333" i="16"/>
  <c r="P305" i="16"/>
  <c r="P279" i="16"/>
  <c r="L245" i="16"/>
  <c r="P218" i="16"/>
  <c r="H195" i="16"/>
  <c r="H369" i="16"/>
  <c r="X333" i="16"/>
  <c r="F307" i="16"/>
  <c r="F281" i="16"/>
  <c r="H255" i="16"/>
  <c r="R219" i="16"/>
  <c r="H196" i="16"/>
  <c r="P371" i="16"/>
  <c r="P377" i="16"/>
  <c r="L344" i="16"/>
  <c r="I305" i="16"/>
  <c r="O267" i="16"/>
  <c r="G237" i="16"/>
  <c r="N201" i="16"/>
  <c r="N174" i="16"/>
  <c r="L152" i="16"/>
  <c r="J130" i="16"/>
  <c r="H108" i="16"/>
  <c r="F86" i="16"/>
  <c r="M64" i="16"/>
  <c r="K43" i="16"/>
  <c r="H16" i="16"/>
  <c r="H376" i="16"/>
  <c r="T333" i="16"/>
  <c r="N303" i="16"/>
  <c r="I266" i="16"/>
  <c r="M235" i="16"/>
  <c r="N200" i="16"/>
  <c r="M173" i="16"/>
  <c r="K151" i="16"/>
  <c r="I129" i="16"/>
  <c r="F107" i="16"/>
  <c r="Q84" i="16"/>
  <c r="M63" i="16"/>
  <c r="K42" i="16"/>
  <c r="H17" i="16"/>
  <c r="H370" i="16"/>
  <c r="K329" i="16"/>
  <c r="H300" i="16"/>
  <c r="G261" i="16"/>
  <c r="T223" i="16"/>
  <c r="P195" i="16"/>
  <c r="K171" i="16"/>
  <c r="I149" i="16"/>
  <c r="G127" i="16"/>
  <c r="R104" i="16"/>
  <c r="P82" i="16"/>
  <c r="N61" i="16"/>
  <c r="L40" i="16"/>
  <c r="L377" i="16"/>
  <c r="R343" i="16"/>
  <c r="Q304" i="16"/>
  <c r="G267" i="16"/>
  <c r="O236" i="16"/>
  <c r="I201" i="16"/>
  <c r="K174" i="16"/>
  <c r="I152" i="16"/>
  <c r="F130" i="16"/>
  <c r="Q107" i="16"/>
  <c r="O85" i="16"/>
  <c r="J64" i="16"/>
  <c r="H43" i="16"/>
  <c r="K16" i="16"/>
  <c r="P369" i="16"/>
  <c r="X310" i="16"/>
  <c r="R260" i="16"/>
  <c r="M213" i="16"/>
  <c r="I171" i="16"/>
  <c r="S134" i="16"/>
  <c r="P104" i="16"/>
  <c r="S68" i="16"/>
  <c r="J40" i="16"/>
  <c r="M13" i="16"/>
  <c r="O328" i="16"/>
  <c r="V332" i="16"/>
  <c r="O282" i="16"/>
  <c r="K234" i="16"/>
  <c r="L189" i="16"/>
  <c r="M150" i="16"/>
  <c r="P113" i="16"/>
  <c r="F84" i="16"/>
  <c r="I57" i="16"/>
  <c r="R17" i="16"/>
  <c r="K348" i="16"/>
  <c r="M299" i="16"/>
  <c r="P240" i="16"/>
  <c r="I195" i="16"/>
  <c r="X332" i="16"/>
  <c r="G262" i="16"/>
  <c r="N196" i="16"/>
  <c r="M151" i="16"/>
  <c r="M109" i="16"/>
  <c r="K69" i="16"/>
  <c r="G38" i="16"/>
  <c r="Q365" i="16"/>
  <c r="K284" i="16"/>
  <c r="I217" i="16"/>
  <c r="P168" i="16"/>
  <c r="N126" i="16"/>
  <c r="N84" i="16"/>
  <c r="M46" i="16"/>
  <c r="W24" i="16"/>
  <c r="J307" i="16"/>
  <c r="F239" i="16"/>
  <c r="F178" i="16"/>
  <c r="I135" i="16"/>
  <c r="H102" i="16"/>
  <c r="G61" i="16"/>
  <c r="L17" i="16"/>
  <c r="Q311" i="16"/>
  <c r="F244" i="16"/>
  <c r="P179" i="16"/>
  <c r="M145" i="16"/>
  <c r="N103" i="16"/>
  <c r="K62" i="16"/>
  <c r="Q15" i="16"/>
  <c r="K325" i="16"/>
  <c r="N218" i="16"/>
  <c r="M148" i="16"/>
  <c r="L85" i="16"/>
  <c r="J35" i="16"/>
  <c r="W310" i="16"/>
  <c r="L213" i="16"/>
  <c r="G145" i="16"/>
  <c r="J82" i="16"/>
  <c r="F16" i="16"/>
  <c r="R194" i="16"/>
  <c r="G82" i="16"/>
  <c r="O322" i="16"/>
  <c r="M131" i="16"/>
  <c r="X24" i="16"/>
  <c r="Q146" i="16"/>
  <c r="K21" i="16"/>
  <c r="P267" i="16"/>
  <c r="P174" i="16"/>
  <c r="G113" i="16"/>
  <c r="G60" i="16"/>
  <c r="J365" i="16"/>
  <c r="I200" i="16"/>
  <c r="I59" i="16"/>
  <c r="F223" i="16"/>
  <c r="I84" i="16"/>
  <c r="K259" i="16"/>
  <c r="H84" i="16"/>
  <c r="Q324" i="16"/>
  <c r="P217" i="16"/>
  <c r="R147" i="16"/>
  <c r="H85" i="16"/>
  <c r="I25" i="16"/>
  <c r="Q14" i="16"/>
  <c r="L325" i="16"/>
  <c r="K125" i="16"/>
  <c r="Q346" i="16"/>
  <c r="P130" i="16"/>
  <c r="G369" i="16"/>
  <c r="O146" i="16"/>
  <c r="K333" i="16"/>
  <c r="F306" i="16"/>
  <c r="H167" i="16"/>
  <c r="M80" i="16"/>
  <c r="O63" i="16"/>
  <c r="V69" i="16"/>
  <c r="O196" i="16"/>
  <c r="F47" i="16"/>
  <c r="J58" i="16"/>
  <c r="I175" i="16"/>
  <c r="K38" i="16"/>
  <c r="X134" i="16"/>
  <c r="V311" i="16"/>
  <c r="Q113" i="16"/>
  <c r="G306" i="16"/>
  <c r="L288" i="16"/>
  <c r="N104" i="16"/>
  <c r="H38" i="16"/>
  <c r="J63" i="16"/>
  <c r="P265" i="16"/>
  <c r="T264" i="16"/>
  <c r="O155" i="16"/>
  <c r="V89" i="16"/>
  <c r="N308" i="16"/>
  <c r="L88" i="16"/>
  <c r="N23" i="16"/>
  <c r="P309" i="16"/>
  <c r="J220" i="16"/>
  <c r="O133" i="16"/>
  <c r="U67" i="16"/>
  <c r="S308" i="16"/>
  <c r="V242" i="16"/>
  <c r="Q297" i="16"/>
  <c r="O357" i="16"/>
  <c r="P316" i="16"/>
  <c r="J296" i="16"/>
  <c r="M248" i="16"/>
  <c r="J370" i="16"/>
  <c r="H349" i="16"/>
  <c r="F328" i="16"/>
  <c r="Q306" i="16"/>
  <c r="O285" i="16"/>
  <c r="M266" i="16"/>
  <c r="X244" i="16"/>
  <c r="N370" i="16"/>
  <c r="L348" i="16"/>
  <c r="J326" i="16"/>
  <c r="H304" i="16"/>
  <c r="R281" i="16"/>
  <c r="P259" i="16"/>
  <c r="O237" i="16"/>
  <c r="M216" i="16"/>
  <c r="K195" i="16"/>
  <c r="I174" i="16"/>
  <c r="G153" i="16"/>
  <c r="R131" i="16"/>
  <c r="P112" i="16"/>
  <c r="H91" i="16"/>
  <c r="J372" i="16"/>
  <c r="F370" i="16"/>
  <c r="P346" i="16"/>
  <c r="M323" i="16"/>
  <c r="I300" i="16"/>
  <c r="F277" i="16"/>
  <c r="H245" i="16"/>
  <c r="S222" i="16"/>
  <c r="Q200" i="16"/>
  <c r="O178" i="16"/>
  <c r="L366" i="16"/>
  <c r="I343" i="16"/>
  <c r="L311" i="16"/>
  <c r="O288" i="16"/>
  <c r="K263" i="16"/>
  <c r="H240" i="16"/>
  <c r="Q217" i="16"/>
  <c r="F365" i="16"/>
  <c r="G329" i="16"/>
  <c r="F303" i="16"/>
  <c r="I277" i="16"/>
  <c r="H241" i="16"/>
  <c r="K216" i="16"/>
  <c r="F193" i="16"/>
  <c r="H366" i="16"/>
  <c r="I332" i="16"/>
  <c r="J304" i="16"/>
  <c r="L278" i="16"/>
  <c r="K244" i="16"/>
  <c r="M217" i="16"/>
  <c r="F194" i="16"/>
  <c r="Q368" i="16"/>
  <c r="M372" i="16"/>
  <c r="T332" i="16"/>
  <c r="F302" i="16"/>
  <c r="R262" i="16"/>
  <c r="J234" i="16"/>
  <c r="L197" i="16"/>
  <c r="N172" i="16"/>
  <c r="L150" i="16"/>
  <c r="J128" i="16"/>
  <c r="G106" i="16"/>
  <c r="R83" i="16"/>
  <c r="O62" i="16"/>
  <c r="M41" i="16"/>
  <c r="F18" i="16"/>
  <c r="I370" i="16"/>
  <c r="L329" i="16"/>
  <c r="J300" i="16"/>
  <c r="H261" i="16"/>
  <c r="U223" i="16"/>
  <c r="R195" i="16"/>
  <c r="M171" i="16"/>
  <c r="J149" i="16"/>
  <c r="H127" i="16"/>
  <c r="F105" i="16"/>
  <c r="Q82" i="16"/>
  <c r="O61" i="16"/>
  <c r="M40" i="16"/>
  <c r="F19" i="16"/>
  <c r="J366" i="16"/>
  <c r="F326" i="16"/>
  <c r="T288" i="16"/>
  <c r="F258" i="16"/>
  <c r="M219" i="16"/>
  <c r="I193" i="16"/>
  <c r="K169" i="16"/>
  <c r="I147" i="16"/>
  <c r="G125" i="16"/>
  <c r="R102" i="16"/>
  <c r="R80" i="16"/>
  <c r="P59" i="16"/>
  <c r="N38" i="16"/>
  <c r="Q371" i="16"/>
  <c r="O332" i="16"/>
  <c r="N301" i="16"/>
  <c r="M262" i="16"/>
  <c r="Q233" i="16"/>
  <c r="F197" i="16"/>
  <c r="J172" i="16"/>
  <c r="H150" i="16"/>
  <c r="F128" i="16"/>
  <c r="Q105" i="16"/>
  <c r="O83" i="16"/>
  <c r="L62" i="16"/>
  <c r="J41" i="16"/>
  <c r="I18" i="16"/>
  <c r="N355" i="16"/>
  <c r="P304" i="16"/>
  <c r="G256" i="16"/>
  <c r="H201" i="16"/>
  <c r="I168" i="16"/>
  <c r="R129" i="16"/>
  <c r="P101" i="16"/>
  <c r="I64" i="16"/>
  <c r="M37" i="16"/>
  <c r="I377" i="16"/>
  <c r="G324" i="16"/>
  <c r="M326" i="16"/>
  <c r="P277" i="16"/>
  <c r="P219" i="16"/>
  <c r="Q175" i="16"/>
  <c r="L147" i="16"/>
  <c r="I109" i="16"/>
  <c r="H81" i="16"/>
  <c r="K46" i="16"/>
  <c r="M20" i="16"/>
  <c r="J343" i="16"/>
  <c r="M284" i="16"/>
  <c r="J236" i="16"/>
  <c r="I191" i="16"/>
  <c r="F324" i="16"/>
  <c r="Q255" i="16"/>
  <c r="K191" i="16"/>
  <c r="Q147" i="16"/>
  <c r="O105" i="16"/>
  <c r="P64" i="16"/>
  <c r="J25" i="16"/>
  <c r="G348" i="16"/>
  <c r="K278" i="16"/>
  <c r="G212" i="16"/>
  <c r="P156" i="16"/>
  <c r="X113" i="16"/>
  <c r="J81" i="16"/>
  <c r="G41" i="16"/>
  <c r="O376" i="16"/>
  <c r="Q300" i="16"/>
  <c r="I233" i="16"/>
  <c r="F172" i="16"/>
  <c r="K130" i="16"/>
  <c r="I90" i="16"/>
  <c r="O57" i="16"/>
  <c r="L20" i="16"/>
  <c r="P303" i="16"/>
  <c r="O235" i="16"/>
  <c r="P173" i="16"/>
  <c r="P131" i="16"/>
  <c r="I91" i="16"/>
  <c r="J59" i="16"/>
  <c r="I19" i="16"/>
  <c r="L305" i="16"/>
  <c r="Q201" i="16"/>
  <c r="P134" i="16"/>
  <c r="K80" i="16"/>
  <c r="K18" i="16"/>
  <c r="P299" i="16"/>
  <c r="M195" i="16"/>
  <c r="N129" i="16"/>
  <c r="F69" i="16"/>
  <c r="R20" i="16"/>
  <c r="G171" i="16"/>
  <c r="F62" i="16"/>
  <c r="J283" i="16"/>
  <c r="J108" i="16"/>
  <c r="I328" i="16"/>
  <c r="Q125" i="16"/>
  <c r="K367" i="16"/>
  <c r="O256" i="16"/>
  <c r="F169" i="16"/>
  <c r="J106" i="16"/>
  <c r="Q46" i="16"/>
  <c r="O343" i="16"/>
  <c r="O173" i="16"/>
  <c r="H39" i="16"/>
  <c r="G200" i="16"/>
  <c r="R61" i="16"/>
  <c r="O222" i="16"/>
  <c r="Q63" i="16"/>
  <c r="O304" i="16"/>
  <c r="X200" i="16"/>
  <c r="L134" i="16"/>
  <c r="P79" i="16"/>
  <c r="N18" i="16"/>
  <c r="P278" i="16"/>
  <c r="P281" i="16"/>
  <c r="S253" i="16"/>
  <c r="N225" i="16"/>
  <c r="H228" i="16"/>
  <c r="W271" i="16"/>
  <c r="Q291" i="16"/>
  <c r="K369" i="16"/>
  <c r="I348" i="16"/>
  <c r="G327" i="16"/>
  <c r="R305" i="16"/>
  <c r="P284" i="16"/>
  <c r="N263" i="16"/>
  <c r="L244" i="16"/>
  <c r="N369" i="16"/>
  <c r="L347" i="16"/>
  <c r="J325" i="16"/>
  <c r="G303" i="16"/>
  <c r="R280" i="16"/>
  <c r="P258" i="16"/>
  <c r="P236" i="16"/>
  <c r="N215" i="16"/>
  <c r="L194" i="16"/>
  <c r="J173" i="16"/>
  <c r="H152" i="16"/>
  <c r="F131" i="16"/>
  <c r="Q109" i="16"/>
  <c r="O90" i="16"/>
  <c r="H371" i="16"/>
  <c r="R368" i="16"/>
  <c r="O345" i="16"/>
  <c r="K322" i="16"/>
  <c r="H299" i="16"/>
  <c r="J267" i="16"/>
  <c r="M244" i="16"/>
  <c r="F222" i="16"/>
  <c r="Q197" i="16"/>
  <c r="O175" i="16"/>
  <c r="K365" i="16"/>
  <c r="N333" i="16"/>
  <c r="Q310" i="16"/>
  <c r="M285" i="16"/>
  <c r="J262" i="16"/>
  <c r="G239" i="16"/>
  <c r="Q216" i="16"/>
  <c r="H355" i="16"/>
  <c r="N327" i="16"/>
  <c r="P301" i="16"/>
  <c r="L267" i="16"/>
  <c r="R239" i="16"/>
  <c r="I215" i="16"/>
  <c r="R191" i="16"/>
  <c r="X355" i="16"/>
  <c r="Q328" i="16"/>
  <c r="R302" i="16"/>
  <c r="H277" i="16"/>
  <c r="G241" i="16"/>
  <c r="J216" i="16"/>
  <c r="R192" i="16"/>
  <c r="J367" i="16"/>
  <c r="L370" i="16"/>
  <c r="M329" i="16"/>
  <c r="N300" i="16"/>
  <c r="J261" i="16"/>
  <c r="V223" i="16"/>
  <c r="F196" i="16"/>
  <c r="N171" i="16"/>
  <c r="L149" i="16"/>
  <c r="I127" i="16"/>
  <c r="G105" i="16"/>
  <c r="R82" i="16"/>
  <c r="P61" i="16"/>
  <c r="N40" i="16"/>
  <c r="R18" i="16"/>
  <c r="J368" i="16"/>
  <c r="R327" i="16"/>
  <c r="U289" i="16"/>
  <c r="N259" i="16"/>
  <c r="T222" i="16"/>
  <c r="N194" i="16"/>
  <c r="L170" i="16"/>
  <c r="J148" i="16"/>
  <c r="H126" i="16"/>
  <c r="F104" i="16"/>
  <c r="R81" i="16"/>
  <c r="P60" i="16"/>
  <c r="N39" i="16"/>
  <c r="R19" i="16"/>
  <c r="Q355" i="16"/>
  <c r="M324" i="16"/>
  <c r="K285" i="16"/>
  <c r="J256" i="16"/>
  <c r="H218" i="16"/>
  <c r="F192" i="16"/>
  <c r="K168" i="16"/>
  <c r="I146" i="16"/>
  <c r="G124" i="16"/>
  <c r="R101" i="16"/>
  <c r="F80" i="16"/>
  <c r="Q58" i="16"/>
  <c r="O37" i="16"/>
  <c r="R369" i="16"/>
  <c r="I329" i="16"/>
  <c r="R299" i="16"/>
  <c r="F261" i="16"/>
  <c r="Q223" i="16"/>
  <c r="O195" i="16"/>
  <c r="J171" i="16"/>
  <c r="H149" i="16"/>
  <c r="F127" i="16"/>
  <c r="Q104" i="16"/>
  <c r="O82" i="16"/>
  <c r="M61" i="16"/>
  <c r="K40" i="16"/>
  <c r="H19" i="16"/>
  <c r="O351" i="16"/>
  <c r="N302" i="16"/>
  <c r="M245" i="16"/>
  <c r="Q232" i="16"/>
  <c r="K275" i="16"/>
  <c r="H362" i="16"/>
  <c r="W377" i="16"/>
  <c r="G350" i="16"/>
  <c r="K323" i="16"/>
  <c r="N288" i="16"/>
  <c r="R259" i="16"/>
  <c r="N371" i="16"/>
  <c r="K343" i="16"/>
  <c r="H305" i="16"/>
  <c r="X267" i="16"/>
  <c r="N238" i="16"/>
  <c r="R211" i="16"/>
  <c r="H175" i="16"/>
  <c r="L148" i="16"/>
  <c r="I113" i="16"/>
  <c r="F85" i="16"/>
  <c r="G371" i="16"/>
  <c r="U332" i="16"/>
  <c r="K301" i="16"/>
  <c r="K261" i="16"/>
  <c r="M223" i="16"/>
  <c r="Q193" i="16"/>
  <c r="O367" i="16"/>
  <c r="O327" i="16"/>
  <c r="J289" i="16"/>
  <c r="R257" i="16"/>
  <c r="Q218" i="16"/>
  <c r="J348" i="16"/>
  <c r="K304" i="16"/>
  <c r="M260" i="16"/>
  <c r="N217" i="16"/>
  <c r="Q377" i="16"/>
  <c r="G333" i="16"/>
  <c r="H289" i="16"/>
  <c r="K245" i="16"/>
  <c r="O211" i="16"/>
  <c r="K370" i="16"/>
  <c r="R354" i="16"/>
  <c r="O303" i="16"/>
  <c r="F255" i="16"/>
  <c r="O200" i="16"/>
  <c r="M167" i="16"/>
  <c r="J129" i="16"/>
  <c r="G101" i="16"/>
  <c r="N63" i="16"/>
  <c r="R36" i="16"/>
  <c r="L372" i="16"/>
  <c r="N321" i="16"/>
  <c r="P262" i="16"/>
  <c r="K215" i="16"/>
  <c r="M172" i="16"/>
  <c r="P135" i="16"/>
  <c r="F106" i="16"/>
  <c r="O69" i="16"/>
  <c r="L41" i="16"/>
  <c r="H13" i="16"/>
  <c r="P327" i="16"/>
  <c r="G279" i="16"/>
  <c r="R222" i="16"/>
  <c r="N178" i="16"/>
  <c r="I148" i="16"/>
  <c r="F112" i="16"/>
  <c r="Q81" i="16"/>
  <c r="T46" i="16"/>
  <c r="R373" i="16"/>
  <c r="Q322" i="16"/>
  <c r="G266" i="16"/>
  <c r="N216" i="16"/>
  <c r="K173" i="16"/>
  <c r="H145" i="16"/>
  <c r="Q106" i="16"/>
  <c r="F79" i="16"/>
  <c r="I42" i="16"/>
  <c r="Q24" i="16"/>
  <c r="K307" i="16"/>
  <c r="N234" i="16"/>
  <c r="J174" i="16"/>
  <c r="R126" i="16"/>
  <c r="J84" i="16"/>
  <c r="G43" i="16"/>
  <c r="O369" i="16"/>
  <c r="K355" i="16"/>
  <c r="W288" i="16"/>
  <c r="M215" i="16"/>
  <c r="F168" i="16"/>
  <c r="J125" i="16"/>
  <c r="Q69" i="16"/>
  <c r="J37" i="16"/>
  <c r="I355" i="16"/>
  <c r="Q279" i="16"/>
  <c r="R214" i="16"/>
  <c r="N348" i="16"/>
  <c r="K239" i="16"/>
  <c r="O170" i="16"/>
  <c r="J123" i="16"/>
  <c r="J61" i="16"/>
  <c r="N21" i="16"/>
  <c r="R300" i="16"/>
  <c r="M196" i="16"/>
  <c r="P145" i="16"/>
  <c r="J90" i="16"/>
  <c r="F38" i="16"/>
  <c r="P344" i="16"/>
  <c r="K255" i="16"/>
  <c r="N168" i="16"/>
  <c r="V112" i="16"/>
  <c r="N64" i="16"/>
  <c r="P370" i="16"/>
  <c r="F278" i="16"/>
  <c r="N193" i="16"/>
  <c r="R127" i="16"/>
  <c r="P80" i="16"/>
  <c r="O35" i="16"/>
  <c r="G288" i="16"/>
  <c r="Q171" i="16"/>
  <c r="H101" i="16"/>
  <c r="O20" i="16"/>
  <c r="Q267" i="16"/>
  <c r="G169" i="16"/>
  <c r="V91" i="16"/>
  <c r="I35" i="16"/>
  <c r="I157" i="16"/>
  <c r="F37" i="16"/>
  <c r="P194" i="16"/>
  <c r="P41" i="16"/>
  <c r="G157" i="16"/>
  <c r="J350" i="16"/>
  <c r="L223" i="16"/>
  <c r="F145" i="16"/>
  <c r="X68" i="16"/>
  <c r="L14" i="16"/>
  <c r="G168" i="16"/>
  <c r="P14" i="16"/>
  <c r="T135" i="16"/>
  <c r="N322" i="16"/>
  <c r="M102" i="16"/>
  <c r="K299" i="16"/>
  <c r="U178" i="16"/>
  <c r="L108" i="16"/>
  <c r="F42" i="16"/>
  <c r="F39" i="16"/>
  <c r="R258" i="16"/>
  <c r="U69" i="16"/>
  <c r="P237" i="16"/>
  <c r="H63" i="16"/>
  <c r="P215" i="16"/>
  <c r="G47" i="16"/>
  <c r="F135" i="16"/>
  <c r="N222" i="16"/>
  <c r="P109" i="16"/>
  <c r="I41" i="16"/>
  <c r="N19" i="16"/>
  <c r="F152" i="16"/>
  <c r="O263" i="16"/>
  <c r="W311" i="16"/>
  <c r="N106" i="16"/>
  <c r="H288" i="16"/>
  <c r="N109" i="16"/>
  <c r="P151" i="16"/>
  <c r="I306" i="16"/>
  <c r="N307" i="16"/>
  <c r="T90" i="16"/>
  <c r="O326" i="16"/>
  <c r="F22" i="16"/>
  <c r="W331" i="16"/>
  <c r="P199" i="16"/>
  <c r="R132" i="16"/>
  <c r="M155" i="16"/>
  <c r="J265" i="16"/>
  <c r="V22" i="16"/>
  <c r="K330" i="16"/>
  <c r="G242" i="16"/>
  <c r="T154" i="16"/>
  <c r="J45" i="16"/>
  <c r="I330" i="16"/>
  <c r="P243" i="16"/>
  <c r="T177" i="16"/>
  <c r="X45" i="16"/>
  <c r="S45" i="16"/>
  <c r="K221" i="16"/>
  <c r="H374" i="16"/>
  <c r="N132" i="16"/>
  <c r="J353" i="16"/>
  <c r="R353" i="16"/>
  <c r="K265" i="16"/>
  <c r="F155" i="16"/>
  <c r="N88" i="16"/>
  <c r="K309" i="16"/>
  <c r="M221" i="16"/>
  <c r="L375" i="16"/>
  <c r="T309" i="16"/>
  <c r="M242" i="16"/>
  <c r="X177" i="16"/>
  <c r="R88" i="16"/>
  <c r="K287" i="16"/>
  <c r="T198" i="16"/>
  <c r="H45" i="16"/>
  <c r="I352" i="16"/>
  <c r="S243" i="16"/>
  <c r="R176" i="16"/>
  <c r="N89" i="16"/>
  <c r="G287" i="16"/>
  <c r="N198" i="16"/>
  <c r="Q23" i="16"/>
  <c r="G88" i="16"/>
  <c r="U177" i="16"/>
  <c r="O287" i="16"/>
  <c r="N330" i="16"/>
  <c r="G44" i="16"/>
  <c r="N220" i="16"/>
  <c r="L67" i="16"/>
  <c r="G331" i="16"/>
  <c r="I331" i="16"/>
  <c r="K132" i="16"/>
  <c r="T221" i="16"/>
  <c r="L331" i="16"/>
  <c r="L252" i="16"/>
  <c r="J317" i="16"/>
  <c r="I319" i="16"/>
  <c r="U324" i="16"/>
  <c r="M225" i="16"/>
  <c r="F247" i="16"/>
  <c r="S373" i="16"/>
  <c r="M275" i="16"/>
  <c r="K317" i="16"/>
  <c r="I228" i="16"/>
  <c r="L292" i="16"/>
  <c r="M363" i="16"/>
  <c r="R358" i="16"/>
  <c r="F317" i="16"/>
  <c r="L293" i="16"/>
  <c r="H231" i="16"/>
  <c r="I359" i="16"/>
  <c r="L268" i="16"/>
  <c r="M298" i="16"/>
  <c r="P296" i="16"/>
  <c r="I316" i="16"/>
  <c r="G227" i="16"/>
  <c r="Q269" i="16"/>
  <c r="F298" i="16"/>
  <c r="G356" i="16"/>
  <c r="R360" i="16"/>
  <c r="K361" i="16"/>
  <c r="J363" i="16"/>
  <c r="F290" i="16"/>
  <c r="G252" i="16"/>
  <c r="H227" i="16"/>
  <c r="N319" i="16"/>
  <c r="X239" i="16"/>
  <c r="J272" i="16"/>
  <c r="T323" i="16"/>
  <c r="R225" i="16"/>
  <c r="F230" i="16"/>
  <c r="G315" i="16"/>
  <c r="Q360" i="16"/>
  <c r="P224" i="16"/>
  <c r="Q317" i="16"/>
  <c r="K312" i="16"/>
  <c r="M319" i="16"/>
  <c r="W237" i="16"/>
  <c r="N290" i="16"/>
  <c r="H317" i="16"/>
  <c r="H313" i="16"/>
  <c r="O364" i="16"/>
  <c r="Q228" i="16"/>
  <c r="K363" i="16"/>
  <c r="G292" i="16"/>
  <c r="Q254" i="16"/>
  <c r="G269" i="16"/>
  <c r="F276" i="16"/>
  <c r="Q229" i="16"/>
  <c r="K226" i="16"/>
  <c r="G232" i="16"/>
  <c r="O252" i="16"/>
  <c r="R316" i="16"/>
  <c r="P227" i="16"/>
  <c r="N269" i="16"/>
  <c r="G268" i="16"/>
  <c r="N231" i="16"/>
  <c r="M231" i="16"/>
  <c r="H298" i="16"/>
  <c r="K377" i="16"/>
  <c r="J347" i="16"/>
  <c r="L322" i="16"/>
  <c r="Q283" i="16"/>
  <c r="F259" i="16"/>
  <c r="N368" i="16"/>
  <c r="Q333" i="16"/>
  <c r="G302" i="16"/>
  <c r="K267" i="16"/>
  <c r="Q235" i="16"/>
  <c r="F211" i="16"/>
  <c r="K172" i="16"/>
  <c r="M147" i="16"/>
  <c r="R108" i="16"/>
  <c r="G84" i="16"/>
  <c r="Q367" i="16"/>
  <c r="G332" i="16"/>
  <c r="L289" i="16"/>
  <c r="J260" i="16"/>
  <c r="F219" i="16"/>
  <c r="Q192" i="16"/>
  <c r="P355" i="16"/>
  <c r="N326" i="16"/>
  <c r="L284" i="16"/>
  <c r="Q256" i="16"/>
  <c r="Q215" i="16"/>
  <c r="F347" i="16"/>
  <c r="M300" i="16"/>
  <c r="J259" i="16"/>
  <c r="G214" i="16"/>
  <c r="S376" i="16"/>
  <c r="M327" i="16"/>
  <c r="J288" i="16"/>
  <c r="Q239" i="16"/>
  <c r="T201" i="16"/>
  <c r="F366" i="16"/>
  <c r="J351" i="16"/>
  <c r="V289" i="16"/>
  <c r="V244" i="16"/>
  <c r="O194" i="16"/>
  <c r="S157" i="16"/>
  <c r="I126" i="16"/>
  <c r="M91" i="16"/>
  <c r="Q60" i="16"/>
  <c r="F36" i="16"/>
  <c r="K366" i="16"/>
  <c r="K311" i="16"/>
  <c r="I258" i="16"/>
  <c r="Q213" i="16"/>
  <c r="L169" i="16"/>
  <c r="V134" i="16"/>
  <c r="F103" i="16"/>
  <c r="V68" i="16"/>
  <c r="O38" i="16"/>
  <c r="G14" i="16"/>
  <c r="R322" i="16"/>
  <c r="M277" i="16"/>
  <c r="O216" i="16"/>
  <c r="M175" i="16"/>
  <c r="I145" i="16"/>
  <c r="F109" i="16"/>
  <c r="G79" i="16"/>
  <c r="H46" i="16"/>
  <c r="H368" i="16"/>
  <c r="K321" i="16"/>
  <c r="L259" i="16"/>
  <c r="G215" i="16"/>
  <c r="J170" i="16"/>
  <c r="N135" i="16"/>
  <c r="Q103" i="16"/>
  <c r="M69" i="16"/>
  <c r="L39" i="16"/>
  <c r="J13" i="16"/>
  <c r="Q299" i="16"/>
  <c r="P223" i="16"/>
  <c r="R169" i="16"/>
  <c r="N125" i="16"/>
  <c r="N82" i="16"/>
  <c r="G39" i="16"/>
  <c r="G367" i="16"/>
  <c r="K351" i="16"/>
  <c r="F280" i="16"/>
  <c r="J213" i="16"/>
  <c r="T157" i="16"/>
  <c r="M112" i="16"/>
  <c r="P68" i="16"/>
  <c r="G36" i="16"/>
  <c r="I345" i="16"/>
  <c r="J277" i="16"/>
  <c r="I213" i="16"/>
  <c r="K327" i="16"/>
  <c r="L236" i="16"/>
  <c r="Q168" i="16"/>
  <c r="N107" i="16"/>
  <c r="M59" i="16"/>
  <c r="V24" i="16"/>
  <c r="M281" i="16"/>
  <c r="R193" i="16"/>
  <c r="K135" i="16"/>
  <c r="G83" i="16"/>
  <c r="I36" i="16"/>
  <c r="L332" i="16"/>
  <c r="P235" i="16"/>
  <c r="U157" i="16"/>
  <c r="J109" i="16"/>
  <c r="K59" i="16"/>
  <c r="L365" i="16"/>
  <c r="P266" i="16"/>
  <c r="R175" i="16"/>
  <c r="L126" i="16"/>
  <c r="K79" i="16"/>
  <c r="M17" i="16"/>
  <c r="Q280" i="16"/>
  <c r="H169" i="16"/>
  <c r="L82" i="16"/>
  <c r="L24" i="16"/>
  <c r="O260" i="16"/>
  <c r="M157" i="16"/>
  <c r="N87" i="16"/>
  <c r="L18" i="16"/>
  <c r="F150" i="16"/>
  <c r="O25" i="16"/>
  <c r="R178" i="16"/>
  <c r="T25" i="16"/>
  <c r="L131" i="16"/>
  <c r="G345" i="16"/>
  <c r="L218" i="16"/>
  <c r="M134" i="16"/>
  <c r="R64" i="16"/>
  <c r="H350" i="16"/>
  <c r="O152" i="16"/>
  <c r="M371" i="16"/>
  <c r="R128" i="16"/>
  <c r="Q307" i="16"/>
  <c r="W69" i="16"/>
  <c r="R284" i="16"/>
  <c r="H174" i="16"/>
  <c r="P105" i="16"/>
  <c r="Q39" i="16"/>
  <c r="P349" i="16"/>
  <c r="Q237" i="16"/>
  <c r="I63" i="16"/>
  <c r="G216" i="16"/>
  <c r="I47" i="16"/>
  <c r="P196" i="16"/>
  <c r="I40" i="16"/>
  <c r="N80" i="16"/>
  <c r="L192" i="16"/>
  <c r="K58" i="16"/>
  <c r="K13" i="16"/>
  <c r="L13" i="16"/>
  <c r="M146" i="16"/>
  <c r="H328" i="16"/>
  <c r="P289" i="16"/>
  <c r="V90" i="16"/>
  <c r="F173" i="16"/>
  <c r="L35" i="16"/>
  <c r="F146" i="16"/>
  <c r="N58" i="16"/>
  <c r="T267" i="16"/>
  <c r="M81" i="16"/>
  <c r="S201" i="16"/>
  <c r="I23" i="16"/>
  <c r="Q308" i="16"/>
  <c r="Q155" i="16"/>
  <c r="R111" i="16"/>
  <c r="U111" i="16"/>
  <c r="O176" i="16"/>
  <c r="J23" i="16"/>
  <c r="V286" i="16"/>
  <c r="V221" i="16"/>
  <c r="G111" i="16"/>
  <c r="L45" i="16"/>
  <c r="W330" i="16"/>
  <c r="S242" i="16"/>
  <c r="J133" i="16"/>
  <c r="M286" i="16"/>
  <c r="T44" i="16"/>
  <c r="S198" i="16"/>
  <c r="L352" i="16"/>
  <c r="V88" i="16"/>
  <c r="H330" i="16"/>
  <c r="Q331" i="16"/>
  <c r="L265" i="16"/>
  <c r="L177" i="16"/>
  <c r="F88" i="16"/>
  <c r="M287" i="16"/>
  <c r="M110" i="16"/>
  <c r="T23" i="16"/>
  <c r="L330" i="16"/>
  <c r="F243" i="16"/>
  <c r="O132" i="16"/>
  <c r="P67" i="16"/>
  <c r="Q264" i="16"/>
  <c r="V133" i="16"/>
  <c r="M352" i="16"/>
  <c r="J330" i="16"/>
  <c r="U243" i="16"/>
  <c r="V154" i="16"/>
  <c r="K89" i="16"/>
  <c r="N309" i="16"/>
  <c r="G155" i="16"/>
  <c r="G22" i="16"/>
  <c r="W44" i="16"/>
  <c r="F375" i="16"/>
  <c r="O265" i="16"/>
  <c r="L309" i="16"/>
  <c r="I22" i="16"/>
  <c r="X154" i="16"/>
  <c r="F309" i="16"/>
  <c r="X309" i="16"/>
  <c r="U242" i="16"/>
  <c r="K331" i="16"/>
  <c r="O67" i="16"/>
  <c r="P177" i="16"/>
  <c r="G230" i="16"/>
  <c r="I360" i="16"/>
  <c r="F253" i="16"/>
  <c r="P293" i="16"/>
  <c r="G224" i="16"/>
  <c r="Q268" i="16"/>
  <c r="G364" i="16"/>
  <c r="H253" i="16"/>
  <c r="R295" i="16"/>
  <c r="P359" i="16"/>
  <c r="G270" i="16"/>
  <c r="O297" i="16"/>
  <c r="Q298" i="16"/>
  <c r="O270" i="16"/>
  <c r="X325" i="16"/>
  <c r="I227" i="16"/>
  <c r="Q296" i="16"/>
  <c r="K293" i="16"/>
  <c r="N224" i="16"/>
  <c r="H276" i="16"/>
  <c r="K274" i="16"/>
  <c r="P294" i="16"/>
  <c r="N358" i="16"/>
  <c r="L247" i="16"/>
  <c r="H254" i="16"/>
  <c r="K246" i="16"/>
  <c r="J250" i="16"/>
  <c r="M295" i="16"/>
  <c r="U231" i="16"/>
  <c r="U370" i="16"/>
  <c r="V323" i="16"/>
  <c r="I297" i="16"/>
  <c r="L230" i="16"/>
  <c r="Q250" i="16"/>
  <c r="H314" i="16"/>
  <c r="F225" i="16"/>
  <c r="Q251" i="16"/>
  <c r="F358" i="16"/>
  <c r="N272" i="16"/>
  <c r="L295" i="16"/>
  <c r="O224" i="16"/>
  <c r="O275" i="16"/>
  <c r="M315" i="16"/>
  <c r="I268" i="16"/>
  <c r="L229" i="16"/>
  <c r="Q247" i="16"/>
  <c r="J320" i="16"/>
  <c r="I271" i="16"/>
  <c r="H275" i="16"/>
  <c r="U248" i="16"/>
  <c r="Q319" i="16"/>
  <c r="P356" i="16"/>
  <c r="M254" i="16"/>
  <c r="G316" i="16"/>
  <c r="F357" i="16"/>
  <c r="Q363" i="16"/>
  <c r="J230" i="16"/>
  <c r="F316" i="16"/>
  <c r="K358" i="16"/>
  <c r="I247" i="16"/>
  <c r="N246" i="16"/>
  <c r="P318" i="16"/>
  <c r="O276" i="16"/>
  <c r="L275" i="16"/>
  <c r="R376" i="16"/>
  <c r="K346" i="16"/>
  <c r="M321" i="16"/>
  <c r="R282" i="16"/>
  <c r="G258" i="16"/>
  <c r="N367" i="16"/>
  <c r="W332" i="16"/>
  <c r="G301" i="16"/>
  <c r="Q266" i="16"/>
  <c r="O290" i="16"/>
  <c r="O292" i="16"/>
  <c r="H316" i="16"/>
  <c r="H318" i="16"/>
  <c r="Q320" i="16"/>
  <c r="F269" i="16"/>
  <c r="M251" i="16"/>
  <c r="J276" i="16"/>
  <c r="F254" i="16"/>
  <c r="S319" i="16"/>
  <c r="J273" i="16"/>
  <c r="N356" i="16"/>
  <c r="L249" i="16"/>
  <c r="L251" i="16"/>
  <c r="Q275" i="16"/>
  <c r="O358" i="16"/>
  <c r="F275" i="16"/>
  <c r="F296" i="16"/>
  <c r="I320" i="16"/>
  <c r="R362" i="16"/>
  <c r="N316" i="16"/>
  <c r="N248" i="16"/>
  <c r="G272" i="16"/>
  <c r="N252" i="16"/>
  <c r="R232" i="16"/>
  <c r="R247" i="16"/>
  <c r="F364" i="16"/>
  <c r="L250" i="16"/>
  <c r="F268" i="16"/>
  <c r="Q272" i="16"/>
  <c r="S330" i="16"/>
  <c r="I287" i="16"/>
  <c r="V66" i="16"/>
  <c r="F111" i="16"/>
  <c r="P308" i="16"/>
  <c r="W286" i="16"/>
  <c r="R265" i="16"/>
  <c r="P23" i="16"/>
  <c r="N67" i="16"/>
  <c r="J374" i="16"/>
  <c r="U309" i="16"/>
  <c r="F89" i="16"/>
  <c r="U374" i="16"/>
  <c r="T111" i="16"/>
  <c r="F220" i="16"/>
  <c r="W242" i="16"/>
  <c r="X23" i="16"/>
  <c r="N287" i="16"/>
  <c r="L308" i="16"/>
  <c r="T133" i="16"/>
  <c r="F221" i="16"/>
  <c r="H331" i="16"/>
  <c r="P111" i="16"/>
  <c r="M374" i="16"/>
  <c r="F44" i="16"/>
  <c r="R154" i="16"/>
  <c r="Q243" i="16"/>
  <c r="O330" i="16"/>
  <c r="S22" i="16"/>
  <c r="K286" i="16"/>
  <c r="X155" i="16"/>
  <c r="Q22" i="16"/>
  <c r="P45" i="16"/>
  <c r="V132" i="16"/>
  <c r="M264" i="16"/>
  <c r="M22" i="16"/>
  <c r="K133" i="16"/>
  <c r="M265" i="16"/>
  <c r="V220" i="16"/>
  <c r="Q309" i="16"/>
  <c r="V45" i="16"/>
  <c r="P110" i="16"/>
  <c r="L198" i="16"/>
  <c r="H352" i="16"/>
  <c r="K102" i="16"/>
  <c r="N43" i="16"/>
  <c r="J245" i="16"/>
  <c r="M15" i="16"/>
  <c r="N214" i="16"/>
  <c r="Q17" i="16"/>
  <c r="M60" i="16"/>
  <c r="W267" i="16"/>
  <c r="F15" i="16"/>
  <c r="O234" i="16"/>
  <c r="O189" i="16"/>
  <c r="H219" i="16"/>
  <c r="N127" i="16"/>
  <c r="N17" i="16"/>
  <c r="I101" i="16"/>
  <c r="M346" i="16"/>
  <c r="F170" i="16"/>
  <c r="S47" i="16"/>
  <c r="G347" i="16"/>
  <c r="I365" i="16"/>
  <c r="R68" i="16"/>
  <c r="J157" i="16"/>
  <c r="N279" i="16"/>
  <c r="Q128" i="16"/>
  <c r="P16" i="16"/>
  <c r="K240" i="16"/>
  <c r="P123" i="16"/>
  <c r="N328" i="16"/>
  <c r="I82" i="16"/>
  <c r="L157" i="16"/>
  <c r="O299" i="16"/>
  <c r="X90" i="16"/>
  <c r="L19" i="16"/>
  <c r="I235" i="16"/>
  <c r="K87" i="16"/>
  <c r="F260" i="16"/>
  <c r="F65" i="16"/>
  <c r="O153" i="16"/>
  <c r="R285" i="16"/>
  <c r="M42" i="16"/>
  <c r="M127" i="16"/>
  <c r="G257" i="16"/>
  <c r="N20" i="16"/>
  <c r="L84" i="16"/>
  <c r="R150" i="16"/>
  <c r="H222" i="16"/>
  <c r="O344" i="16"/>
  <c r="P47" i="16"/>
  <c r="O124" i="16"/>
  <c r="O193" i="16"/>
  <c r="J284" i="16"/>
  <c r="K17" i="16"/>
  <c r="M79" i="16"/>
  <c r="N149" i="16"/>
  <c r="R235" i="16"/>
  <c r="M332" i="16"/>
  <c r="O46" i="16"/>
  <c r="H104" i="16"/>
  <c r="G174" i="16"/>
  <c r="N281" i="16"/>
  <c r="V178" i="16"/>
  <c r="I260" i="16"/>
  <c r="N332" i="16"/>
  <c r="G40" i="16"/>
  <c r="K90" i="16"/>
  <c r="R135" i="16"/>
  <c r="M197" i="16"/>
  <c r="U266" i="16"/>
  <c r="L369" i="16"/>
  <c r="J20" i="16"/>
  <c r="L61" i="16"/>
  <c r="Q112" i="16"/>
  <c r="X157" i="16"/>
  <c r="H239" i="16"/>
  <c r="J333" i="16"/>
  <c r="G25" i="16"/>
  <c r="K63" i="16"/>
  <c r="Q102" i="16"/>
  <c r="H147" i="16"/>
  <c r="K190" i="16"/>
  <c r="L241" i="16"/>
  <c r="J303" i="16"/>
  <c r="G366" i="16"/>
  <c r="F57" i="16"/>
  <c r="Q87" i="16"/>
  <c r="H130" i="16"/>
  <c r="K170" i="16"/>
  <c r="J215" i="16"/>
  <c r="H282" i="16"/>
  <c r="K347" i="16"/>
  <c r="Q25" i="16"/>
  <c r="N62" i="16"/>
  <c r="F102" i="16"/>
  <c r="J146" i="16"/>
  <c r="J189" i="16"/>
  <c r="G240" i="16"/>
  <c r="R301" i="16"/>
  <c r="T355" i="16"/>
  <c r="P38" i="16"/>
  <c r="I79" i="16"/>
  <c r="U112" i="16"/>
  <c r="L151" i="16"/>
  <c r="K193" i="16"/>
  <c r="J258" i="16"/>
  <c r="G323" i="16"/>
  <c r="J349" i="16"/>
  <c r="G195" i="16"/>
  <c r="L238" i="16"/>
  <c r="L300" i="16"/>
  <c r="M349" i="16"/>
  <c r="L200" i="16"/>
  <c r="N244" i="16"/>
  <c r="I299" i="16"/>
  <c r="Q350" i="16"/>
  <c r="F235" i="16"/>
  <c r="F279" i="16"/>
  <c r="G321" i="16"/>
  <c r="U354" i="16"/>
  <c r="Q195" i="16"/>
  <c r="H238" i="16"/>
  <c r="L282" i="16"/>
  <c r="N324" i="16"/>
  <c r="P366" i="16"/>
  <c r="Q86" i="16"/>
  <c r="J127" i="16"/>
  <c r="P167" i="16"/>
  <c r="J196" i="16"/>
  <c r="R234" i="16"/>
  <c r="R279" i="16"/>
  <c r="I323" i="16"/>
  <c r="M366" i="16"/>
  <c r="O262" i="16"/>
  <c r="G304" i="16"/>
  <c r="L345" i="16"/>
  <c r="G247" i="16"/>
  <c r="H226" i="16"/>
  <c r="F274" i="16"/>
  <c r="S234" i="16"/>
  <c r="W300" i="16"/>
  <c r="T268" i="16"/>
  <c r="T360" i="16"/>
  <c r="W358" i="16"/>
  <c r="X362" i="16"/>
  <c r="S295" i="16"/>
  <c r="W323" i="16"/>
  <c r="S239" i="16"/>
  <c r="W312" i="16"/>
  <c r="X314" i="16"/>
  <c r="T316" i="16"/>
  <c r="X297" i="16"/>
  <c r="S290" i="16"/>
  <c r="T301" i="16"/>
  <c r="X251" i="16"/>
  <c r="X253" i="16"/>
  <c r="W249" i="16"/>
  <c r="T283" i="16"/>
  <c r="X366" i="16"/>
  <c r="V302" i="16"/>
  <c r="T227" i="16"/>
  <c r="W316" i="16"/>
  <c r="X313" i="16"/>
  <c r="X273" i="16"/>
  <c r="W226" i="16"/>
  <c r="X294" i="16"/>
  <c r="S291" i="16"/>
  <c r="T362" i="16"/>
  <c r="U314" i="16"/>
  <c r="S296" i="16"/>
  <c r="X254" i="16"/>
  <c r="U253" i="16"/>
  <c r="U271" i="16"/>
  <c r="V268" i="16"/>
  <c r="T307" i="16"/>
  <c r="W250" i="16"/>
  <c r="X295" i="16"/>
  <c r="S276" i="16"/>
  <c r="X363" i="16"/>
  <c r="S317" i="16"/>
  <c r="U317" i="16"/>
  <c r="T78" i="16"/>
  <c r="T276" i="16"/>
  <c r="R338" i="16"/>
  <c r="P98" i="16"/>
  <c r="M161" i="16"/>
  <c r="F100" i="16"/>
  <c r="F49" i="16"/>
  <c r="R52" i="16"/>
  <c r="R339" i="16"/>
  <c r="O70" i="16"/>
  <c r="O55" i="16"/>
  <c r="G185" i="16"/>
  <c r="K72" i="16"/>
  <c r="F136" i="16"/>
  <c r="K181" i="16"/>
  <c r="M208" i="16"/>
  <c r="H30" i="16"/>
  <c r="O72" i="16"/>
  <c r="U306" i="16"/>
  <c r="M75" i="16"/>
  <c r="K208" i="16"/>
  <c r="N28" i="16"/>
  <c r="S318" i="16"/>
  <c r="M164" i="16"/>
  <c r="H29" i="16"/>
  <c r="K78" i="16"/>
  <c r="M334" i="16"/>
  <c r="H94" i="16"/>
  <c r="G96" i="16"/>
  <c r="F98" i="16"/>
  <c r="O158" i="16"/>
  <c r="H50" i="16"/>
  <c r="G8" i="16"/>
  <c r="I78" i="16"/>
  <c r="N136" i="16"/>
  <c r="O334" i="16"/>
  <c r="F203" i="16"/>
  <c r="R72" i="16"/>
  <c r="R76" i="16"/>
  <c r="F340" i="16"/>
  <c r="Q180" i="16"/>
  <c r="Q26" i="16"/>
  <c r="N182" i="16"/>
  <c r="L52" i="16"/>
  <c r="M185" i="16"/>
  <c r="G340" i="16"/>
  <c r="N4" i="16"/>
  <c r="O94" i="16"/>
  <c r="K53" i="16"/>
  <c r="N100" i="16"/>
  <c r="N114" i="16"/>
  <c r="P181" i="16"/>
  <c r="Q183" i="16"/>
  <c r="N185" i="16"/>
  <c r="F209" i="16"/>
  <c r="N183" i="16"/>
  <c r="M114" i="16"/>
  <c r="H337" i="16"/>
  <c r="F27" i="16"/>
  <c r="H160" i="16"/>
  <c r="F119" i="16"/>
  <c r="O26" i="16"/>
  <c r="F48" i="16"/>
  <c r="M7" i="16"/>
  <c r="F118" i="16"/>
  <c r="H207" i="16"/>
  <c r="K340" i="16"/>
  <c r="H210" i="16"/>
  <c r="Q4" i="16"/>
  <c r="P49" i="16"/>
  <c r="Q51" i="16"/>
  <c r="Q184" i="16"/>
  <c r="N53" i="16"/>
  <c r="R186" i="16"/>
  <c r="F77" i="16"/>
  <c r="K137" i="16"/>
  <c r="K28" i="16"/>
  <c r="K183" i="16"/>
  <c r="K74" i="16"/>
  <c r="K338" i="16"/>
  <c r="K120" i="16"/>
  <c r="K11" i="16"/>
  <c r="Q122" i="16"/>
  <c r="K48" i="16"/>
  <c r="K180" i="16"/>
  <c r="M158" i="16"/>
  <c r="F184" i="16"/>
  <c r="G140" i="16"/>
  <c r="H100" i="16"/>
  <c r="R141" i="16"/>
  <c r="M202" i="16"/>
  <c r="U240" i="16"/>
  <c r="R55" i="16"/>
  <c r="R4" i="16"/>
  <c r="T21" i="16"/>
  <c r="W360" i="16"/>
  <c r="S313" i="16"/>
  <c r="R114" i="16"/>
  <c r="H33" i="16"/>
  <c r="H208" i="16"/>
  <c r="O159" i="16"/>
  <c r="O50" i="16"/>
  <c r="O205" i="16"/>
  <c r="O96" i="16"/>
  <c r="O142" i="16"/>
  <c r="O33" i="16"/>
  <c r="M5" i="16"/>
  <c r="M203" i="16"/>
  <c r="M28" i="16"/>
  <c r="M51" i="16"/>
  <c r="M74" i="16"/>
  <c r="M97" i="16"/>
  <c r="M120" i="16"/>
  <c r="M143" i="16"/>
  <c r="M341" i="16"/>
  <c r="I27" i="16"/>
  <c r="I159" i="16"/>
  <c r="I50" i="16"/>
  <c r="I182" i="16"/>
  <c r="I73" i="16"/>
  <c r="I205" i="16"/>
  <c r="I337" i="16"/>
  <c r="I96" i="16"/>
  <c r="I119" i="16"/>
  <c r="I10" i="16"/>
  <c r="I142" i="16"/>
  <c r="I33" i="16"/>
  <c r="I165" i="16"/>
  <c r="J27" i="16"/>
  <c r="J159" i="16"/>
  <c r="J50" i="16"/>
  <c r="J182" i="16"/>
  <c r="J73" i="16"/>
  <c r="J205" i="16"/>
  <c r="J337" i="16"/>
  <c r="J96" i="16"/>
  <c r="J119" i="16"/>
  <c r="J10" i="16"/>
  <c r="J142" i="16"/>
  <c r="J33" i="16"/>
  <c r="J165" i="16"/>
  <c r="M121" i="16"/>
  <c r="R160" i="16"/>
  <c r="L119" i="16"/>
  <c r="O48" i="16"/>
  <c r="Q336" i="16"/>
  <c r="G30" i="16"/>
  <c r="I144" i="16"/>
  <c r="P71" i="16"/>
  <c r="P338" i="16"/>
  <c r="Q339" i="16"/>
  <c r="Q209" i="16"/>
  <c r="X94" i="16"/>
  <c r="W357" i="16"/>
  <c r="U4" i="16"/>
  <c r="S328" i="16"/>
  <c r="X361" i="16"/>
  <c r="S359" i="16"/>
  <c r="N70" i="16"/>
  <c r="N72" i="16"/>
  <c r="AG307" i="40"/>
  <c r="W306" i="16" s="1"/>
  <c r="C32" i="31"/>
  <c r="AG304" i="40"/>
  <c r="W240" i="16" s="1"/>
  <c r="C29" i="31"/>
  <c r="AH310" i="40"/>
  <c r="X372" i="16" s="1"/>
  <c r="D35" i="31"/>
  <c r="AH306" i="40"/>
  <c r="X284" i="16" s="1"/>
  <c r="D31" i="31"/>
  <c r="AH304" i="40"/>
  <c r="X240" i="16" s="1"/>
  <c r="D29" i="31"/>
  <c r="AH308" i="40"/>
  <c r="X328" i="16" s="1"/>
  <c r="D33" i="31"/>
  <c r="AH307" i="40"/>
  <c r="X306" i="16" s="1"/>
  <c r="D32" i="31"/>
  <c r="AG308" i="40"/>
  <c r="W328" i="16" s="1"/>
  <c r="C33" i="31"/>
  <c r="AG310" i="40"/>
  <c r="W372" i="16" s="1"/>
  <c r="C35" i="31"/>
  <c r="AG306" i="40"/>
  <c r="W284" i="16" s="1"/>
  <c r="C31" i="31"/>
  <c r="AG305" i="40"/>
  <c r="W262" i="16" s="1"/>
  <c r="C30" i="31"/>
  <c r="T41" i="32"/>
  <c r="AG192" i="40" s="1"/>
  <c r="W14" i="16" s="1"/>
  <c r="AC22" i="40"/>
  <c r="S4" i="16" s="1"/>
  <c r="AG22" i="40"/>
  <c r="W4" i="16" s="1"/>
  <c r="AH56" i="40"/>
  <c r="X6" i="16" s="1"/>
  <c r="AC58" i="40"/>
  <c r="S50" i="16" s="1"/>
  <c r="U62" i="32"/>
  <c r="AH213" i="40" s="1"/>
  <c r="X103" i="16" s="1"/>
  <c r="R24" i="32"/>
  <c r="AE175" i="40" s="1"/>
  <c r="U13" i="16" s="1"/>
  <c r="AD88" i="40"/>
  <c r="T337" i="16" s="1"/>
  <c r="AD5" i="40"/>
  <c r="T12" i="16" s="1"/>
  <c r="AC79" i="40"/>
  <c r="S139" i="16" s="1"/>
  <c r="AD73" i="40"/>
  <c r="T7" i="16" s="1"/>
  <c r="AF9" i="40"/>
  <c r="V100" i="16" s="1"/>
  <c r="AG94" i="40"/>
  <c r="W96" i="16" s="1"/>
  <c r="AH81" i="40"/>
  <c r="X183" i="16" s="1"/>
  <c r="AD56" i="40"/>
  <c r="T6" i="16" s="1"/>
  <c r="Q24" i="32"/>
  <c r="AD175" i="40" s="1"/>
  <c r="T13" i="16" s="1"/>
  <c r="AH39" i="40"/>
  <c r="X5" i="16" s="1"/>
  <c r="T117" i="32"/>
  <c r="AG268" i="40" s="1"/>
  <c r="W194" i="16" s="1"/>
  <c r="AD45" i="40"/>
  <c r="T137" i="16" s="1"/>
  <c r="U132" i="32"/>
  <c r="AH283" i="40" s="1"/>
  <c r="X151" i="16" s="1"/>
  <c r="AH130" i="40"/>
  <c r="X142" i="16" s="1"/>
  <c r="Q117" i="32"/>
  <c r="AD268" i="40" s="1"/>
  <c r="T194" i="16" s="1"/>
  <c r="AD115" i="40"/>
  <c r="T185" i="16" s="1"/>
  <c r="T111" i="32"/>
  <c r="AG262" i="40" s="1"/>
  <c r="W62" i="16" s="1"/>
  <c r="AG109" i="40"/>
  <c r="W53" i="16" s="1"/>
  <c r="Q96" i="32"/>
  <c r="AD247" i="40" s="1"/>
  <c r="T105" i="16" s="1"/>
  <c r="AD94" i="40"/>
  <c r="T96" i="16" s="1"/>
  <c r="AC88" i="40"/>
  <c r="S337" i="16" s="1"/>
  <c r="P90" i="32"/>
  <c r="AC241" i="40" s="1"/>
  <c r="S346" i="16" s="1"/>
  <c r="T83" i="32"/>
  <c r="AG234" i="40" s="1"/>
  <c r="W192" i="16" s="1"/>
  <c r="AG81" i="40"/>
  <c r="W183" i="16" s="1"/>
  <c r="P75" i="32"/>
  <c r="AC226" i="40" s="1"/>
  <c r="S16" i="16" s="1"/>
  <c r="AC73" i="40"/>
  <c r="S7" i="16" s="1"/>
  <c r="T62" i="32"/>
  <c r="AG213" i="40" s="1"/>
  <c r="W103" i="16" s="1"/>
  <c r="AG60" i="40"/>
  <c r="W94" i="16" s="1"/>
  <c r="U8" i="32"/>
  <c r="AH159" i="40" s="1"/>
  <c r="X43" i="16" s="1"/>
  <c r="AH6" i="40"/>
  <c r="X34" i="16" s="1"/>
  <c r="T11" i="32"/>
  <c r="AG162" i="40" s="1"/>
  <c r="W109" i="16" s="1"/>
  <c r="AG9" i="40"/>
  <c r="W100" i="16" s="1"/>
  <c r="Q13" i="32"/>
  <c r="AD164" i="40" s="1"/>
  <c r="T153" i="16" s="1"/>
  <c r="AD11" i="40"/>
  <c r="T144" i="16" s="1"/>
  <c r="S7" i="32"/>
  <c r="AF158" i="40" s="1"/>
  <c r="V21" i="16" s="1"/>
  <c r="AF5" i="40"/>
  <c r="V12" i="16" s="1"/>
  <c r="AE23" i="40"/>
  <c r="U26" i="16" s="1"/>
  <c r="R25" i="32"/>
  <c r="AE176" i="40" s="1"/>
  <c r="U35" i="16" s="1"/>
  <c r="T132" i="32"/>
  <c r="AG283" i="40" s="1"/>
  <c r="W151" i="16" s="1"/>
  <c r="AG130" i="40"/>
  <c r="W142" i="16" s="1"/>
  <c r="Q126" i="32"/>
  <c r="AD277" i="40" s="1"/>
  <c r="T19" i="16" s="1"/>
  <c r="AD124" i="40"/>
  <c r="T10" i="16" s="1"/>
  <c r="P117" i="32"/>
  <c r="AC268" i="40" s="1"/>
  <c r="S194" i="16" s="1"/>
  <c r="AC115" i="40"/>
  <c r="S185" i="16" s="1"/>
  <c r="Q111" i="32"/>
  <c r="AD262" i="40" s="1"/>
  <c r="T62" i="16" s="1"/>
  <c r="AD109" i="40"/>
  <c r="T53" i="16" s="1"/>
  <c r="U98" i="32"/>
  <c r="AH249" i="40" s="1"/>
  <c r="X149" i="16" s="1"/>
  <c r="AH96" i="40"/>
  <c r="X140" i="16" s="1"/>
  <c r="P96" i="32"/>
  <c r="AC247" i="40" s="1"/>
  <c r="S105" i="16" s="1"/>
  <c r="AC94" i="40"/>
  <c r="S96" i="16" s="1"/>
  <c r="Q83" i="32"/>
  <c r="AD234" i="40" s="1"/>
  <c r="T192" i="16" s="1"/>
  <c r="AD81" i="40"/>
  <c r="T183" i="16" s="1"/>
  <c r="U77" i="32"/>
  <c r="AH228" i="40" s="1"/>
  <c r="X60" i="16" s="1"/>
  <c r="AH75" i="40"/>
  <c r="X51" i="16" s="1"/>
  <c r="Q62" i="32"/>
  <c r="AD213" i="40" s="1"/>
  <c r="T103" i="16" s="1"/>
  <c r="AD60" i="40"/>
  <c r="T94" i="16" s="1"/>
  <c r="T56" i="32"/>
  <c r="AG207" i="40" s="1"/>
  <c r="W344" i="16" s="1"/>
  <c r="AG54" i="40"/>
  <c r="W335" i="16" s="1"/>
  <c r="U49" i="32"/>
  <c r="AH200" i="40" s="1"/>
  <c r="X190" i="16" s="1"/>
  <c r="AH47" i="40"/>
  <c r="X181" i="16" s="1"/>
  <c r="Q41" i="32"/>
  <c r="AD192" i="40" s="1"/>
  <c r="T14" i="16" s="1"/>
  <c r="AD39" i="40"/>
  <c r="T5" i="16" s="1"/>
  <c r="R13" i="32"/>
  <c r="AE164" i="40" s="1"/>
  <c r="U153" i="16" s="1"/>
  <c r="AE11" i="40"/>
  <c r="U144" i="16" s="1"/>
  <c r="T7" i="32"/>
  <c r="AG158" i="40" s="1"/>
  <c r="W21" i="16" s="1"/>
  <c r="AG5" i="40"/>
  <c r="W12" i="16" s="1"/>
  <c r="U7" i="32"/>
  <c r="AH158" i="40" s="1"/>
  <c r="X21" i="16" s="1"/>
  <c r="AH5" i="40"/>
  <c r="X12" i="16" s="1"/>
  <c r="U43" i="32"/>
  <c r="AH194" i="40" s="1"/>
  <c r="X58" i="16" s="1"/>
  <c r="AH41" i="40"/>
  <c r="X49" i="16" s="1"/>
  <c r="AG147" i="40"/>
  <c r="W143" i="16" s="1"/>
  <c r="T149" i="32"/>
  <c r="AG300" i="40" s="1"/>
  <c r="W152" i="16" s="1"/>
  <c r="P113" i="32"/>
  <c r="AC264" i="40" s="1"/>
  <c r="S106" i="16" s="1"/>
  <c r="AC111" i="40"/>
  <c r="S97" i="16" s="1"/>
  <c r="Q79" i="32"/>
  <c r="AD230" i="40" s="1"/>
  <c r="T104" i="16" s="1"/>
  <c r="AD77" i="40"/>
  <c r="T95" i="16" s="1"/>
  <c r="R31" i="32"/>
  <c r="AE182" i="40" s="1"/>
  <c r="U167" i="16" s="1"/>
  <c r="AE29" i="40"/>
  <c r="U158" i="16" s="1"/>
  <c r="AC126" i="40"/>
  <c r="S54" i="16" s="1"/>
  <c r="P128" i="32"/>
  <c r="AC279" i="40" s="1"/>
  <c r="S63" i="16" s="1"/>
  <c r="AC141" i="40"/>
  <c r="S11" i="16" s="1"/>
  <c r="P143" i="32"/>
  <c r="AC294" i="40" s="1"/>
  <c r="S20" i="16" s="1"/>
  <c r="S22" i="32"/>
  <c r="AF173" i="40" s="1"/>
  <c r="V351" i="16" s="1"/>
  <c r="AF20" i="40"/>
  <c r="V342" i="16" s="1"/>
  <c r="T158" i="32"/>
  <c r="AG309" i="40" s="1"/>
  <c r="W350" i="16" s="1"/>
  <c r="AG156" i="40"/>
  <c r="W341" i="16" s="1"/>
  <c r="Q145" i="32"/>
  <c r="AD296" i="40" s="1"/>
  <c r="T64" i="16" s="1"/>
  <c r="AD143" i="40"/>
  <c r="T55" i="16" s="1"/>
  <c r="Q130" i="32"/>
  <c r="AD281" i="40" s="1"/>
  <c r="T107" i="16" s="1"/>
  <c r="AD128" i="40"/>
  <c r="T98" i="16" s="1"/>
  <c r="U117" i="32"/>
  <c r="AH268" i="40" s="1"/>
  <c r="X194" i="16" s="1"/>
  <c r="AH115" i="40"/>
  <c r="X185" i="16" s="1"/>
  <c r="Q60" i="32"/>
  <c r="AD211" i="40" s="1"/>
  <c r="T59" i="16" s="1"/>
  <c r="AD58" i="40"/>
  <c r="T50" i="16" s="1"/>
  <c r="R39" i="32"/>
  <c r="AE190" i="40" s="1"/>
  <c r="U343" i="16" s="1"/>
  <c r="AE37" i="40"/>
  <c r="U334" i="16" s="1"/>
  <c r="P29" i="32"/>
  <c r="AC180" i="40" s="1"/>
  <c r="S123" i="16" s="1"/>
  <c r="AC27" i="40"/>
  <c r="S114" i="16" s="1"/>
  <c r="T147" i="32"/>
  <c r="AG298" i="40" s="1"/>
  <c r="W108" i="16" s="1"/>
  <c r="AG145" i="40"/>
  <c r="W99" i="16" s="1"/>
  <c r="Q132" i="32"/>
  <c r="AD283" i="40" s="1"/>
  <c r="T151" i="16" s="1"/>
  <c r="AD130" i="40"/>
  <c r="T142" i="16" s="1"/>
  <c r="AC124" i="40"/>
  <c r="S10" i="16" s="1"/>
  <c r="P126" i="32"/>
  <c r="AC277" i="40" s="1"/>
  <c r="S19" i="16" s="1"/>
  <c r="P111" i="32"/>
  <c r="AC262" i="40" s="1"/>
  <c r="S62" i="16" s="1"/>
  <c r="AC109" i="40"/>
  <c r="S53" i="16" s="1"/>
  <c r="T98" i="32"/>
  <c r="AG249" i="40" s="1"/>
  <c r="W149" i="16" s="1"/>
  <c r="AG96" i="40"/>
  <c r="W140" i="16" s="1"/>
  <c r="T77" i="32"/>
  <c r="AG228" i="40" s="1"/>
  <c r="W60" i="16" s="1"/>
  <c r="AG75" i="40"/>
  <c r="W51" i="16" s="1"/>
  <c r="P62" i="32"/>
  <c r="AC213" i="40" s="1"/>
  <c r="S103" i="16" s="1"/>
  <c r="AC60" i="40"/>
  <c r="S94" i="16" s="1"/>
  <c r="Q56" i="32"/>
  <c r="AD207" i="40" s="1"/>
  <c r="T344" i="16" s="1"/>
  <c r="AD54" i="40"/>
  <c r="T335" i="16" s="1"/>
  <c r="AD47" i="40"/>
  <c r="T181" i="16" s="1"/>
  <c r="Q49" i="32"/>
  <c r="AD200" i="40" s="1"/>
  <c r="T190" i="16" s="1"/>
  <c r="T13" i="32"/>
  <c r="AG164" i="40" s="1"/>
  <c r="W153" i="16" s="1"/>
  <c r="AG11" i="40"/>
  <c r="W144" i="16" s="1"/>
  <c r="AC105" i="40"/>
  <c r="S338" i="16" s="1"/>
  <c r="P107" i="32"/>
  <c r="AC258" i="40" s="1"/>
  <c r="S347" i="16" s="1"/>
  <c r="S25" i="32"/>
  <c r="AF176" i="40" s="1"/>
  <c r="V35" i="16" s="1"/>
  <c r="AF23" i="40"/>
  <c r="V26" i="16" s="1"/>
  <c r="Q149" i="32"/>
  <c r="AD300" i="40" s="1"/>
  <c r="T152" i="16" s="1"/>
  <c r="AD147" i="40"/>
  <c r="T143" i="16" s="1"/>
  <c r="R30" i="32"/>
  <c r="AE181" i="40" s="1"/>
  <c r="U145" i="16" s="1"/>
  <c r="AE28" i="40"/>
  <c r="U136" i="16" s="1"/>
  <c r="Q9" i="32"/>
  <c r="AD160" i="40" s="1"/>
  <c r="T65" i="16" s="1"/>
  <c r="AD7" i="40"/>
  <c r="T56" i="16" s="1"/>
  <c r="P149" i="32"/>
  <c r="AC300" i="40" s="1"/>
  <c r="S152" i="16" s="1"/>
  <c r="AC147" i="40"/>
  <c r="S143" i="16" s="1"/>
  <c r="Q29" i="32"/>
  <c r="AD180" i="40" s="1"/>
  <c r="T123" i="16" s="1"/>
  <c r="AD27" i="40"/>
  <c r="T114" i="16" s="1"/>
  <c r="S9" i="32"/>
  <c r="AF160" i="40" s="1"/>
  <c r="V65" i="16" s="1"/>
  <c r="AF7" i="40"/>
  <c r="V56" i="16" s="1"/>
  <c r="Q151" i="32"/>
  <c r="AD302" i="40" s="1"/>
  <c r="T196" i="16" s="1"/>
  <c r="AD149" i="40"/>
  <c r="T187" i="16" s="1"/>
  <c r="U96" i="32"/>
  <c r="AH247" i="40" s="1"/>
  <c r="X105" i="16" s="1"/>
  <c r="AH94" i="40"/>
  <c r="X96" i="16" s="1"/>
  <c r="Q81" i="32"/>
  <c r="AD232" i="40" s="1"/>
  <c r="T148" i="16" s="1"/>
  <c r="AD79" i="40"/>
  <c r="T139" i="16" s="1"/>
  <c r="T75" i="32"/>
  <c r="AG226" i="40" s="1"/>
  <c r="W16" i="16" s="1"/>
  <c r="AG73" i="40"/>
  <c r="W7" i="16" s="1"/>
  <c r="T47" i="32"/>
  <c r="AG198" i="40" s="1"/>
  <c r="W146" i="16" s="1"/>
  <c r="AG45" i="40"/>
  <c r="W137" i="16" s="1"/>
  <c r="R11" i="32"/>
  <c r="AE162" i="40" s="1"/>
  <c r="U109" i="16" s="1"/>
  <c r="AE9" i="40"/>
  <c r="U100" i="16" s="1"/>
  <c r="P14" i="32"/>
  <c r="AC165" i="40" s="1"/>
  <c r="S175" i="16" s="1"/>
  <c r="AC12" i="40"/>
  <c r="S166" i="16" s="1"/>
  <c r="U22" i="32"/>
  <c r="AH173" i="40" s="1"/>
  <c r="X351" i="16" s="1"/>
  <c r="AH20" i="40"/>
  <c r="X342" i="16" s="1"/>
  <c r="Q147" i="32"/>
  <c r="AD298" i="40" s="1"/>
  <c r="T108" i="16" s="1"/>
  <c r="AD145" i="40"/>
  <c r="T99" i="16" s="1"/>
  <c r="P141" i="32"/>
  <c r="AC292" i="40" s="1"/>
  <c r="S349" i="16" s="1"/>
  <c r="AC139" i="40"/>
  <c r="S340" i="16" s="1"/>
  <c r="U134" i="32"/>
  <c r="AH285" i="40" s="1"/>
  <c r="X195" i="16" s="1"/>
  <c r="AH132" i="40"/>
  <c r="X186" i="16" s="1"/>
  <c r="P132" i="32"/>
  <c r="AC283" i="40" s="1"/>
  <c r="S151" i="16" s="1"/>
  <c r="AC130" i="40"/>
  <c r="S142" i="16" s="1"/>
  <c r="U113" i="32"/>
  <c r="AH264" i="40" s="1"/>
  <c r="X106" i="16" s="1"/>
  <c r="AH111" i="40"/>
  <c r="X97" i="16" s="1"/>
  <c r="Q98" i="32"/>
  <c r="AD249" i="40" s="1"/>
  <c r="T149" i="16" s="1"/>
  <c r="AD96" i="40"/>
  <c r="T140" i="16" s="1"/>
  <c r="T92" i="32"/>
  <c r="AG243" i="40" s="1"/>
  <c r="W17" i="16" s="1"/>
  <c r="AG90" i="40"/>
  <c r="W8" i="16" s="1"/>
  <c r="Q77" i="32"/>
  <c r="AD228" i="40" s="1"/>
  <c r="T60" i="16" s="1"/>
  <c r="AD75" i="40"/>
  <c r="T51" i="16" s="1"/>
  <c r="U64" i="32"/>
  <c r="AH215" i="40" s="1"/>
  <c r="X147" i="16" s="1"/>
  <c r="AH62" i="40"/>
  <c r="X138" i="16" s="1"/>
  <c r="P56" i="32"/>
  <c r="AC207" i="40" s="1"/>
  <c r="S344" i="16" s="1"/>
  <c r="AC54" i="40"/>
  <c r="S335" i="16" s="1"/>
  <c r="P50" i="32"/>
  <c r="AC201" i="40" s="1"/>
  <c r="S212" i="16" s="1"/>
  <c r="AC48" i="40"/>
  <c r="S203" i="16" s="1"/>
  <c r="U13" i="32"/>
  <c r="AH164" i="40" s="1"/>
  <c r="X153" i="16" s="1"/>
  <c r="AH11" i="40"/>
  <c r="X144" i="16" s="1"/>
  <c r="P16" i="32"/>
  <c r="AC167" i="40" s="1"/>
  <c r="S219" i="16" s="1"/>
  <c r="AC14" i="40"/>
  <c r="S210" i="16" s="1"/>
  <c r="P134" i="32"/>
  <c r="AC285" i="40" s="1"/>
  <c r="S195" i="16" s="1"/>
  <c r="AC132" i="40"/>
  <c r="S186" i="16" s="1"/>
  <c r="Q128" i="32"/>
  <c r="AD279" i="40" s="1"/>
  <c r="T63" i="16" s="1"/>
  <c r="AD126" i="40"/>
  <c r="T54" i="16" s="1"/>
  <c r="AD98" i="40"/>
  <c r="T184" i="16" s="1"/>
  <c r="Q100" i="32"/>
  <c r="AD251" i="40" s="1"/>
  <c r="T193" i="16" s="1"/>
  <c r="Q73" i="32"/>
  <c r="AD224" i="40" s="1"/>
  <c r="T345" i="16" s="1"/>
  <c r="AD71" i="40"/>
  <c r="T336" i="16" s="1"/>
  <c r="U66" i="32"/>
  <c r="AH217" i="40" s="1"/>
  <c r="X191" i="16" s="1"/>
  <c r="AH64" i="40"/>
  <c r="X182" i="16" s="1"/>
  <c r="P9" i="32"/>
  <c r="AC160" i="40" s="1"/>
  <c r="S65" i="16" s="1"/>
  <c r="AC7" i="40"/>
  <c r="S56" i="16" s="1"/>
  <c r="S15" i="32"/>
  <c r="AF166" i="40" s="1"/>
  <c r="V197" i="16" s="1"/>
  <c r="AF13" i="40"/>
  <c r="V188" i="16" s="1"/>
  <c r="AD141" i="40"/>
  <c r="T11" i="16" s="1"/>
  <c r="Q143" i="32"/>
  <c r="AD294" i="40" s="1"/>
  <c r="T20" i="16" s="1"/>
  <c r="U115" i="32"/>
  <c r="AH266" i="40" s="1"/>
  <c r="X150" i="16" s="1"/>
  <c r="AH113" i="40"/>
  <c r="X141" i="16" s="1"/>
  <c r="U94" i="32"/>
  <c r="AH245" i="40" s="1"/>
  <c r="X61" i="16" s="1"/>
  <c r="AH92" i="40"/>
  <c r="X52" i="16" s="1"/>
  <c r="T66" i="32"/>
  <c r="AG217" i="40" s="1"/>
  <c r="W191" i="16" s="1"/>
  <c r="AG64" i="40"/>
  <c r="W182" i="16" s="1"/>
  <c r="U144" i="32"/>
  <c r="AH142" i="40"/>
  <c r="X33" i="16" s="1"/>
  <c r="Q115" i="32"/>
  <c r="AD266" i="40" s="1"/>
  <c r="T150" i="16" s="1"/>
  <c r="AD113" i="40"/>
  <c r="T141" i="16" s="1"/>
  <c r="Q109" i="32"/>
  <c r="AD260" i="40" s="1"/>
  <c r="T18" i="16" s="1"/>
  <c r="AD107" i="40"/>
  <c r="T9" i="16" s="1"/>
  <c r="Q94" i="32"/>
  <c r="AD245" i="40" s="1"/>
  <c r="T61" i="16" s="1"/>
  <c r="AD92" i="40"/>
  <c r="T52" i="16" s="1"/>
  <c r="Q66" i="32"/>
  <c r="AD217" i="40" s="1"/>
  <c r="T191" i="16" s="1"/>
  <c r="AD64" i="40"/>
  <c r="T182" i="16" s="1"/>
  <c r="P11" i="32"/>
  <c r="AC162" i="40" s="1"/>
  <c r="S109" i="16" s="1"/>
  <c r="AC9" i="40"/>
  <c r="S100" i="16" s="1"/>
  <c r="U15" i="32"/>
  <c r="AH166" i="40" s="1"/>
  <c r="X197" i="16" s="1"/>
  <c r="AH13" i="40"/>
  <c r="X188" i="16" s="1"/>
  <c r="U158" i="32"/>
  <c r="AH156" i="40"/>
  <c r="X341" i="16" s="1"/>
  <c r="U151" i="32"/>
  <c r="AH149" i="40"/>
  <c r="X187" i="16" s="1"/>
  <c r="AG79" i="40"/>
  <c r="W139" i="16" s="1"/>
  <c r="T81" i="32"/>
  <c r="AG232" i="40" s="1"/>
  <c r="W148" i="16" s="1"/>
  <c r="U47" i="32"/>
  <c r="AH198" i="40" s="1"/>
  <c r="X146" i="16" s="1"/>
  <c r="AH45" i="40"/>
  <c r="X137" i="16" s="1"/>
  <c r="P45" i="32"/>
  <c r="AC196" i="40" s="1"/>
  <c r="S102" i="16" s="1"/>
  <c r="AC43" i="40"/>
  <c r="S93" i="16" s="1"/>
  <c r="T39" i="32"/>
  <c r="AG190" i="40" s="1"/>
  <c r="W343" i="16" s="1"/>
  <c r="AG37" i="40"/>
  <c r="W334" i="16" s="1"/>
  <c r="P28" i="32"/>
  <c r="AC179" i="40" s="1"/>
  <c r="S101" i="16" s="1"/>
  <c r="AC26" i="40"/>
  <c r="S92" i="16" s="1"/>
  <c r="Q11" i="32"/>
  <c r="AD162" i="40" s="1"/>
  <c r="T109" i="16" s="1"/>
  <c r="AD9" i="40"/>
  <c r="T100" i="16" s="1"/>
  <c r="T22" i="32"/>
  <c r="AG173" i="40" s="1"/>
  <c r="W351" i="16" s="1"/>
  <c r="AG20" i="40"/>
  <c r="W342" i="16" s="1"/>
  <c r="P147" i="32"/>
  <c r="AC298" i="40" s="1"/>
  <c r="S108" i="16" s="1"/>
  <c r="AC145" i="40"/>
  <c r="S99" i="16" s="1"/>
  <c r="T134" i="32"/>
  <c r="AG285" i="40" s="1"/>
  <c r="W195" i="16" s="1"/>
  <c r="AG132" i="40"/>
  <c r="W186" i="16" s="1"/>
  <c r="T113" i="32"/>
  <c r="AG264" i="40" s="1"/>
  <c r="W106" i="16" s="1"/>
  <c r="AG111" i="40"/>
  <c r="W97" i="16" s="1"/>
  <c r="P98" i="32"/>
  <c r="AC249" i="40" s="1"/>
  <c r="S149" i="16" s="1"/>
  <c r="AC96" i="40"/>
  <c r="S140" i="16" s="1"/>
  <c r="Q92" i="32"/>
  <c r="AD243" i="40" s="1"/>
  <c r="T17" i="16" s="1"/>
  <c r="AD90" i="40"/>
  <c r="T8" i="16" s="1"/>
  <c r="AC75" i="40"/>
  <c r="S51" i="16" s="1"/>
  <c r="P77" i="32"/>
  <c r="AC228" i="40" s="1"/>
  <c r="S60" i="16" s="1"/>
  <c r="AD62" i="40"/>
  <c r="T138" i="16" s="1"/>
  <c r="Q64" i="32"/>
  <c r="AD215" i="40" s="1"/>
  <c r="T147" i="16" s="1"/>
  <c r="Q43" i="32"/>
  <c r="AD194" i="40" s="1"/>
  <c r="T58" i="16" s="1"/>
  <c r="AD41" i="40"/>
  <c r="T49" i="16" s="1"/>
  <c r="U31" i="32"/>
  <c r="AH182" i="40" s="1"/>
  <c r="X167" i="16" s="1"/>
  <c r="AH29" i="40"/>
  <c r="X158" i="16" s="1"/>
  <c r="Q16" i="32"/>
  <c r="AD167" i="40" s="1"/>
  <c r="T219" i="16" s="1"/>
  <c r="AD14" i="40"/>
  <c r="T210" i="16" s="1"/>
  <c r="R7" i="32"/>
  <c r="AE158" i="40" s="1"/>
  <c r="U21" i="16" s="1"/>
  <c r="AE5" i="40"/>
  <c r="U12" i="16" s="1"/>
  <c r="R15" i="32"/>
  <c r="AE166" i="40" s="1"/>
  <c r="U197" i="16" s="1"/>
  <c r="AE13" i="40"/>
  <c r="U188" i="16" s="1"/>
  <c r="P13" i="32"/>
  <c r="AC164" i="40" s="1"/>
  <c r="S153" i="16" s="1"/>
  <c r="AC11" i="40"/>
  <c r="S144" i="16" s="1"/>
  <c r="U10" i="32"/>
  <c r="AH161" i="40" s="1"/>
  <c r="X87" i="16" s="1"/>
  <c r="AH8" i="40"/>
  <c r="X78" i="16" s="1"/>
  <c r="T8" i="32"/>
  <c r="AG159" i="40" s="1"/>
  <c r="W43" i="16" s="1"/>
  <c r="AG6" i="40"/>
  <c r="W34" i="16" s="1"/>
  <c r="U24" i="32"/>
  <c r="AH175" i="40" s="1"/>
  <c r="X13" i="16" s="1"/>
  <c r="AH22" i="40"/>
  <c r="X4" i="16" s="1"/>
  <c r="Q28" i="32"/>
  <c r="AD179" i="40" s="1"/>
  <c r="T101" i="16" s="1"/>
  <c r="AD26" i="40"/>
  <c r="T92" i="16" s="1"/>
  <c r="S29" i="32"/>
  <c r="AF180" i="40" s="1"/>
  <c r="V123" i="16" s="1"/>
  <c r="AF27" i="40"/>
  <c r="V114" i="16" s="1"/>
  <c r="P48" i="32"/>
  <c r="AC199" i="40" s="1"/>
  <c r="S168" i="16" s="1"/>
  <c r="AC46" i="40"/>
  <c r="S159" i="16" s="1"/>
  <c r="Q50" i="32"/>
  <c r="AD201" i="40" s="1"/>
  <c r="T212" i="16" s="1"/>
  <c r="AD48" i="40"/>
  <c r="T203" i="16" s="1"/>
  <c r="U56" i="32"/>
  <c r="AH207" i="40" s="1"/>
  <c r="X344" i="16" s="1"/>
  <c r="AH54" i="40"/>
  <c r="X335" i="16" s="1"/>
  <c r="P65" i="32"/>
  <c r="AC216" i="40" s="1"/>
  <c r="S169" i="16" s="1"/>
  <c r="AC63" i="40"/>
  <c r="S160" i="16" s="1"/>
  <c r="U73" i="32"/>
  <c r="AH224" i="40" s="1"/>
  <c r="X345" i="16" s="1"/>
  <c r="AH71" i="40"/>
  <c r="X336" i="16" s="1"/>
  <c r="U75" i="32"/>
  <c r="AH226" i="40" s="1"/>
  <c r="X16" i="16" s="1"/>
  <c r="AH73" i="40"/>
  <c r="X7" i="16" s="1"/>
  <c r="P84" i="32"/>
  <c r="AC235" i="40" s="1"/>
  <c r="S214" i="16" s="1"/>
  <c r="AC82" i="40"/>
  <c r="S205" i="16" s="1"/>
  <c r="T90" i="32"/>
  <c r="AG241" i="40" s="1"/>
  <c r="W346" i="16" s="1"/>
  <c r="AG88" i="40"/>
  <c r="W337" i="16" s="1"/>
  <c r="U92" i="32"/>
  <c r="AH243" i="40" s="1"/>
  <c r="X17" i="16" s="1"/>
  <c r="AH90" i="40"/>
  <c r="X8" i="16" s="1"/>
  <c r="P101" i="32"/>
  <c r="AC252" i="40" s="1"/>
  <c r="S215" i="16" s="1"/>
  <c r="AC99" i="40"/>
  <c r="S206" i="16" s="1"/>
  <c r="T107" i="32"/>
  <c r="AG258" i="40" s="1"/>
  <c r="W347" i="16" s="1"/>
  <c r="AG105" i="40"/>
  <c r="W338" i="16" s="1"/>
  <c r="U109" i="32"/>
  <c r="AH260" i="40" s="1"/>
  <c r="X18" i="16" s="1"/>
  <c r="AH107" i="40"/>
  <c r="X9" i="16" s="1"/>
  <c r="U111" i="32"/>
  <c r="AH262" i="40" s="1"/>
  <c r="X62" i="16" s="1"/>
  <c r="AH109" i="40"/>
  <c r="X53" i="16" s="1"/>
  <c r="Q124" i="32"/>
  <c r="AD275" i="40" s="1"/>
  <c r="T348" i="16" s="1"/>
  <c r="AD122" i="40"/>
  <c r="T339" i="16" s="1"/>
  <c r="T126" i="32"/>
  <c r="AG277" i="40" s="1"/>
  <c r="W19" i="16" s="1"/>
  <c r="AG124" i="40"/>
  <c r="W10" i="16" s="1"/>
  <c r="U128" i="32"/>
  <c r="AH279" i="40" s="1"/>
  <c r="X63" i="16" s="1"/>
  <c r="AH126" i="40"/>
  <c r="X54" i="16" s="1"/>
  <c r="Q141" i="32"/>
  <c r="AD292" i="40" s="1"/>
  <c r="T349" i="16" s="1"/>
  <c r="AD139" i="40"/>
  <c r="T340" i="16" s="1"/>
  <c r="T143" i="32"/>
  <c r="AG294" i="40" s="1"/>
  <c r="W20" i="16" s="1"/>
  <c r="AG141" i="40"/>
  <c r="W11" i="16" s="1"/>
  <c r="U145" i="32"/>
  <c r="AH143" i="40"/>
  <c r="X55" i="16" s="1"/>
  <c r="U147" i="32"/>
  <c r="AH145" i="40"/>
  <c r="X99" i="16" s="1"/>
  <c r="T10" i="32"/>
  <c r="AG161" i="40" s="1"/>
  <c r="W87" i="16" s="1"/>
  <c r="AG8" i="40"/>
  <c r="W78" i="16" s="1"/>
  <c r="P27" i="32"/>
  <c r="AC178" i="40" s="1"/>
  <c r="S79" i="16" s="1"/>
  <c r="AC25" i="40"/>
  <c r="S70" i="16" s="1"/>
  <c r="R28" i="32"/>
  <c r="AE179" i="40" s="1"/>
  <c r="U101" i="16" s="1"/>
  <c r="AE26" i="40"/>
  <c r="U92" i="16" s="1"/>
  <c r="P63" i="32"/>
  <c r="AC214" i="40" s="1"/>
  <c r="S125" i="16" s="1"/>
  <c r="AC61" i="40"/>
  <c r="S116" i="16" s="1"/>
  <c r="Q65" i="32"/>
  <c r="AD216" i="40" s="1"/>
  <c r="T169" i="16" s="1"/>
  <c r="AD63" i="40"/>
  <c r="T160" i="16" s="1"/>
  <c r="AC78" i="40"/>
  <c r="S117" i="16" s="1"/>
  <c r="P80" i="32"/>
  <c r="AC231" i="40" s="1"/>
  <c r="S126" i="16" s="1"/>
  <c r="P99" i="32"/>
  <c r="AC250" i="40" s="1"/>
  <c r="S171" i="16" s="1"/>
  <c r="AC97" i="40"/>
  <c r="S162" i="16" s="1"/>
  <c r="Q101" i="32"/>
  <c r="AD252" i="40" s="1"/>
  <c r="T215" i="16" s="1"/>
  <c r="AD99" i="40"/>
  <c r="T206" i="16" s="1"/>
  <c r="U124" i="32"/>
  <c r="AH275" i="40" s="1"/>
  <c r="X348" i="16" s="1"/>
  <c r="AH122" i="40"/>
  <c r="X339" i="16" s="1"/>
  <c r="P135" i="32"/>
  <c r="AC286" i="40" s="1"/>
  <c r="S217" i="16" s="1"/>
  <c r="AC133" i="40"/>
  <c r="S208" i="16" s="1"/>
  <c r="U14" i="32"/>
  <c r="AH165" i="40" s="1"/>
  <c r="X175" i="16" s="1"/>
  <c r="AH12" i="40"/>
  <c r="X166" i="16" s="1"/>
  <c r="T12" i="32"/>
  <c r="AG163" i="40" s="1"/>
  <c r="W131" i="16" s="1"/>
  <c r="AG10" i="40"/>
  <c r="W122" i="16" s="1"/>
  <c r="S10" i="32"/>
  <c r="AF161" i="40" s="1"/>
  <c r="V87" i="16" s="1"/>
  <c r="AF8" i="40"/>
  <c r="V78" i="16" s="1"/>
  <c r="Q8" i="32"/>
  <c r="AD159" i="40" s="1"/>
  <c r="T43" i="16" s="1"/>
  <c r="AD6" i="40"/>
  <c r="T34" i="16" s="1"/>
  <c r="Q27" i="32"/>
  <c r="AD178" i="40" s="1"/>
  <c r="T79" i="16" s="1"/>
  <c r="AD25" i="40"/>
  <c r="T70" i="16" s="1"/>
  <c r="S28" i="32"/>
  <c r="AF179" i="40" s="1"/>
  <c r="V101" i="16" s="1"/>
  <c r="AF26" i="40"/>
  <c r="V92" i="16" s="1"/>
  <c r="Q33" i="32"/>
  <c r="AD184" i="40" s="1"/>
  <c r="T211" i="16" s="1"/>
  <c r="AD31" i="40"/>
  <c r="T202" i="16" s="1"/>
  <c r="P42" i="32"/>
  <c r="AC193" i="40" s="1"/>
  <c r="S36" i="16" s="1"/>
  <c r="AC40" i="40"/>
  <c r="S27" i="16" s="1"/>
  <c r="Q44" i="32"/>
  <c r="AD195" i="40" s="1"/>
  <c r="T80" i="16" s="1"/>
  <c r="AD42" i="40"/>
  <c r="T71" i="16" s="1"/>
  <c r="AD44" i="40"/>
  <c r="T115" i="16" s="1"/>
  <c r="Q46" i="32"/>
  <c r="AD197" i="40" s="1"/>
  <c r="T124" i="16" s="1"/>
  <c r="T48" i="32"/>
  <c r="AG199" i="40" s="1"/>
  <c r="W168" i="16" s="1"/>
  <c r="AG46" i="40"/>
  <c r="W159" i="16" s="1"/>
  <c r="U50" i="32"/>
  <c r="AH201" i="40" s="1"/>
  <c r="X212" i="16" s="1"/>
  <c r="AH48" i="40"/>
  <c r="X203" i="16" s="1"/>
  <c r="AC57" i="40"/>
  <c r="S28" i="16" s="1"/>
  <c r="P59" i="32"/>
  <c r="AC210" i="40" s="1"/>
  <c r="S37" i="16" s="1"/>
  <c r="Q63" i="32"/>
  <c r="AD214" i="40" s="1"/>
  <c r="T125" i="16" s="1"/>
  <c r="AD61" i="40"/>
  <c r="T116" i="16" s="1"/>
  <c r="T65" i="32"/>
  <c r="AG216" i="40" s="1"/>
  <c r="W169" i="16" s="1"/>
  <c r="AG63" i="40"/>
  <c r="W160" i="16" s="1"/>
  <c r="U67" i="32"/>
  <c r="AH218" i="40" s="1"/>
  <c r="X213" i="16" s="1"/>
  <c r="AH65" i="40"/>
  <c r="X204" i="16" s="1"/>
  <c r="P78" i="32"/>
  <c r="AC229" i="40" s="1"/>
  <c r="S82" i="16" s="1"/>
  <c r="AC76" i="40"/>
  <c r="S73" i="16" s="1"/>
  <c r="Q80" i="32"/>
  <c r="AD231" i="40" s="1"/>
  <c r="T126" i="16" s="1"/>
  <c r="AD78" i="40"/>
  <c r="T117" i="16" s="1"/>
  <c r="Q82" i="32"/>
  <c r="AD233" i="40" s="1"/>
  <c r="T170" i="16" s="1"/>
  <c r="AD80" i="40"/>
  <c r="T161" i="16" s="1"/>
  <c r="T84" i="32"/>
  <c r="AG235" i="40" s="1"/>
  <c r="W214" i="16" s="1"/>
  <c r="AG82" i="40"/>
  <c r="W205" i="16" s="1"/>
  <c r="P95" i="32"/>
  <c r="AC246" i="40" s="1"/>
  <c r="S83" i="16" s="1"/>
  <c r="AC93" i="40"/>
  <c r="S74" i="16" s="1"/>
  <c r="Q99" i="32"/>
  <c r="AD250" i="40" s="1"/>
  <c r="T171" i="16" s="1"/>
  <c r="AD97" i="40"/>
  <c r="T162" i="16" s="1"/>
  <c r="T101" i="32"/>
  <c r="AG252" i="40" s="1"/>
  <c r="W215" i="16" s="1"/>
  <c r="AG99" i="40"/>
  <c r="W206" i="16" s="1"/>
  <c r="P114" i="32"/>
  <c r="AC265" i="40" s="1"/>
  <c r="S128" i="16" s="1"/>
  <c r="AC112" i="40"/>
  <c r="S119" i="16" s="1"/>
  <c r="Q116" i="32"/>
  <c r="AD267" i="40" s="1"/>
  <c r="T172" i="16" s="1"/>
  <c r="AD114" i="40"/>
  <c r="T163" i="16" s="1"/>
  <c r="Q118" i="32"/>
  <c r="AD269" i="40" s="1"/>
  <c r="T216" i="16" s="1"/>
  <c r="AD116" i="40"/>
  <c r="T207" i="16" s="1"/>
  <c r="P131" i="32"/>
  <c r="AC282" i="40" s="1"/>
  <c r="S129" i="16" s="1"/>
  <c r="AC129" i="40"/>
  <c r="S120" i="16" s="1"/>
  <c r="Q135" i="32"/>
  <c r="AD286" i="40" s="1"/>
  <c r="T217" i="16" s="1"/>
  <c r="AD133" i="40"/>
  <c r="T208" i="16" s="1"/>
  <c r="U141" i="32"/>
  <c r="AH292" i="40" s="1"/>
  <c r="X349" i="16" s="1"/>
  <c r="AH139" i="40"/>
  <c r="X340" i="16" s="1"/>
  <c r="P150" i="32"/>
  <c r="AC301" i="40" s="1"/>
  <c r="S174" i="16" s="1"/>
  <c r="AC148" i="40"/>
  <c r="S165" i="16" s="1"/>
  <c r="Q152" i="32"/>
  <c r="AD303" i="40" s="1"/>
  <c r="T218" i="16" s="1"/>
  <c r="AD150" i="40"/>
  <c r="T209" i="16" s="1"/>
  <c r="U29" i="32"/>
  <c r="AH180" i="40" s="1"/>
  <c r="X123" i="16" s="1"/>
  <c r="AH27" i="40"/>
  <c r="X114" i="16" s="1"/>
  <c r="T50" i="32"/>
  <c r="AG201" i="40" s="1"/>
  <c r="W212" i="16" s="1"/>
  <c r="AG48" i="40"/>
  <c r="W203" i="16" s="1"/>
  <c r="P116" i="32"/>
  <c r="AC267" i="40" s="1"/>
  <c r="S172" i="16" s="1"/>
  <c r="AC114" i="40"/>
  <c r="S163" i="16" s="1"/>
  <c r="R27" i="32"/>
  <c r="AE178" i="40" s="1"/>
  <c r="U79" i="16" s="1"/>
  <c r="AE25" i="40"/>
  <c r="U70" i="16" s="1"/>
  <c r="AE31" i="40"/>
  <c r="U202" i="16" s="1"/>
  <c r="R33" i="32"/>
  <c r="AE184" i="40" s="1"/>
  <c r="U211" i="16" s="1"/>
  <c r="T44" i="32"/>
  <c r="AG195" i="40" s="1"/>
  <c r="W80" i="16" s="1"/>
  <c r="AG42" i="40"/>
  <c r="W71" i="16" s="1"/>
  <c r="AD57" i="40"/>
  <c r="T28" i="16" s="1"/>
  <c r="Q59" i="32"/>
  <c r="AD210" i="40" s="1"/>
  <c r="T37" i="16" s="1"/>
  <c r="T63" i="32"/>
  <c r="AG214" i="40" s="1"/>
  <c r="W125" i="16" s="1"/>
  <c r="AG61" i="40"/>
  <c r="W116" i="16" s="1"/>
  <c r="Q78" i="32"/>
  <c r="AD229" i="40" s="1"/>
  <c r="T82" i="16" s="1"/>
  <c r="AD76" i="40"/>
  <c r="T73" i="16" s="1"/>
  <c r="U84" i="32"/>
  <c r="AH235" i="40" s="1"/>
  <c r="X214" i="16" s="1"/>
  <c r="AH82" i="40"/>
  <c r="X205" i="16" s="1"/>
  <c r="AD95" i="40"/>
  <c r="T118" i="16" s="1"/>
  <c r="Q97" i="32"/>
  <c r="AD248" i="40" s="1"/>
  <c r="T127" i="16" s="1"/>
  <c r="T99" i="32"/>
  <c r="AG250" i="40" s="1"/>
  <c r="W171" i="16" s="1"/>
  <c r="AG97" i="40"/>
  <c r="W162" i="16" s="1"/>
  <c r="P110" i="32"/>
  <c r="AC261" i="40" s="1"/>
  <c r="S40" i="16" s="1"/>
  <c r="AC108" i="40"/>
  <c r="S31" i="16" s="1"/>
  <c r="Q114" i="32"/>
  <c r="AD265" i="40" s="1"/>
  <c r="T128" i="16" s="1"/>
  <c r="AD112" i="40"/>
  <c r="T119" i="16" s="1"/>
  <c r="T116" i="32"/>
  <c r="AG267" i="40" s="1"/>
  <c r="W172" i="16" s="1"/>
  <c r="AG114" i="40"/>
  <c r="W163" i="16" s="1"/>
  <c r="P129" i="32"/>
  <c r="AC280" i="40" s="1"/>
  <c r="S85" i="16" s="1"/>
  <c r="AC127" i="40"/>
  <c r="S76" i="16" s="1"/>
  <c r="AD129" i="40"/>
  <c r="T120" i="16" s="1"/>
  <c r="Q131" i="32"/>
  <c r="AD282" i="40" s="1"/>
  <c r="T129" i="16" s="1"/>
  <c r="T135" i="32"/>
  <c r="AG286" i="40" s="1"/>
  <c r="W217" i="16" s="1"/>
  <c r="AG133" i="40"/>
  <c r="W208" i="16" s="1"/>
  <c r="P146" i="32"/>
  <c r="AC297" i="40" s="1"/>
  <c r="S86" i="16" s="1"/>
  <c r="AC144" i="40"/>
  <c r="S77" i="16" s="1"/>
  <c r="Q150" i="32"/>
  <c r="AD301" i="40" s="1"/>
  <c r="T174" i="16" s="1"/>
  <c r="AD148" i="40"/>
  <c r="T165" i="16" s="1"/>
  <c r="T152" i="32"/>
  <c r="AG303" i="40" s="1"/>
  <c r="W218" i="16" s="1"/>
  <c r="AG150" i="40"/>
  <c r="W209" i="16" s="1"/>
  <c r="AG12" i="40"/>
  <c r="W166" i="16" s="1"/>
  <c r="T14" i="32"/>
  <c r="AG165" i="40" s="1"/>
  <c r="W175" i="16" s="1"/>
  <c r="S12" i="32"/>
  <c r="AF163" i="40" s="1"/>
  <c r="V131" i="16" s="1"/>
  <c r="AF10" i="40"/>
  <c r="V122" i="16" s="1"/>
  <c r="U28" i="32"/>
  <c r="AH179" i="40" s="1"/>
  <c r="X101" i="16" s="1"/>
  <c r="AH26" i="40"/>
  <c r="X92" i="16" s="1"/>
  <c r="P32" i="32"/>
  <c r="AC183" i="40" s="1"/>
  <c r="S189" i="16" s="1"/>
  <c r="AC30" i="40"/>
  <c r="S180" i="16" s="1"/>
  <c r="U46" i="32"/>
  <c r="AH197" i="40" s="1"/>
  <c r="X124" i="16" s="1"/>
  <c r="AH44" i="40"/>
  <c r="X115" i="16" s="1"/>
  <c r="T80" i="32"/>
  <c r="AG231" i="40" s="1"/>
  <c r="W126" i="16" s="1"/>
  <c r="AG78" i="40"/>
  <c r="W117" i="16" s="1"/>
  <c r="U82" i="32"/>
  <c r="AH233" i="40" s="1"/>
  <c r="X170" i="16" s="1"/>
  <c r="AH80" i="40"/>
  <c r="X161" i="16" s="1"/>
  <c r="P93" i="32"/>
  <c r="AC244" i="40" s="1"/>
  <c r="S39" i="16" s="1"/>
  <c r="AC91" i="40"/>
  <c r="S30" i="16" s="1"/>
  <c r="Q95" i="32"/>
  <c r="AD246" i="40" s="1"/>
  <c r="T83" i="16" s="1"/>
  <c r="AD93" i="40"/>
  <c r="T74" i="16" s="1"/>
  <c r="U101" i="32"/>
  <c r="AH252" i="40" s="1"/>
  <c r="X215" i="16" s="1"/>
  <c r="AH99" i="40"/>
  <c r="X206" i="16" s="1"/>
  <c r="U118" i="32"/>
  <c r="AH269" i="40" s="1"/>
  <c r="X216" i="16" s="1"/>
  <c r="AH116" i="40"/>
  <c r="X207" i="16" s="1"/>
  <c r="AD131" i="40"/>
  <c r="T164" i="16" s="1"/>
  <c r="Q133" i="32"/>
  <c r="AD284" i="40" s="1"/>
  <c r="T173" i="16" s="1"/>
  <c r="AG14" i="40"/>
  <c r="W210" i="16" s="1"/>
  <c r="T16" i="32"/>
  <c r="AG167" i="40" s="1"/>
  <c r="W219" i="16" s="1"/>
  <c r="S14" i="32"/>
  <c r="AF165" i="40" s="1"/>
  <c r="V175" i="16" s="1"/>
  <c r="AF12" i="40"/>
  <c r="V166" i="16" s="1"/>
  <c r="R12" i="32"/>
  <c r="AE163" i="40" s="1"/>
  <c r="U131" i="16" s="1"/>
  <c r="AE10" i="40"/>
  <c r="U122" i="16" s="1"/>
  <c r="Q26" i="32"/>
  <c r="AD177" i="40" s="1"/>
  <c r="T57" i="16" s="1"/>
  <c r="AD24" i="40"/>
  <c r="T48" i="16" s="1"/>
  <c r="S27" i="32"/>
  <c r="AF178" i="40" s="1"/>
  <c r="V79" i="16" s="1"/>
  <c r="AF25" i="40"/>
  <c r="V70" i="16" s="1"/>
  <c r="Q32" i="32"/>
  <c r="AD183" i="40" s="1"/>
  <c r="T189" i="16" s="1"/>
  <c r="AD30" i="40"/>
  <c r="T180" i="16" s="1"/>
  <c r="AF31" i="40"/>
  <c r="V202" i="16" s="1"/>
  <c r="S33" i="32"/>
  <c r="AF184" i="40" s="1"/>
  <c r="V211" i="16" s="1"/>
  <c r="T42" i="32"/>
  <c r="AG193" i="40" s="1"/>
  <c r="W36" i="16" s="1"/>
  <c r="AG40" i="40"/>
  <c r="W27" i="16" s="1"/>
  <c r="U44" i="32"/>
  <c r="AH195" i="40" s="1"/>
  <c r="X80" i="16" s="1"/>
  <c r="AH42" i="40"/>
  <c r="X71" i="16" s="1"/>
  <c r="T59" i="32"/>
  <c r="AG210" i="40" s="1"/>
  <c r="W37" i="16" s="1"/>
  <c r="AG57" i="40"/>
  <c r="W28" i="16" s="1"/>
  <c r="U61" i="32"/>
  <c r="AH212" i="40" s="1"/>
  <c r="X81" i="16" s="1"/>
  <c r="AH59" i="40"/>
  <c r="X72" i="16" s="1"/>
  <c r="U63" i="32"/>
  <c r="AH214" i="40" s="1"/>
  <c r="X125" i="16" s="1"/>
  <c r="AH61" i="40"/>
  <c r="X116" i="16" s="1"/>
  <c r="AD74" i="40"/>
  <c r="T29" i="16" s="1"/>
  <c r="Q76" i="32"/>
  <c r="AD227" i="40" s="1"/>
  <c r="T38" i="16" s="1"/>
  <c r="T78" i="32"/>
  <c r="AG229" i="40" s="1"/>
  <c r="W82" i="16" s="1"/>
  <c r="AG76" i="40"/>
  <c r="W73" i="16" s="1"/>
  <c r="U80" i="32"/>
  <c r="AH231" i="40" s="1"/>
  <c r="X126" i="16" s="1"/>
  <c r="AH78" i="40"/>
  <c r="X117" i="16" s="1"/>
  <c r="Q93" i="32"/>
  <c r="AD244" i="40" s="1"/>
  <c r="T39" i="16" s="1"/>
  <c r="AD91" i="40"/>
  <c r="T30" i="16" s="1"/>
  <c r="T95" i="32"/>
  <c r="AG246" i="40" s="1"/>
  <c r="W83" i="16" s="1"/>
  <c r="AG93" i="40"/>
  <c r="W74" i="16" s="1"/>
  <c r="U97" i="32"/>
  <c r="AH248" i="40" s="1"/>
  <c r="X127" i="16" s="1"/>
  <c r="AH95" i="40"/>
  <c r="X118" i="16" s="1"/>
  <c r="U99" i="32"/>
  <c r="AH250" i="40" s="1"/>
  <c r="X171" i="16" s="1"/>
  <c r="AH97" i="40"/>
  <c r="X162" i="16" s="1"/>
  <c r="Q110" i="32"/>
  <c r="AD261" i="40" s="1"/>
  <c r="T40" i="16" s="1"/>
  <c r="AD108" i="40"/>
  <c r="T31" i="16" s="1"/>
  <c r="AD110" i="40"/>
  <c r="T75" i="16" s="1"/>
  <c r="Q112" i="32"/>
  <c r="AD263" i="40" s="1"/>
  <c r="T84" i="16" s="1"/>
  <c r="T114" i="32"/>
  <c r="AG265" i="40" s="1"/>
  <c r="W128" i="16" s="1"/>
  <c r="AG112" i="40"/>
  <c r="W119" i="16" s="1"/>
  <c r="U116" i="32"/>
  <c r="AH267" i="40" s="1"/>
  <c r="X172" i="16" s="1"/>
  <c r="AH114" i="40"/>
  <c r="X163" i="16" s="1"/>
  <c r="Q129" i="32"/>
  <c r="AD280" i="40" s="1"/>
  <c r="T85" i="16" s="1"/>
  <c r="AD127" i="40"/>
  <c r="T76" i="16" s="1"/>
  <c r="T131" i="32"/>
  <c r="AG282" i="40" s="1"/>
  <c r="W129" i="16" s="1"/>
  <c r="AG129" i="40"/>
  <c r="W120" i="16" s="1"/>
  <c r="U133" i="32"/>
  <c r="AH284" i="40" s="1"/>
  <c r="X173" i="16" s="1"/>
  <c r="AH131" i="40"/>
  <c r="X164" i="16" s="1"/>
  <c r="U135" i="32"/>
  <c r="AH286" i="40" s="1"/>
  <c r="X217" i="16" s="1"/>
  <c r="AH133" i="40"/>
  <c r="X208" i="16" s="1"/>
  <c r="P144" i="32"/>
  <c r="AC295" i="40" s="1"/>
  <c r="S42" i="16" s="1"/>
  <c r="AC142" i="40"/>
  <c r="S33" i="16" s="1"/>
  <c r="Q146" i="32"/>
  <c r="AD297" i="40" s="1"/>
  <c r="T86" i="16" s="1"/>
  <c r="AD144" i="40"/>
  <c r="T77" i="16" s="1"/>
  <c r="AD146" i="40"/>
  <c r="T121" i="16" s="1"/>
  <c r="Q148" i="32"/>
  <c r="AD299" i="40" s="1"/>
  <c r="T130" i="16" s="1"/>
  <c r="T150" i="32"/>
  <c r="AG301" i="40" s="1"/>
  <c r="W174" i="16" s="1"/>
  <c r="AG148" i="40"/>
  <c r="W165" i="16" s="1"/>
  <c r="U152" i="32"/>
  <c r="AH150" i="40"/>
  <c r="X209" i="16" s="1"/>
  <c r="S8" i="32"/>
  <c r="AF159" i="40" s="1"/>
  <c r="V43" i="16" s="1"/>
  <c r="AF6" i="40"/>
  <c r="V34" i="16" s="1"/>
  <c r="P33" i="32"/>
  <c r="AC184" i="40" s="1"/>
  <c r="S211" i="16" s="1"/>
  <c r="AC31" i="40"/>
  <c r="S202" i="16" s="1"/>
  <c r="P44" i="32"/>
  <c r="AC195" i="40" s="1"/>
  <c r="S80" i="16" s="1"/>
  <c r="AC42" i="40"/>
  <c r="S71" i="16" s="1"/>
  <c r="Q48" i="32"/>
  <c r="AD199" i="40" s="1"/>
  <c r="T168" i="16" s="1"/>
  <c r="AD46" i="40"/>
  <c r="T159" i="16" s="1"/>
  <c r="Q67" i="32"/>
  <c r="AD218" i="40" s="1"/>
  <c r="T213" i="16" s="1"/>
  <c r="AD65" i="40"/>
  <c r="T204" i="16" s="1"/>
  <c r="U107" i="32"/>
  <c r="AH258" i="40" s="1"/>
  <c r="X347" i="16" s="1"/>
  <c r="AH105" i="40"/>
  <c r="X338" i="16" s="1"/>
  <c r="U126" i="32"/>
  <c r="AH277" i="40" s="1"/>
  <c r="X19" i="16" s="1"/>
  <c r="AH124" i="40"/>
  <c r="X10" i="16" s="1"/>
  <c r="T141" i="32"/>
  <c r="AG292" i="40" s="1"/>
  <c r="W349" i="16" s="1"/>
  <c r="AG139" i="40"/>
  <c r="W340" i="16" s="1"/>
  <c r="U143" i="32"/>
  <c r="AH141" i="40"/>
  <c r="X11" i="16" s="1"/>
  <c r="P152" i="32"/>
  <c r="AC303" i="40" s="1"/>
  <c r="S218" i="16" s="1"/>
  <c r="AC150" i="40"/>
  <c r="S209" i="16" s="1"/>
  <c r="P26" i="32"/>
  <c r="AC177" i="40" s="1"/>
  <c r="S57" i="16" s="1"/>
  <c r="AC24" i="40"/>
  <c r="S48" i="16" s="1"/>
  <c r="U48" i="32"/>
  <c r="AH199" i="40" s="1"/>
  <c r="X168" i="16" s="1"/>
  <c r="AH46" i="40"/>
  <c r="X159" i="16" s="1"/>
  <c r="R14" i="32"/>
  <c r="AE165" i="40" s="1"/>
  <c r="U175" i="16" s="1"/>
  <c r="AE12" i="40"/>
  <c r="U166" i="16" s="1"/>
  <c r="P25" i="32"/>
  <c r="AC176" i="40" s="1"/>
  <c r="S35" i="16" s="1"/>
  <c r="AC23" i="40"/>
  <c r="S26" i="16" s="1"/>
  <c r="R26" i="32"/>
  <c r="AE177" i="40" s="1"/>
  <c r="U57" i="16" s="1"/>
  <c r="AE24" i="40"/>
  <c r="U48" i="16" s="1"/>
  <c r="U27" i="32"/>
  <c r="AH178" i="40" s="1"/>
  <c r="X79" i="16" s="1"/>
  <c r="AH25" i="40"/>
  <c r="X70" i="16" s="1"/>
  <c r="U59" i="32"/>
  <c r="AH210" i="40" s="1"/>
  <c r="X37" i="16" s="1"/>
  <c r="AH57" i="40"/>
  <c r="X28" i="16" s="1"/>
  <c r="U76" i="32"/>
  <c r="AH227" i="40" s="1"/>
  <c r="X38" i="16" s="1"/>
  <c r="AH74" i="40"/>
  <c r="X29" i="16" s="1"/>
  <c r="T93" i="32"/>
  <c r="AG244" i="40" s="1"/>
  <c r="W39" i="16" s="1"/>
  <c r="AG91" i="40"/>
  <c r="W30" i="16" s="1"/>
  <c r="T110" i="32"/>
  <c r="AG261" i="40" s="1"/>
  <c r="W40" i="16" s="1"/>
  <c r="AG108" i="40"/>
  <c r="W31" i="16" s="1"/>
  <c r="U112" i="32"/>
  <c r="AH263" i="40" s="1"/>
  <c r="X84" i="16" s="1"/>
  <c r="AH110" i="40"/>
  <c r="X75" i="16" s="1"/>
  <c r="Q127" i="32"/>
  <c r="AD278" i="40" s="1"/>
  <c r="T41" i="16" s="1"/>
  <c r="AD125" i="40"/>
  <c r="T32" i="16" s="1"/>
  <c r="T129" i="32"/>
  <c r="AG280" i="40" s="1"/>
  <c r="W85" i="16" s="1"/>
  <c r="AG127" i="40"/>
  <c r="W76" i="16" s="1"/>
  <c r="Q144" i="32"/>
  <c r="AD295" i="40" s="1"/>
  <c r="T42" i="16" s="1"/>
  <c r="AD142" i="40"/>
  <c r="T33" i="16" s="1"/>
  <c r="Q84" i="32"/>
  <c r="AD235" i="40" s="1"/>
  <c r="T214" i="16" s="1"/>
  <c r="AD82" i="40"/>
  <c r="T205" i="16" s="1"/>
  <c r="U90" i="32"/>
  <c r="AH241" i="40" s="1"/>
  <c r="X346" i="16" s="1"/>
  <c r="AH88" i="40"/>
  <c r="X337" i="16" s="1"/>
  <c r="U16" i="32"/>
  <c r="AH167" i="40" s="1"/>
  <c r="X219" i="16" s="1"/>
  <c r="AH14" i="40"/>
  <c r="X210" i="16" s="1"/>
  <c r="P8" i="32"/>
  <c r="AC159" i="40" s="1"/>
  <c r="S43" i="16" s="1"/>
  <c r="AC6" i="40"/>
  <c r="S34" i="16" s="1"/>
  <c r="Q42" i="32"/>
  <c r="AD193" i="40" s="1"/>
  <c r="T36" i="16" s="1"/>
  <c r="AD40" i="40"/>
  <c r="T27" i="16" s="1"/>
  <c r="Q61" i="32"/>
  <c r="AD212" i="40" s="1"/>
  <c r="T81" i="16" s="1"/>
  <c r="AD59" i="40"/>
  <c r="T72" i="16" s="1"/>
  <c r="U65" i="32"/>
  <c r="AH216" i="40" s="1"/>
  <c r="X169" i="16" s="1"/>
  <c r="AH63" i="40"/>
  <c r="X160" i="16" s="1"/>
  <c r="AF14" i="40"/>
  <c r="V210" i="16" s="1"/>
  <c r="S16" i="32"/>
  <c r="AF167" i="40" s="1"/>
  <c r="V219" i="16" s="1"/>
  <c r="Q12" i="32"/>
  <c r="AD163" i="40" s="1"/>
  <c r="T131" i="16" s="1"/>
  <c r="AD10" i="40"/>
  <c r="T122" i="16" s="1"/>
  <c r="U9" i="32"/>
  <c r="AH160" i="40" s="1"/>
  <c r="X65" i="16" s="1"/>
  <c r="AH7" i="40"/>
  <c r="X56" i="16" s="1"/>
  <c r="AC29" i="40"/>
  <c r="S158" i="16" s="1"/>
  <c r="P31" i="32"/>
  <c r="AC182" i="40" s="1"/>
  <c r="S167" i="16" s="1"/>
  <c r="R32" i="32"/>
  <c r="AE183" i="40" s="1"/>
  <c r="U189" i="16" s="1"/>
  <c r="AE30" i="40"/>
  <c r="U180" i="16" s="1"/>
  <c r="U33" i="32"/>
  <c r="AH184" i="40" s="1"/>
  <c r="X211" i="16" s="1"/>
  <c r="AH31" i="40"/>
  <c r="X202" i="16" s="1"/>
  <c r="U42" i="32"/>
  <c r="AH193" i="40" s="1"/>
  <c r="X36" i="16" s="1"/>
  <c r="AH40" i="40"/>
  <c r="X27" i="16" s="1"/>
  <c r="U78" i="32"/>
  <c r="AH229" i="40" s="1"/>
  <c r="X82" i="16" s="1"/>
  <c r="AH76" i="40"/>
  <c r="X73" i="16" s="1"/>
  <c r="U95" i="32"/>
  <c r="AH246" i="40" s="1"/>
  <c r="X83" i="16" s="1"/>
  <c r="AH93" i="40"/>
  <c r="X74" i="16" s="1"/>
  <c r="U114" i="32"/>
  <c r="AH265" i="40" s="1"/>
  <c r="X128" i="16" s="1"/>
  <c r="AH112" i="40"/>
  <c r="X119" i="16" s="1"/>
  <c r="U131" i="32"/>
  <c r="AH282" i="40" s="1"/>
  <c r="X129" i="16" s="1"/>
  <c r="AH129" i="40"/>
  <c r="X120" i="16" s="1"/>
  <c r="T146" i="32"/>
  <c r="AG297" i="40" s="1"/>
  <c r="W86" i="16" s="1"/>
  <c r="AG144" i="40"/>
  <c r="W77" i="16" s="1"/>
  <c r="U148" i="32"/>
  <c r="AH146" i="40"/>
  <c r="X121" i="16" s="1"/>
  <c r="U150" i="32"/>
  <c r="AH148" i="40"/>
  <c r="X165" i="16" s="1"/>
  <c r="P158" i="32"/>
  <c r="AC309" i="40" s="1"/>
  <c r="S350" i="16" s="1"/>
  <c r="AC156" i="40"/>
  <c r="S341" i="16" s="1"/>
  <c r="R16" i="32"/>
  <c r="AE167" i="40" s="1"/>
  <c r="U219" i="16" s="1"/>
  <c r="AE14" i="40"/>
  <c r="U210" i="16" s="1"/>
  <c r="Q14" i="32"/>
  <c r="AD165" i="40" s="1"/>
  <c r="T175" i="16" s="1"/>
  <c r="AD12" i="40"/>
  <c r="T166" i="16" s="1"/>
  <c r="P12" i="32"/>
  <c r="AC163" i="40" s="1"/>
  <c r="S131" i="16" s="1"/>
  <c r="AC10" i="40"/>
  <c r="S122" i="16" s="1"/>
  <c r="T9" i="32"/>
  <c r="AG160" i="40" s="1"/>
  <c r="W65" i="16" s="1"/>
  <c r="AG7" i="40"/>
  <c r="W56" i="16" s="1"/>
  <c r="Q25" i="32"/>
  <c r="AD176" i="40" s="1"/>
  <c r="T35" i="16" s="1"/>
  <c r="AD23" i="40"/>
  <c r="T26" i="16" s="1"/>
  <c r="S26" i="32"/>
  <c r="AF177" i="40" s="1"/>
  <c r="V57" i="16" s="1"/>
  <c r="AF24" i="40"/>
  <c r="V48" i="16" s="1"/>
  <c r="Q31" i="32"/>
  <c r="AD182" i="40" s="1"/>
  <c r="T167" i="16" s="1"/>
  <c r="AD29" i="40"/>
  <c r="T158" i="16" s="1"/>
  <c r="S32" i="32"/>
  <c r="AF183" i="40" s="1"/>
  <c r="V189" i="16" s="1"/>
  <c r="AF30" i="40"/>
  <c r="V180" i="16" s="1"/>
  <c r="P39" i="32"/>
  <c r="AC190" i="40" s="1"/>
  <c r="S343" i="16" s="1"/>
  <c r="AC37" i="40"/>
  <c r="S334" i="16" s="1"/>
  <c r="P47" i="32"/>
  <c r="AC198" i="40" s="1"/>
  <c r="S146" i="16" s="1"/>
  <c r="AC45" i="40"/>
  <c r="S137" i="16" s="1"/>
  <c r="AC64" i="40"/>
  <c r="S182" i="16" s="1"/>
  <c r="P66" i="32"/>
  <c r="AC217" i="40" s="1"/>
  <c r="S191" i="16" s="1"/>
  <c r="P83" i="32"/>
  <c r="AC234" i="40" s="1"/>
  <c r="S192" i="16" s="1"/>
  <c r="AC81" i="40"/>
  <c r="S183" i="16" s="1"/>
  <c r="U93" i="32"/>
  <c r="AH244" i="40" s="1"/>
  <c r="X39" i="16" s="1"/>
  <c r="AH91" i="40"/>
  <c r="X30" i="16" s="1"/>
  <c r="U110" i="32"/>
  <c r="AH261" i="40" s="1"/>
  <c r="X40" i="16" s="1"/>
  <c r="AH108" i="40"/>
  <c r="X31" i="16" s="1"/>
  <c r="U127" i="32"/>
  <c r="AH278" i="40" s="1"/>
  <c r="X41" i="16" s="1"/>
  <c r="AH125" i="40"/>
  <c r="X32" i="16" s="1"/>
  <c r="U129" i="32"/>
  <c r="AH280" i="40" s="1"/>
  <c r="X85" i="16" s="1"/>
  <c r="AH127" i="40"/>
  <c r="X76" i="16" s="1"/>
  <c r="T144" i="32"/>
  <c r="AG295" i="40" s="1"/>
  <c r="W42" i="16" s="1"/>
  <c r="AG142" i="40"/>
  <c r="W33" i="16" s="1"/>
  <c r="U146" i="32"/>
  <c r="AH144" i="40"/>
  <c r="X77" i="16" s="1"/>
  <c r="Q158" i="32"/>
  <c r="AD309" i="40" s="1"/>
  <c r="T350" i="16" s="1"/>
  <c r="AD156" i="40"/>
  <c r="T341" i="16" s="1"/>
  <c r="Q39" i="32"/>
  <c r="AD190" i="40" s="1"/>
  <c r="T343" i="16" s="1"/>
  <c r="AD37" i="40"/>
  <c r="T334" i="16" s="1"/>
  <c r="P43" i="32"/>
  <c r="AC194" i="40" s="1"/>
  <c r="S58" i="16" s="1"/>
  <c r="AC41" i="40"/>
  <c r="S49" i="16" s="1"/>
  <c r="AC44" i="40"/>
  <c r="S115" i="16" s="1"/>
  <c r="P46" i="32"/>
  <c r="AC197" i="40" s="1"/>
  <c r="S124" i="16" s="1"/>
  <c r="AC47" i="40"/>
  <c r="S181" i="16" s="1"/>
  <c r="P49" i="32"/>
  <c r="AC200" i="40" s="1"/>
  <c r="S190" i="16" s="1"/>
  <c r="P58" i="32"/>
  <c r="AC209" i="40" s="1"/>
  <c r="S15" i="16" s="1"/>
  <c r="AC56" i="40"/>
  <c r="S6" i="16" s="1"/>
  <c r="P61" i="32"/>
  <c r="AC212" i="40" s="1"/>
  <c r="S81" i="16" s="1"/>
  <c r="AC59" i="40"/>
  <c r="S72" i="16" s="1"/>
  <c r="P64" i="32"/>
  <c r="AC215" i="40" s="1"/>
  <c r="S147" i="16" s="1"/>
  <c r="AC62" i="40"/>
  <c r="S138" i="16" s="1"/>
  <c r="P67" i="32"/>
  <c r="AC218" i="40" s="1"/>
  <c r="S213" i="16" s="1"/>
  <c r="AC65" i="40"/>
  <c r="S204" i="16" s="1"/>
  <c r="P73" i="32"/>
  <c r="AC224" i="40" s="1"/>
  <c r="S345" i="16" s="1"/>
  <c r="AC71" i="40"/>
  <c r="S336" i="16" s="1"/>
  <c r="P76" i="32"/>
  <c r="AC227" i="40" s="1"/>
  <c r="S38" i="16" s="1"/>
  <c r="AC74" i="40"/>
  <c r="S29" i="16" s="1"/>
  <c r="P79" i="32"/>
  <c r="AC230" i="40" s="1"/>
  <c r="S104" i="16" s="1"/>
  <c r="AC77" i="40"/>
  <c r="S95" i="16" s="1"/>
  <c r="P82" i="32"/>
  <c r="AC233" i="40" s="1"/>
  <c r="S170" i="16" s="1"/>
  <c r="AC80" i="40"/>
  <c r="S161" i="16" s="1"/>
  <c r="P94" i="32"/>
  <c r="AC245" i="40" s="1"/>
  <c r="S61" i="16" s="1"/>
  <c r="AC92" i="40"/>
  <c r="S52" i="16" s="1"/>
  <c r="P97" i="32"/>
  <c r="AC248" i="40" s="1"/>
  <c r="S127" i="16" s="1"/>
  <c r="AC95" i="40"/>
  <c r="S118" i="16" s="1"/>
  <c r="P100" i="32"/>
  <c r="AC251" i="40" s="1"/>
  <c r="S193" i="16" s="1"/>
  <c r="AC98" i="40"/>
  <c r="S184" i="16" s="1"/>
  <c r="P109" i="32"/>
  <c r="AC260" i="40" s="1"/>
  <c r="S18" i="16" s="1"/>
  <c r="AC107" i="40"/>
  <c r="S9" i="16" s="1"/>
  <c r="P112" i="32"/>
  <c r="AC263" i="40" s="1"/>
  <c r="S84" i="16" s="1"/>
  <c r="AC110" i="40"/>
  <c r="S75" i="16" s="1"/>
  <c r="P115" i="32"/>
  <c r="AC266" i="40" s="1"/>
  <c r="S150" i="16" s="1"/>
  <c r="AC113" i="40"/>
  <c r="S141" i="16" s="1"/>
  <c r="P118" i="32"/>
  <c r="AC269" i="40" s="1"/>
  <c r="S216" i="16" s="1"/>
  <c r="AC116" i="40"/>
  <c r="S207" i="16" s="1"/>
  <c r="P124" i="32"/>
  <c r="AC275" i="40" s="1"/>
  <c r="S348" i="16" s="1"/>
  <c r="AC122" i="40"/>
  <c r="S339" i="16" s="1"/>
  <c r="P127" i="32"/>
  <c r="AC278" i="40" s="1"/>
  <c r="S41" i="16" s="1"/>
  <c r="AC125" i="40"/>
  <c r="S32" i="16" s="1"/>
  <c r="P130" i="32"/>
  <c r="AC281" i="40" s="1"/>
  <c r="S107" i="16" s="1"/>
  <c r="AC128" i="40"/>
  <c r="S98" i="16" s="1"/>
  <c r="AC131" i="40"/>
  <c r="S164" i="16" s="1"/>
  <c r="P133" i="32"/>
  <c r="AC284" i="40" s="1"/>
  <c r="S173" i="16" s="1"/>
  <c r="P145" i="32"/>
  <c r="AC296" i="40" s="1"/>
  <c r="S64" i="16" s="1"/>
  <c r="AC143" i="40"/>
  <c r="S55" i="16" s="1"/>
  <c r="P148" i="32"/>
  <c r="AC299" i="40" s="1"/>
  <c r="S130" i="16" s="1"/>
  <c r="AC146" i="40"/>
  <c r="S121" i="16" s="1"/>
  <c r="P151" i="32"/>
  <c r="AC302" i="40" s="1"/>
  <c r="S196" i="16" s="1"/>
  <c r="AC149" i="40"/>
  <c r="S187" i="16" s="1"/>
  <c r="P22" i="32"/>
  <c r="AC173" i="40" s="1"/>
  <c r="S351" i="16" s="1"/>
  <c r="AC20" i="40"/>
  <c r="S342" i="16" s="1"/>
  <c r="Q15" i="32"/>
  <c r="AD166" i="40" s="1"/>
  <c r="T197" i="16" s="1"/>
  <c r="AD13" i="40"/>
  <c r="T188" i="16" s="1"/>
  <c r="S13" i="32"/>
  <c r="AF164" i="40" s="1"/>
  <c r="V153" i="16" s="1"/>
  <c r="AF11" i="40"/>
  <c r="V144" i="16" s="1"/>
  <c r="U11" i="32"/>
  <c r="AH162" i="40" s="1"/>
  <c r="X109" i="16" s="1"/>
  <c r="AH9" i="40"/>
  <c r="X100" i="16" s="1"/>
  <c r="R8" i="32"/>
  <c r="AE159" i="40" s="1"/>
  <c r="U43" i="16" s="1"/>
  <c r="AE6" i="40"/>
  <c r="U34" i="16" s="1"/>
  <c r="S24" i="32"/>
  <c r="AF175" i="40" s="1"/>
  <c r="V13" i="16" s="1"/>
  <c r="AF22" i="40"/>
  <c r="V4" i="16" s="1"/>
  <c r="T25" i="32"/>
  <c r="AG176" i="40" s="1"/>
  <c r="W35" i="16" s="1"/>
  <c r="AG23" i="40"/>
  <c r="W26" i="16" s="1"/>
  <c r="T26" i="32"/>
  <c r="AG177" i="40" s="1"/>
  <c r="W57" i="16" s="1"/>
  <c r="AG24" i="40"/>
  <c r="W48" i="16" s="1"/>
  <c r="T27" i="32"/>
  <c r="AG178" i="40" s="1"/>
  <c r="W79" i="16" s="1"/>
  <c r="AG25" i="40"/>
  <c r="W70" i="16" s="1"/>
  <c r="T28" i="32"/>
  <c r="AG179" i="40" s="1"/>
  <c r="W101" i="16" s="1"/>
  <c r="AG26" i="40"/>
  <c r="W92" i="16" s="1"/>
  <c r="T29" i="32"/>
  <c r="AG180" i="40" s="1"/>
  <c r="W123" i="16" s="1"/>
  <c r="AG27" i="40"/>
  <c r="W114" i="16" s="1"/>
  <c r="T30" i="32"/>
  <c r="AG181" i="40" s="1"/>
  <c r="W145" i="16" s="1"/>
  <c r="AG28" i="40"/>
  <c r="W136" i="16" s="1"/>
  <c r="T31" i="32"/>
  <c r="AG182" i="40" s="1"/>
  <c r="W167" i="16" s="1"/>
  <c r="AG29" i="40"/>
  <c r="W158" i="16" s="1"/>
  <c r="T32" i="32"/>
  <c r="AG183" i="40" s="1"/>
  <c r="W189" i="16" s="1"/>
  <c r="AG30" i="40"/>
  <c r="W180" i="16" s="1"/>
  <c r="AG31" i="40"/>
  <c r="W202" i="16" s="1"/>
  <c r="T33" i="32"/>
  <c r="AG184" i="40" s="1"/>
  <c r="W211" i="16" s="1"/>
  <c r="S39" i="32"/>
  <c r="AF190" i="40" s="1"/>
  <c r="V343" i="16" s="1"/>
  <c r="AF37" i="40"/>
  <c r="V334" i="16" s="1"/>
  <c r="AG41" i="40"/>
  <c r="W49" i="16" s="1"/>
  <c r="T43" i="32"/>
  <c r="AG194" i="40" s="1"/>
  <c r="W58" i="16" s="1"/>
  <c r="T46" i="32"/>
  <c r="AG197" i="40" s="1"/>
  <c r="W124" i="16" s="1"/>
  <c r="AG44" i="40"/>
  <c r="W115" i="16" s="1"/>
  <c r="T49" i="32"/>
  <c r="AG200" i="40" s="1"/>
  <c r="W190" i="16" s="1"/>
  <c r="AG47" i="40"/>
  <c r="W181" i="16" s="1"/>
  <c r="T58" i="32"/>
  <c r="AG209" i="40" s="1"/>
  <c r="W15" i="16" s="1"/>
  <c r="AG56" i="40"/>
  <c r="W6" i="16" s="1"/>
  <c r="T61" i="32"/>
  <c r="AG212" i="40" s="1"/>
  <c r="W81" i="16" s="1"/>
  <c r="AG59" i="40"/>
  <c r="W72" i="16" s="1"/>
  <c r="T64" i="32"/>
  <c r="AG215" i="40" s="1"/>
  <c r="W147" i="16" s="1"/>
  <c r="AG62" i="40"/>
  <c r="W138" i="16" s="1"/>
  <c r="T67" i="32"/>
  <c r="AG218" i="40" s="1"/>
  <c r="W213" i="16" s="1"/>
  <c r="AG65" i="40"/>
  <c r="W204" i="16" s="1"/>
  <c r="T73" i="32"/>
  <c r="AG224" i="40" s="1"/>
  <c r="W345" i="16" s="1"/>
  <c r="AG71" i="40"/>
  <c r="W336" i="16" s="1"/>
  <c r="T76" i="32"/>
  <c r="AG227" i="40" s="1"/>
  <c r="W38" i="16" s="1"/>
  <c r="AG74" i="40"/>
  <c r="W29" i="16" s="1"/>
  <c r="T79" i="32"/>
  <c r="AG230" i="40" s="1"/>
  <c r="W104" i="16" s="1"/>
  <c r="AG77" i="40"/>
  <c r="W95" i="16" s="1"/>
  <c r="T82" i="32"/>
  <c r="AG233" i="40" s="1"/>
  <c r="W170" i="16" s="1"/>
  <c r="AG80" i="40"/>
  <c r="W161" i="16" s="1"/>
  <c r="T94" i="32"/>
  <c r="AG245" i="40" s="1"/>
  <c r="W61" i="16" s="1"/>
  <c r="AG92" i="40"/>
  <c r="W52" i="16" s="1"/>
  <c r="T97" i="32"/>
  <c r="AG248" i="40" s="1"/>
  <c r="W127" i="16" s="1"/>
  <c r="AG95" i="40"/>
  <c r="W118" i="16" s="1"/>
  <c r="T100" i="32"/>
  <c r="AG251" i="40" s="1"/>
  <c r="W193" i="16" s="1"/>
  <c r="AG98" i="40"/>
  <c r="W184" i="16" s="1"/>
  <c r="T109" i="32"/>
  <c r="AG260" i="40" s="1"/>
  <c r="W18" i="16" s="1"/>
  <c r="AG107" i="40"/>
  <c r="W9" i="16" s="1"/>
  <c r="T112" i="32"/>
  <c r="AG263" i="40" s="1"/>
  <c r="W84" i="16" s="1"/>
  <c r="AG110" i="40"/>
  <c r="W75" i="16" s="1"/>
  <c r="T115" i="32"/>
  <c r="AG266" i="40" s="1"/>
  <c r="W150" i="16" s="1"/>
  <c r="AG113" i="40"/>
  <c r="W141" i="16" s="1"/>
  <c r="T118" i="32"/>
  <c r="AG269" i="40" s="1"/>
  <c r="W216" i="16" s="1"/>
  <c r="AG116" i="40"/>
  <c r="W207" i="16" s="1"/>
  <c r="T124" i="32"/>
  <c r="AG275" i="40" s="1"/>
  <c r="W348" i="16" s="1"/>
  <c r="AG122" i="40"/>
  <c r="W339" i="16" s="1"/>
  <c r="T127" i="32"/>
  <c r="AG278" i="40" s="1"/>
  <c r="W41" i="16" s="1"/>
  <c r="AG125" i="40"/>
  <c r="W32" i="16" s="1"/>
  <c r="T130" i="32"/>
  <c r="AG281" i="40" s="1"/>
  <c r="W107" i="16" s="1"/>
  <c r="AG128" i="40"/>
  <c r="W98" i="16" s="1"/>
  <c r="T133" i="32"/>
  <c r="AG284" i="40" s="1"/>
  <c r="W173" i="16" s="1"/>
  <c r="AG131" i="40"/>
  <c r="W164" i="16" s="1"/>
  <c r="T145" i="32"/>
  <c r="AG296" i="40" s="1"/>
  <c r="W64" i="16" s="1"/>
  <c r="AG143" i="40"/>
  <c r="W55" i="16" s="1"/>
  <c r="T148" i="32"/>
  <c r="AG299" i="40" s="1"/>
  <c r="W130" i="16" s="1"/>
  <c r="AG146" i="40"/>
  <c r="W121" i="16" s="1"/>
  <c r="AG149" i="40"/>
  <c r="W187" i="16" s="1"/>
  <c r="T151" i="32"/>
  <c r="AG302" i="40" s="1"/>
  <c r="W196" i="16" s="1"/>
  <c r="AE39" i="40"/>
  <c r="U5" i="16" s="1"/>
  <c r="R41" i="32"/>
  <c r="AE192" i="40" s="1"/>
  <c r="U14" i="16" s="1"/>
  <c r="R42" i="32"/>
  <c r="AE193" i="40" s="1"/>
  <c r="U36" i="16" s="1"/>
  <c r="AE40" i="40"/>
  <c r="U27" i="16" s="1"/>
  <c r="R43" i="32"/>
  <c r="AE194" i="40" s="1"/>
  <c r="U58" i="16" s="1"/>
  <c r="AE41" i="40"/>
  <c r="U49" i="16" s="1"/>
  <c r="R44" i="32"/>
  <c r="AE195" i="40" s="1"/>
  <c r="U80" i="16" s="1"/>
  <c r="AE42" i="40"/>
  <c r="U71" i="16" s="1"/>
  <c r="AE43" i="40"/>
  <c r="U93" i="16" s="1"/>
  <c r="R45" i="32"/>
  <c r="AE196" i="40" s="1"/>
  <c r="U102" i="16" s="1"/>
  <c r="R46" i="32"/>
  <c r="AE197" i="40" s="1"/>
  <c r="U124" i="16" s="1"/>
  <c r="AE44" i="40"/>
  <c r="U115" i="16" s="1"/>
  <c r="R47" i="32"/>
  <c r="AE198" i="40" s="1"/>
  <c r="U146" i="16" s="1"/>
  <c r="AE45" i="40"/>
  <c r="U137" i="16" s="1"/>
  <c r="R48" i="32"/>
  <c r="AE199" i="40" s="1"/>
  <c r="U168" i="16" s="1"/>
  <c r="AE46" i="40"/>
  <c r="U159" i="16" s="1"/>
  <c r="AE47" i="40"/>
  <c r="U181" i="16" s="1"/>
  <c r="R49" i="32"/>
  <c r="AE200" i="40" s="1"/>
  <c r="U190" i="16" s="1"/>
  <c r="R50" i="32"/>
  <c r="AE201" i="40" s="1"/>
  <c r="U212" i="16" s="1"/>
  <c r="AE48" i="40"/>
  <c r="U203" i="16" s="1"/>
  <c r="R56" i="32"/>
  <c r="AE207" i="40" s="1"/>
  <c r="U344" i="16" s="1"/>
  <c r="AE54" i="40"/>
  <c r="U335" i="16" s="1"/>
  <c r="R58" i="32"/>
  <c r="AE209" i="40" s="1"/>
  <c r="U15" i="16" s="1"/>
  <c r="AE56" i="40"/>
  <c r="U6" i="16" s="1"/>
  <c r="R59" i="32"/>
  <c r="AE210" i="40" s="1"/>
  <c r="U37" i="16" s="1"/>
  <c r="AE57" i="40"/>
  <c r="U28" i="16" s="1"/>
  <c r="R60" i="32"/>
  <c r="AE211" i="40" s="1"/>
  <c r="U59" i="16" s="1"/>
  <c r="AE58" i="40"/>
  <c r="U50" i="16" s="1"/>
  <c r="R61" i="32"/>
  <c r="AE212" i="40" s="1"/>
  <c r="U81" i="16" s="1"/>
  <c r="AE59" i="40"/>
  <c r="U72" i="16" s="1"/>
  <c r="R62" i="32"/>
  <c r="AE213" i="40" s="1"/>
  <c r="U103" i="16" s="1"/>
  <c r="AE60" i="40"/>
  <c r="U94" i="16" s="1"/>
  <c r="R63" i="32"/>
  <c r="AE214" i="40" s="1"/>
  <c r="U125" i="16" s="1"/>
  <c r="AE61" i="40"/>
  <c r="U116" i="16" s="1"/>
  <c r="AE62" i="40"/>
  <c r="U138" i="16" s="1"/>
  <c r="R64" i="32"/>
  <c r="AE215" i="40" s="1"/>
  <c r="U147" i="16" s="1"/>
  <c r="R65" i="32"/>
  <c r="AE216" i="40" s="1"/>
  <c r="U169" i="16" s="1"/>
  <c r="AE63" i="40"/>
  <c r="U160" i="16" s="1"/>
  <c r="R66" i="32"/>
  <c r="AE217" i="40" s="1"/>
  <c r="U191" i="16" s="1"/>
  <c r="AE64" i="40"/>
  <c r="U182" i="16" s="1"/>
  <c r="R67" i="32"/>
  <c r="AE218" i="40" s="1"/>
  <c r="U213" i="16" s="1"/>
  <c r="AE65" i="40"/>
  <c r="U204" i="16" s="1"/>
  <c r="R73" i="32"/>
  <c r="AE224" i="40" s="1"/>
  <c r="U345" i="16" s="1"/>
  <c r="AE71" i="40"/>
  <c r="U336" i="16" s="1"/>
  <c r="R75" i="32"/>
  <c r="AE226" i="40" s="1"/>
  <c r="U16" i="16" s="1"/>
  <c r="AE73" i="40"/>
  <c r="U7" i="16" s="1"/>
  <c r="AE74" i="40"/>
  <c r="U29" i="16" s="1"/>
  <c r="R76" i="32"/>
  <c r="AE227" i="40" s="1"/>
  <c r="U38" i="16" s="1"/>
  <c r="AE75" i="40"/>
  <c r="U51" i="16" s="1"/>
  <c r="R77" i="32"/>
  <c r="AE228" i="40" s="1"/>
  <c r="U60" i="16" s="1"/>
  <c r="R78" i="32"/>
  <c r="AE229" i="40" s="1"/>
  <c r="U82" i="16" s="1"/>
  <c r="AE76" i="40"/>
  <c r="U73" i="16" s="1"/>
  <c r="R79" i="32"/>
  <c r="AE230" i="40" s="1"/>
  <c r="U104" i="16" s="1"/>
  <c r="AE77" i="40"/>
  <c r="U95" i="16" s="1"/>
  <c r="AE78" i="40"/>
  <c r="U117" i="16" s="1"/>
  <c r="R80" i="32"/>
  <c r="AE231" i="40" s="1"/>
  <c r="U126" i="16" s="1"/>
  <c r="AE79" i="40"/>
  <c r="U139" i="16" s="1"/>
  <c r="R81" i="32"/>
  <c r="AE232" i="40" s="1"/>
  <c r="U148" i="16" s="1"/>
  <c r="R82" i="32"/>
  <c r="AE233" i="40" s="1"/>
  <c r="U170" i="16" s="1"/>
  <c r="AE80" i="40"/>
  <c r="U161" i="16" s="1"/>
  <c r="R83" i="32"/>
  <c r="AE234" i="40" s="1"/>
  <c r="U192" i="16" s="1"/>
  <c r="AE81" i="40"/>
  <c r="U183" i="16" s="1"/>
  <c r="R84" i="32"/>
  <c r="AE235" i="40" s="1"/>
  <c r="U214" i="16" s="1"/>
  <c r="AE82" i="40"/>
  <c r="U205" i="16" s="1"/>
  <c r="AE88" i="40"/>
  <c r="U337" i="16" s="1"/>
  <c r="R90" i="32"/>
  <c r="AE241" i="40" s="1"/>
  <c r="U346" i="16" s="1"/>
  <c r="AE90" i="40"/>
  <c r="U8" i="16" s="1"/>
  <c r="R92" i="32"/>
  <c r="AE243" i="40" s="1"/>
  <c r="U17" i="16" s="1"/>
  <c r="R93" i="32"/>
  <c r="AE244" i="40" s="1"/>
  <c r="U39" i="16" s="1"/>
  <c r="AE91" i="40"/>
  <c r="U30" i="16" s="1"/>
  <c r="R94" i="32"/>
  <c r="AE245" i="40" s="1"/>
  <c r="U61" i="16" s="1"/>
  <c r="AE92" i="40"/>
  <c r="U52" i="16" s="1"/>
  <c r="R95" i="32"/>
  <c r="AE246" i="40" s="1"/>
  <c r="U83" i="16" s="1"/>
  <c r="AE93" i="40"/>
  <c r="U74" i="16" s="1"/>
  <c r="R96" i="32"/>
  <c r="AE247" i="40" s="1"/>
  <c r="U105" i="16" s="1"/>
  <c r="AE94" i="40"/>
  <c r="U96" i="16" s="1"/>
  <c r="R97" i="32"/>
  <c r="AE248" i="40" s="1"/>
  <c r="U127" i="16" s="1"/>
  <c r="AE95" i="40"/>
  <c r="U118" i="16" s="1"/>
  <c r="R98" i="32"/>
  <c r="AE249" i="40" s="1"/>
  <c r="U149" i="16" s="1"/>
  <c r="AE96" i="40"/>
  <c r="U140" i="16" s="1"/>
  <c r="R99" i="32"/>
  <c r="AE250" i="40" s="1"/>
  <c r="U171" i="16" s="1"/>
  <c r="AE97" i="40"/>
  <c r="U162" i="16" s="1"/>
  <c r="AE98" i="40"/>
  <c r="U184" i="16" s="1"/>
  <c r="R100" i="32"/>
  <c r="AE251" i="40" s="1"/>
  <c r="U193" i="16" s="1"/>
  <c r="R101" i="32"/>
  <c r="AE252" i="40" s="1"/>
  <c r="U215" i="16" s="1"/>
  <c r="AE99" i="40"/>
  <c r="U206" i="16" s="1"/>
  <c r="AE105" i="40"/>
  <c r="U338" i="16" s="1"/>
  <c r="R107" i="32"/>
  <c r="AE258" i="40" s="1"/>
  <c r="U347" i="16" s="1"/>
  <c r="R109" i="32"/>
  <c r="AE260" i="40" s="1"/>
  <c r="U18" i="16" s="1"/>
  <c r="AE107" i="40"/>
  <c r="U9" i="16" s="1"/>
  <c r="R110" i="32"/>
  <c r="AE261" i="40" s="1"/>
  <c r="U40" i="16" s="1"/>
  <c r="AE108" i="40"/>
  <c r="U31" i="16" s="1"/>
  <c r="R111" i="32"/>
  <c r="AE262" i="40" s="1"/>
  <c r="U62" i="16" s="1"/>
  <c r="AE109" i="40"/>
  <c r="U53" i="16" s="1"/>
  <c r="AE110" i="40"/>
  <c r="U75" i="16" s="1"/>
  <c r="R112" i="32"/>
  <c r="AE263" i="40" s="1"/>
  <c r="U84" i="16" s="1"/>
  <c r="AE111" i="40"/>
  <c r="U97" i="16" s="1"/>
  <c r="R113" i="32"/>
  <c r="AE264" i="40" s="1"/>
  <c r="U106" i="16" s="1"/>
  <c r="R114" i="32"/>
  <c r="AE265" i="40" s="1"/>
  <c r="U128" i="16" s="1"/>
  <c r="AE112" i="40"/>
  <c r="U119" i="16" s="1"/>
  <c r="R115" i="32"/>
  <c r="AE266" i="40" s="1"/>
  <c r="U150" i="16" s="1"/>
  <c r="AE113" i="40"/>
  <c r="U141" i="16" s="1"/>
  <c r="R116" i="32"/>
  <c r="AE267" i="40" s="1"/>
  <c r="U172" i="16" s="1"/>
  <c r="AE114" i="40"/>
  <c r="U163" i="16" s="1"/>
  <c r="AE115" i="40"/>
  <c r="U185" i="16" s="1"/>
  <c r="R117" i="32"/>
  <c r="AE268" i="40" s="1"/>
  <c r="U194" i="16" s="1"/>
  <c r="R118" i="32"/>
  <c r="AE269" i="40" s="1"/>
  <c r="U216" i="16" s="1"/>
  <c r="AE116" i="40"/>
  <c r="U207" i="16" s="1"/>
  <c r="R124" i="32"/>
  <c r="AE275" i="40" s="1"/>
  <c r="U348" i="16" s="1"/>
  <c r="AE122" i="40"/>
  <c r="U339" i="16" s="1"/>
  <c r="R126" i="32"/>
  <c r="AE277" i="40" s="1"/>
  <c r="U19" i="16" s="1"/>
  <c r="AE124" i="40"/>
  <c r="U10" i="16" s="1"/>
  <c r="R127" i="32"/>
  <c r="AE278" i="40" s="1"/>
  <c r="U41" i="16" s="1"/>
  <c r="AE125" i="40"/>
  <c r="U32" i="16" s="1"/>
  <c r="R128" i="32"/>
  <c r="AE279" i="40" s="1"/>
  <c r="U63" i="16" s="1"/>
  <c r="AE126" i="40"/>
  <c r="U54" i="16" s="1"/>
  <c r="R129" i="32"/>
  <c r="AE280" i="40" s="1"/>
  <c r="U85" i="16" s="1"/>
  <c r="AE127" i="40"/>
  <c r="U76" i="16" s="1"/>
  <c r="R130" i="32"/>
  <c r="AE281" i="40" s="1"/>
  <c r="U107" i="16" s="1"/>
  <c r="AE128" i="40"/>
  <c r="U98" i="16" s="1"/>
  <c r="AE129" i="40"/>
  <c r="U120" i="16" s="1"/>
  <c r="R131" i="32"/>
  <c r="AE282" i="40" s="1"/>
  <c r="U129" i="16" s="1"/>
  <c r="R132" i="32"/>
  <c r="AE283" i="40" s="1"/>
  <c r="U151" i="16" s="1"/>
  <c r="AE130" i="40"/>
  <c r="U142" i="16" s="1"/>
  <c r="R133" i="32"/>
  <c r="AE284" i="40" s="1"/>
  <c r="U173" i="16" s="1"/>
  <c r="AE131" i="40"/>
  <c r="U164" i="16" s="1"/>
  <c r="R134" i="32"/>
  <c r="AE285" i="40" s="1"/>
  <c r="U195" i="16" s="1"/>
  <c r="AE132" i="40"/>
  <c r="U186" i="16" s="1"/>
  <c r="R135" i="32"/>
  <c r="AE286" i="40" s="1"/>
  <c r="U217" i="16" s="1"/>
  <c r="AE133" i="40"/>
  <c r="U208" i="16" s="1"/>
  <c r="R141" i="32"/>
  <c r="AE292" i="40" s="1"/>
  <c r="U349" i="16" s="1"/>
  <c r="AE139" i="40"/>
  <c r="U340" i="16" s="1"/>
  <c r="AE141" i="40"/>
  <c r="U11" i="16" s="1"/>
  <c r="R143" i="32"/>
  <c r="AE294" i="40" s="1"/>
  <c r="U20" i="16" s="1"/>
  <c r="R144" i="32"/>
  <c r="AE295" i="40" s="1"/>
  <c r="U42" i="16" s="1"/>
  <c r="AE142" i="40"/>
  <c r="U33" i="16" s="1"/>
  <c r="R145" i="32"/>
  <c r="AE296" i="40" s="1"/>
  <c r="U64" i="16" s="1"/>
  <c r="AE143" i="40"/>
  <c r="U55" i="16" s="1"/>
  <c r="R146" i="32"/>
  <c r="AE297" i="40" s="1"/>
  <c r="U86" i="16" s="1"/>
  <c r="AE144" i="40"/>
  <c r="U77" i="16" s="1"/>
  <c r="R147" i="32"/>
  <c r="AE298" i="40" s="1"/>
  <c r="U108" i="16" s="1"/>
  <c r="AE145" i="40"/>
  <c r="U99" i="16" s="1"/>
  <c r="AE146" i="40"/>
  <c r="U121" i="16" s="1"/>
  <c r="R148" i="32"/>
  <c r="AE299" i="40" s="1"/>
  <c r="U130" i="16" s="1"/>
  <c r="AE147" i="40"/>
  <c r="U143" i="16" s="1"/>
  <c r="R149" i="32"/>
  <c r="AE300" i="40" s="1"/>
  <c r="U152" i="16" s="1"/>
  <c r="R150" i="32"/>
  <c r="AE301" i="40" s="1"/>
  <c r="U174" i="16" s="1"/>
  <c r="AE148" i="40"/>
  <c r="U165" i="16" s="1"/>
  <c r="R151" i="32"/>
  <c r="AE302" i="40" s="1"/>
  <c r="U196" i="16" s="1"/>
  <c r="AE149" i="40"/>
  <c r="U187" i="16" s="1"/>
  <c r="AE150" i="40"/>
  <c r="U209" i="16" s="1"/>
  <c r="R152" i="32"/>
  <c r="AE303" i="40" s="1"/>
  <c r="U218" i="16" s="1"/>
  <c r="R158" i="32"/>
  <c r="AE309" i="40" s="1"/>
  <c r="U350" i="16" s="1"/>
  <c r="AE156" i="40"/>
  <c r="U341" i="16" s="1"/>
  <c r="U39" i="32"/>
  <c r="AH190" i="40" s="1"/>
  <c r="X343" i="16" s="1"/>
  <c r="AH37" i="40"/>
  <c r="X334" i="16" s="1"/>
  <c r="S41" i="32"/>
  <c r="AF192" i="40" s="1"/>
  <c r="V14" i="16" s="1"/>
  <c r="AF39" i="40"/>
  <c r="V5" i="16" s="1"/>
  <c r="S42" i="32"/>
  <c r="AF193" i="40" s="1"/>
  <c r="V36" i="16" s="1"/>
  <c r="AF40" i="40"/>
  <c r="V27" i="16" s="1"/>
  <c r="S43" i="32"/>
  <c r="AF194" i="40" s="1"/>
  <c r="V58" i="16" s="1"/>
  <c r="AF41" i="40"/>
  <c r="V49" i="16" s="1"/>
  <c r="S44" i="32"/>
  <c r="AF195" i="40" s="1"/>
  <c r="V80" i="16" s="1"/>
  <c r="AF42" i="40"/>
  <c r="V71" i="16" s="1"/>
  <c r="AF43" i="40"/>
  <c r="V93" i="16" s="1"/>
  <c r="S45" i="32"/>
  <c r="AF196" i="40" s="1"/>
  <c r="V102" i="16" s="1"/>
  <c r="S46" i="32"/>
  <c r="AF197" i="40" s="1"/>
  <c r="V124" i="16" s="1"/>
  <c r="AF44" i="40"/>
  <c r="V115" i="16" s="1"/>
  <c r="S47" i="32"/>
  <c r="AF198" i="40" s="1"/>
  <c r="V146" i="16" s="1"/>
  <c r="AF45" i="40"/>
  <c r="V137" i="16" s="1"/>
  <c r="S48" i="32"/>
  <c r="AF199" i="40" s="1"/>
  <c r="V168" i="16" s="1"/>
  <c r="AF46" i="40"/>
  <c r="V159" i="16" s="1"/>
  <c r="S49" i="32"/>
  <c r="AF200" i="40" s="1"/>
  <c r="V190" i="16" s="1"/>
  <c r="AF47" i="40"/>
  <c r="V181" i="16" s="1"/>
  <c r="S50" i="32"/>
  <c r="AF201" i="40" s="1"/>
  <c r="V212" i="16" s="1"/>
  <c r="AF48" i="40"/>
  <c r="V203" i="16" s="1"/>
  <c r="S56" i="32"/>
  <c r="AF207" i="40" s="1"/>
  <c r="V344" i="16" s="1"/>
  <c r="AF54" i="40"/>
  <c r="V335" i="16" s="1"/>
  <c r="S58" i="32"/>
  <c r="AF209" i="40" s="1"/>
  <c r="V15" i="16" s="1"/>
  <c r="AF56" i="40"/>
  <c r="V6" i="16" s="1"/>
  <c r="S59" i="32"/>
  <c r="AF210" i="40" s="1"/>
  <c r="V37" i="16" s="1"/>
  <c r="AF57" i="40"/>
  <c r="V28" i="16" s="1"/>
  <c r="S60" i="32"/>
  <c r="AF211" i="40" s="1"/>
  <c r="V59" i="16" s="1"/>
  <c r="AF58" i="40"/>
  <c r="V50" i="16" s="1"/>
  <c r="AF59" i="40"/>
  <c r="V72" i="16" s="1"/>
  <c r="S61" i="32"/>
  <c r="AF212" i="40" s="1"/>
  <c r="V81" i="16" s="1"/>
  <c r="S62" i="32"/>
  <c r="AF213" i="40" s="1"/>
  <c r="V103" i="16" s="1"/>
  <c r="AF60" i="40"/>
  <c r="V94" i="16" s="1"/>
  <c r="S63" i="32"/>
  <c r="AF214" i="40" s="1"/>
  <c r="V125" i="16" s="1"/>
  <c r="AF61" i="40"/>
  <c r="V116" i="16" s="1"/>
  <c r="S64" i="32"/>
  <c r="AF215" i="40" s="1"/>
  <c r="V147" i="16" s="1"/>
  <c r="AF62" i="40"/>
  <c r="V138" i="16" s="1"/>
  <c r="S65" i="32"/>
  <c r="AF216" i="40" s="1"/>
  <c r="V169" i="16" s="1"/>
  <c r="AF63" i="40"/>
  <c r="V160" i="16" s="1"/>
  <c r="S66" i="32"/>
  <c r="AF217" i="40" s="1"/>
  <c r="V191" i="16" s="1"/>
  <c r="AF64" i="40"/>
  <c r="V182" i="16" s="1"/>
  <c r="S67" i="32"/>
  <c r="AF218" i="40" s="1"/>
  <c r="V213" i="16" s="1"/>
  <c r="AF65" i="40"/>
  <c r="V204" i="16" s="1"/>
  <c r="S73" i="32"/>
  <c r="AF224" i="40" s="1"/>
  <c r="V345" i="16" s="1"/>
  <c r="AF71" i="40"/>
  <c r="V336" i="16" s="1"/>
  <c r="S75" i="32"/>
  <c r="AF226" i="40" s="1"/>
  <c r="V16" i="16" s="1"/>
  <c r="AF73" i="40"/>
  <c r="V7" i="16" s="1"/>
  <c r="S76" i="32"/>
  <c r="AF227" i="40" s="1"/>
  <c r="V38" i="16" s="1"/>
  <c r="AF74" i="40"/>
  <c r="V29" i="16" s="1"/>
  <c r="S77" i="32"/>
  <c r="AF228" i="40" s="1"/>
  <c r="V60" i="16" s="1"/>
  <c r="AF75" i="40"/>
  <c r="V51" i="16" s="1"/>
  <c r="S78" i="32"/>
  <c r="AF229" i="40" s="1"/>
  <c r="V82" i="16" s="1"/>
  <c r="AF76" i="40"/>
  <c r="V73" i="16" s="1"/>
  <c r="S79" i="32"/>
  <c r="AF230" i="40" s="1"/>
  <c r="V104" i="16" s="1"/>
  <c r="AF77" i="40"/>
  <c r="V95" i="16" s="1"/>
  <c r="S80" i="32"/>
  <c r="AF231" i="40" s="1"/>
  <c r="V126" i="16" s="1"/>
  <c r="AF78" i="40"/>
  <c r="V117" i="16" s="1"/>
  <c r="AF79" i="40"/>
  <c r="V139" i="16" s="1"/>
  <c r="S81" i="32"/>
  <c r="AF232" i="40" s="1"/>
  <c r="V148" i="16" s="1"/>
  <c r="S82" i="32"/>
  <c r="AF233" i="40" s="1"/>
  <c r="V170" i="16" s="1"/>
  <c r="AF80" i="40"/>
  <c r="V161" i="16" s="1"/>
  <c r="S83" i="32"/>
  <c r="AF234" i="40" s="1"/>
  <c r="V192" i="16" s="1"/>
  <c r="AF81" i="40"/>
  <c r="V183" i="16" s="1"/>
  <c r="S84" i="32"/>
  <c r="AF235" i="40" s="1"/>
  <c r="V214" i="16" s="1"/>
  <c r="AF82" i="40"/>
  <c r="V205" i="16" s="1"/>
  <c r="S90" i="32"/>
  <c r="AF241" i="40" s="1"/>
  <c r="V346" i="16" s="1"/>
  <c r="AF88" i="40"/>
  <c r="V337" i="16" s="1"/>
  <c r="S92" i="32"/>
  <c r="AF243" i="40" s="1"/>
  <c r="V17" i="16" s="1"/>
  <c r="AF90" i="40"/>
  <c r="V8" i="16" s="1"/>
  <c r="S93" i="32"/>
  <c r="AF244" i="40" s="1"/>
  <c r="V39" i="16" s="1"/>
  <c r="AF91" i="40"/>
  <c r="V30" i="16" s="1"/>
  <c r="S94" i="32"/>
  <c r="AF245" i="40" s="1"/>
  <c r="V61" i="16" s="1"/>
  <c r="AF92" i="40"/>
  <c r="V52" i="16" s="1"/>
  <c r="S95" i="32"/>
  <c r="AF246" i="40" s="1"/>
  <c r="V83" i="16" s="1"/>
  <c r="AF93" i="40"/>
  <c r="V74" i="16" s="1"/>
  <c r="S96" i="32"/>
  <c r="AF247" i="40" s="1"/>
  <c r="V105" i="16" s="1"/>
  <c r="AF94" i="40"/>
  <c r="V96" i="16" s="1"/>
  <c r="AF95" i="40"/>
  <c r="V118" i="16" s="1"/>
  <c r="S97" i="32"/>
  <c r="AF248" i="40" s="1"/>
  <c r="V127" i="16" s="1"/>
  <c r="S98" i="32"/>
  <c r="AF249" i="40" s="1"/>
  <c r="V149" i="16" s="1"/>
  <c r="AF96" i="40"/>
  <c r="V140" i="16" s="1"/>
  <c r="S99" i="32"/>
  <c r="AF250" i="40" s="1"/>
  <c r="V171" i="16" s="1"/>
  <c r="AF97" i="40"/>
  <c r="V162" i="16" s="1"/>
  <c r="S100" i="32"/>
  <c r="AF251" i="40" s="1"/>
  <c r="V193" i="16" s="1"/>
  <c r="AF98" i="40"/>
  <c r="V184" i="16" s="1"/>
  <c r="S101" i="32"/>
  <c r="AF252" i="40" s="1"/>
  <c r="V215" i="16" s="1"/>
  <c r="AF99" i="40"/>
  <c r="V206" i="16" s="1"/>
  <c r="S107" i="32"/>
  <c r="AF258" i="40" s="1"/>
  <c r="V347" i="16" s="1"/>
  <c r="AF105" i="40"/>
  <c r="V338" i="16" s="1"/>
  <c r="S109" i="32"/>
  <c r="AF260" i="40" s="1"/>
  <c r="V18" i="16" s="1"/>
  <c r="AF107" i="40"/>
  <c r="V9" i="16" s="1"/>
  <c r="S110" i="32"/>
  <c r="AF261" i="40" s="1"/>
  <c r="V40" i="16" s="1"/>
  <c r="AF108" i="40"/>
  <c r="V31" i="16" s="1"/>
  <c r="S111" i="32"/>
  <c r="AF262" i="40" s="1"/>
  <c r="V62" i="16" s="1"/>
  <c r="AF109" i="40"/>
  <c r="V53" i="16" s="1"/>
  <c r="S112" i="32"/>
  <c r="AF263" i="40" s="1"/>
  <c r="V84" i="16" s="1"/>
  <c r="AF110" i="40"/>
  <c r="V75" i="16" s="1"/>
  <c r="S113" i="32"/>
  <c r="AF264" i="40" s="1"/>
  <c r="V106" i="16" s="1"/>
  <c r="AF111" i="40"/>
  <c r="V97" i="16" s="1"/>
  <c r="S114" i="32"/>
  <c r="AF265" i="40" s="1"/>
  <c r="V128" i="16" s="1"/>
  <c r="AF112" i="40"/>
  <c r="V119" i="16" s="1"/>
  <c r="S115" i="32"/>
  <c r="AF266" i="40" s="1"/>
  <c r="V150" i="16" s="1"/>
  <c r="AF113" i="40"/>
  <c r="V141" i="16" s="1"/>
  <c r="S116" i="32"/>
  <c r="AF267" i="40" s="1"/>
  <c r="V172" i="16" s="1"/>
  <c r="AF114" i="40"/>
  <c r="V163" i="16" s="1"/>
  <c r="AF115" i="40"/>
  <c r="V185" i="16" s="1"/>
  <c r="S117" i="32"/>
  <c r="AF268" i="40" s="1"/>
  <c r="V194" i="16" s="1"/>
  <c r="S118" i="32"/>
  <c r="AF269" i="40" s="1"/>
  <c r="V216" i="16" s="1"/>
  <c r="AF116" i="40"/>
  <c r="V207" i="16" s="1"/>
  <c r="S124" i="32"/>
  <c r="AF275" i="40" s="1"/>
  <c r="V348" i="16" s="1"/>
  <c r="AF122" i="40"/>
  <c r="V339" i="16" s="1"/>
  <c r="S126" i="32"/>
  <c r="AF277" i="40" s="1"/>
  <c r="V19" i="16" s="1"/>
  <c r="AF124" i="40"/>
  <c r="V10" i="16" s="1"/>
  <c r="S127" i="32"/>
  <c r="AF278" i="40" s="1"/>
  <c r="V41" i="16" s="1"/>
  <c r="AF125" i="40"/>
  <c r="V32" i="16" s="1"/>
  <c r="S128" i="32"/>
  <c r="AF279" i="40" s="1"/>
  <c r="V63" i="16" s="1"/>
  <c r="AF126" i="40"/>
  <c r="V54" i="16" s="1"/>
  <c r="S129" i="32"/>
  <c r="AF280" i="40" s="1"/>
  <c r="V85" i="16" s="1"/>
  <c r="AF127" i="40"/>
  <c r="V76" i="16" s="1"/>
  <c r="S130" i="32"/>
  <c r="AF281" i="40" s="1"/>
  <c r="V107" i="16" s="1"/>
  <c r="AF128" i="40"/>
  <c r="V98" i="16" s="1"/>
  <c r="S131" i="32"/>
  <c r="AF282" i="40" s="1"/>
  <c r="V129" i="16" s="1"/>
  <c r="AF129" i="40"/>
  <c r="V120" i="16" s="1"/>
  <c r="S132" i="32"/>
  <c r="AF283" i="40" s="1"/>
  <c r="V151" i="16" s="1"/>
  <c r="AF130" i="40"/>
  <c r="V142" i="16" s="1"/>
  <c r="AF131" i="40"/>
  <c r="V164" i="16" s="1"/>
  <c r="S133" i="32"/>
  <c r="AF284" i="40" s="1"/>
  <c r="V173" i="16" s="1"/>
  <c r="S134" i="32"/>
  <c r="AF285" i="40" s="1"/>
  <c r="V195" i="16" s="1"/>
  <c r="AF132" i="40"/>
  <c r="V186" i="16" s="1"/>
  <c r="S135" i="32"/>
  <c r="AF286" i="40" s="1"/>
  <c r="V217" i="16" s="1"/>
  <c r="AF133" i="40"/>
  <c r="V208" i="16" s="1"/>
  <c r="S141" i="32"/>
  <c r="AF292" i="40" s="1"/>
  <c r="V349" i="16" s="1"/>
  <c r="AF139" i="40"/>
  <c r="V340" i="16" s="1"/>
  <c r="S143" i="32"/>
  <c r="AF294" i="40" s="1"/>
  <c r="V20" i="16" s="1"/>
  <c r="AF141" i="40"/>
  <c r="V11" i="16" s="1"/>
  <c r="S144" i="32"/>
  <c r="AF295" i="40" s="1"/>
  <c r="V42" i="16" s="1"/>
  <c r="AF142" i="40"/>
  <c r="V33" i="16" s="1"/>
  <c r="S145" i="32"/>
  <c r="AF296" i="40" s="1"/>
  <c r="V64" i="16" s="1"/>
  <c r="AF143" i="40"/>
  <c r="V55" i="16" s="1"/>
  <c r="S146" i="32"/>
  <c r="AF297" i="40" s="1"/>
  <c r="V86" i="16" s="1"/>
  <c r="AF144" i="40"/>
  <c r="V77" i="16" s="1"/>
  <c r="S147" i="32"/>
  <c r="AF298" i="40" s="1"/>
  <c r="V108" i="16" s="1"/>
  <c r="AF145" i="40"/>
  <c r="V99" i="16" s="1"/>
  <c r="S148" i="32"/>
  <c r="AF299" i="40" s="1"/>
  <c r="V130" i="16" s="1"/>
  <c r="AF146" i="40"/>
  <c r="V121" i="16" s="1"/>
  <c r="S149" i="32"/>
  <c r="AF300" i="40" s="1"/>
  <c r="V152" i="16" s="1"/>
  <c r="AF147" i="40"/>
  <c r="V143" i="16" s="1"/>
  <c r="S150" i="32"/>
  <c r="AF301" i="40" s="1"/>
  <c r="V174" i="16" s="1"/>
  <c r="AF148" i="40"/>
  <c r="V165" i="16" s="1"/>
  <c r="S151" i="32"/>
  <c r="AF302" i="40" s="1"/>
  <c r="V196" i="16" s="1"/>
  <c r="AF149" i="40"/>
  <c r="V187" i="16" s="1"/>
  <c r="S152" i="32"/>
  <c r="AF303" i="40" s="1"/>
  <c r="V218" i="16" s="1"/>
  <c r="AF150" i="40"/>
  <c r="V209" i="16" s="1"/>
  <c r="S158" i="32"/>
  <c r="AF309" i="40" s="1"/>
  <c r="V350" i="16" s="1"/>
  <c r="AF156" i="40"/>
  <c r="V341" i="16" s="1"/>
  <c r="U149" i="32"/>
  <c r="AH147" i="40"/>
  <c r="X143" i="16" s="1"/>
  <c r="Q134" i="32"/>
  <c r="AD285" i="40" s="1"/>
  <c r="T195" i="16" s="1"/>
  <c r="AD132" i="40"/>
  <c r="T186" i="16" s="1"/>
  <c r="T128" i="32"/>
  <c r="AG279" i="40" s="1"/>
  <c r="W63" i="16" s="1"/>
  <c r="AG126" i="40"/>
  <c r="W54" i="16" s="1"/>
  <c r="Q113" i="32"/>
  <c r="AD264" i="40" s="1"/>
  <c r="T106" i="16" s="1"/>
  <c r="AD111" i="40"/>
  <c r="T97" i="16" s="1"/>
  <c r="AD105" i="40"/>
  <c r="T338" i="16" s="1"/>
  <c r="Q107" i="32"/>
  <c r="AD258" i="40" s="1"/>
  <c r="T347" i="16" s="1"/>
  <c r="U100" i="32"/>
  <c r="AH251" i="40" s="1"/>
  <c r="X193" i="16" s="1"/>
  <c r="AH98" i="40"/>
  <c r="X184" i="16" s="1"/>
  <c r="P92" i="32"/>
  <c r="AC243" i="40" s="1"/>
  <c r="S17" i="16" s="1"/>
  <c r="AC90" i="40"/>
  <c r="S8" i="16" s="1"/>
  <c r="U79" i="32"/>
  <c r="AH230" i="40" s="1"/>
  <c r="X104" i="16" s="1"/>
  <c r="AH77" i="40"/>
  <c r="X95" i="16" s="1"/>
  <c r="U32" i="32"/>
  <c r="AH183" i="40" s="1"/>
  <c r="X189" i="16" s="1"/>
  <c r="AH30" i="40"/>
  <c r="X180" i="16" s="1"/>
  <c r="U30" i="32"/>
  <c r="AH181" i="40" s="1"/>
  <c r="X145" i="16" s="1"/>
  <c r="AH28" i="40"/>
  <c r="X136" i="16" s="1"/>
  <c r="U25" i="32"/>
  <c r="AH176" i="40" s="1"/>
  <c r="X35" i="16" s="1"/>
  <c r="AH23" i="40"/>
  <c r="X26" i="16" s="1"/>
  <c r="U45" i="32"/>
  <c r="AH196" i="40" s="1"/>
  <c r="X102" i="16" s="1"/>
  <c r="AH43" i="40"/>
  <c r="X93" i="16" s="1"/>
  <c r="U26" i="32"/>
  <c r="AH177" i="40" s="1"/>
  <c r="X57" i="16" s="1"/>
  <c r="AH24" i="40"/>
  <c r="X48" i="16" s="1"/>
  <c r="AG43" i="40"/>
  <c r="W93" i="16" s="1"/>
  <c r="T45" i="32"/>
  <c r="AG196" i="40" s="1"/>
  <c r="W102" i="16" s="1"/>
  <c r="T15" i="32"/>
  <c r="AG166" i="40" s="1"/>
  <c r="W197" i="16" s="1"/>
  <c r="AG13" i="40"/>
  <c r="W188" i="16" s="1"/>
  <c r="R22" i="32"/>
  <c r="AE173" i="40" s="1"/>
  <c r="U351" i="16" s="1"/>
  <c r="AE20" i="40"/>
  <c r="U342" i="16" s="1"/>
  <c r="U81" i="32"/>
  <c r="AH232" i="40" s="1"/>
  <c r="X148" i="16" s="1"/>
  <c r="AH79" i="40"/>
  <c r="X139" i="16" s="1"/>
  <c r="U60" i="32"/>
  <c r="AH211" i="40" s="1"/>
  <c r="X59" i="16" s="1"/>
  <c r="AH58" i="40"/>
  <c r="X50" i="16" s="1"/>
  <c r="Q45" i="32"/>
  <c r="AD196" i="40" s="1"/>
  <c r="T102" i="16" s="1"/>
  <c r="AD43" i="40"/>
  <c r="T93" i="16" s="1"/>
  <c r="AE27" i="40"/>
  <c r="U114" i="16" s="1"/>
  <c r="R29" i="32"/>
  <c r="AE180" i="40" s="1"/>
  <c r="U123" i="16" s="1"/>
  <c r="T60" i="32"/>
  <c r="AG211" i="40" s="1"/>
  <c r="W59" i="16" s="1"/>
  <c r="AG58" i="40"/>
  <c r="W50" i="16" s="1"/>
  <c r="AC28" i="40"/>
  <c r="S136" i="16" s="1"/>
  <c r="P30" i="32"/>
  <c r="AC181" i="40" s="1"/>
  <c r="S145" i="16" s="1"/>
  <c r="S31" i="32"/>
  <c r="AF182" i="40" s="1"/>
  <c r="V167" i="16" s="1"/>
  <c r="AF29" i="40"/>
  <c r="V158" i="16" s="1"/>
  <c r="P15" i="32"/>
  <c r="AC166" i="40" s="1"/>
  <c r="S197" i="16" s="1"/>
  <c r="AC13" i="40"/>
  <c r="S188" i="16" s="1"/>
  <c r="S30" i="32"/>
  <c r="AF181" i="40" s="1"/>
  <c r="V145" i="16" s="1"/>
  <c r="AF28" i="40"/>
  <c r="V136" i="16" s="1"/>
  <c r="U12" i="32"/>
  <c r="AH163" i="40" s="1"/>
  <c r="X131" i="16" s="1"/>
  <c r="AH10" i="40"/>
  <c r="X122" i="16" s="1"/>
  <c r="Q22" i="32"/>
  <c r="AD173" i="40" s="1"/>
  <c r="T351" i="16" s="1"/>
  <c r="AD20" i="40"/>
  <c r="T342" i="16" s="1"/>
  <c r="AD28" i="40"/>
  <c r="T136" i="16" s="1"/>
  <c r="Q30" i="32"/>
  <c r="AD181" i="40" s="1"/>
  <c r="T145" i="16" s="1"/>
  <c r="R9" i="32"/>
  <c r="AE160" i="40" s="1"/>
  <c r="U65" i="16" s="1"/>
  <c r="AE7" i="40"/>
  <c r="U56" i="16" s="1"/>
  <c r="U130" i="32"/>
  <c r="AH281" i="40" s="1"/>
  <c r="X107" i="16" s="1"/>
  <c r="AH128" i="40"/>
  <c r="X98" i="16" s="1"/>
  <c r="C8" i="36"/>
  <c r="D8" i="36"/>
  <c r="E8" i="36"/>
  <c r="F8" i="36"/>
  <c r="C9" i="36"/>
  <c r="D9" i="36"/>
  <c r="E9" i="36"/>
  <c r="F9" i="36"/>
  <c r="C10" i="36"/>
  <c r="D10" i="36"/>
  <c r="E10" i="36"/>
  <c r="F10" i="36"/>
  <c r="C11" i="36"/>
  <c r="D11" i="36"/>
  <c r="E11" i="36"/>
  <c r="F11" i="36"/>
  <c r="C12" i="36"/>
  <c r="D12" i="36"/>
  <c r="E12" i="36"/>
  <c r="F12" i="36"/>
  <c r="C13" i="36"/>
  <c r="D13" i="36"/>
  <c r="E13" i="36"/>
  <c r="F13" i="36"/>
  <c r="C14" i="36"/>
  <c r="D14" i="36"/>
  <c r="E14" i="36"/>
  <c r="F14" i="36"/>
  <c r="C15" i="36"/>
  <c r="D15" i="36"/>
  <c r="E15" i="36"/>
  <c r="F15" i="36"/>
  <c r="C16" i="36"/>
  <c r="D16" i="36"/>
  <c r="E16" i="36"/>
  <c r="F16" i="36"/>
  <c r="C17" i="36"/>
  <c r="D17" i="36"/>
  <c r="E17" i="36"/>
  <c r="F17" i="36"/>
  <c r="C18" i="36"/>
  <c r="D18" i="36"/>
  <c r="E18" i="36"/>
  <c r="F18" i="36"/>
  <c r="C19" i="36"/>
  <c r="D19" i="36"/>
  <c r="E19" i="36"/>
  <c r="F19" i="36"/>
  <c r="C20" i="36"/>
  <c r="D20" i="36"/>
  <c r="E20" i="36"/>
  <c r="F20" i="36"/>
  <c r="C21" i="36"/>
  <c r="D21" i="36"/>
  <c r="E21" i="36"/>
  <c r="F21" i="36"/>
  <c r="C22" i="36"/>
  <c r="D22" i="36"/>
  <c r="E22" i="36"/>
  <c r="F22" i="36"/>
  <c r="C23" i="36"/>
  <c r="D23" i="36"/>
  <c r="E23" i="36"/>
  <c r="F23" i="36"/>
  <c r="D7" i="36"/>
  <c r="E7" i="36"/>
  <c r="F7" i="36"/>
  <c r="C7" i="36"/>
  <c r="D8" i="6"/>
  <c r="E8" i="6"/>
  <c r="F8" i="6"/>
  <c r="D9" i="6"/>
  <c r="E9" i="6"/>
  <c r="F9" i="6"/>
  <c r="D10" i="6"/>
  <c r="E10" i="6"/>
  <c r="F10" i="6"/>
  <c r="D11" i="6"/>
  <c r="E11" i="6"/>
  <c r="F11" i="6"/>
  <c r="D12" i="6"/>
  <c r="E12" i="6"/>
  <c r="F12" i="6"/>
  <c r="D13" i="6"/>
  <c r="E13" i="6"/>
  <c r="F13" i="6"/>
  <c r="D14" i="6"/>
  <c r="E14" i="6"/>
  <c r="F14" i="6"/>
  <c r="D15" i="6"/>
  <c r="E15" i="6"/>
  <c r="F15" i="6"/>
  <c r="D16" i="6"/>
  <c r="E16" i="6"/>
  <c r="F16" i="6"/>
  <c r="D17" i="6"/>
  <c r="E17" i="6"/>
  <c r="F17" i="6"/>
  <c r="D18" i="6"/>
  <c r="E18" i="6"/>
  <c r="F18" i="6"/>
  <c r="D19" i="6"/>
  <c r="E19" i="6"/>
  <c r="F19" i="6"/>
  <c r="D20" i="6"/>
  <c r="E20" i="6"/>
  <c r="F20" i="6"/>
  <c r="D21" i="6"/>
  <c r="E21" i="6"/>
  <c r="F21" i="6"/>
  <c r="D22" i="6"/>
  <c r="E22" i="6"/>
  <c r="F22" i="6"/>
  <c r="D23" i="6"/>
  <c r="E23" i="6"/>
  <c r="F23" i="6"/>
  <c r="E7" i="6"/>
  <c r="F7" i="6"/>
  <c r="C8" i="6"/>
  <c r="C9" i="6"/>
  <c r="C10" i="6"/>
  <c r="C11" i="6"/>
  <c r="C12" i="6"/>
  <c r="C13" i="6"/>
  <c r="C14" i="6"/>
  <c r="C15" i="6"/>
  <c r="C16" i="6"/>
  <c r="C17" i="6"/>
  <c r="C18" i="6"/>
  <c r="C19" i="6"/>
  <c r="C20" i="6"/>
  <c r="C21" i="6"/>
  <c r="C22" i="6"/>
  <c r="C23" i="6"/>
  <c r="D7" i="6"/>
  <c r="C7" i="6"/>
  <c r="F6" i="27"/>
  <c r="F6" i="29" s="1"/>
  <c r="F7" i="27"/>
  <c r="F7" i="29" s="1"/>
  <c r="F8" i="27"/>
  <c r="F8" i="29" s="1"/>
  <c r="F9" i="27"/>
  <c r="F9" i="29" s="1"/>
  <c r="F10" i="27"/>
  <c r="F10" i="29" s="1"/>
  <c r="F11" i="27"/>
  <c r="F11" i="29" s="1"/>
  <c r="F12" i="27"/>
  <c r="F12" i="29" s="1"/>
  <c r="F13" i="27"/>
  <c r="F13" i="29" s="1"/>
  <c r="F14" i="27"/>
  <c r="F14" i="29" s="1"/>
  <c r="F15" i="27"/>
  <c r="F15" i="29" s="1"/>
  <c r="F16" i="27"/>
  <c r="F16" i="29" s="1"/>
  <c r="F17" i="27"/>
  <c r="F17" i="29" s="1"/>
  <c r="F18" i="27"/>
  <c r="F18" i="29" s="1"/>
  <c r="F19" i="27"/>
  <c r="F19" i="29" s="1"/>
  <c r="F20" i="27"/>
  <c r="F20" i="29" s="1"/>
  <c r="F21" i="27"/>
  <c r="F21" i="29" s="1"/>
  <c r="F5" i="27"/>
  <c r="F5" i="29" s="1"/>
  <c r="E6" i="27"/>
  <c r="E6" i="29" s="1"/>
  <c r="E7" i="27"/>
  <c r="E7" i="29" s="1"/>
  <c r="E8" i="27"/>
  <c r="E8" i="29" s="1"/>
  <c r="E9" i="27"/>
  <c r="E9" i="29" s="1"/>
  <c r="E10" i="27"/>
  <c r="E10" i="29" s="1"/>
  <c r="E11" i="27"/>
  <c r="E11" i="29" s="1"/>
  <c r="E12" i="27"/>
  <c r="E12" i="29" s="1"/>
  <c r="E13" i="27"/>
  <c r="E13" i="29" s="1"/>
  <c r="E14" i="27"/>
  <c r="E14" i="29" s="1"/>
  <c r="E15" i="27"/>
  <c r="E15" i="29" s="1"/>
  <c r="E16" i="27"/>
  <c r="E16" i="29" s="1"/>
  <c r="E17" i="27"/>
  <c r="E17" i="29" s="1"/>
  <c r="E18" i="27"/>
  <c r="E18" i="29" s="1"/>
  <c r="E19" i="27"/>
  <c r="E19" i="29" s="1"/>
  <c r="E20" i="27"/>
  <c r="E20" i="29" s="1"/>
  <c r="E21" i="27"/>
  <c r="E21" i="29" s="1"/>
  <c r="E5" i="27"/>
  <c r="E5" i="29" s="1"/>
  <c r="D6" i="27"/>
  <c r="D6" i="29" s="1"/>
  <c r="D7" i="27"/>
  <c r="D7" i="29" s="1"/>
  <c r="D8" i="27"/>
  <c r="D8" i="29" s="1"/>
  <c r="D9" i="27"/>
  <c r="D9" i="29" s="1"/>
  <c r="D10" i="27"/>
  <c r="D10" i="29" s="1"/>
  <c r="D11" i="27"/>
  <c r="D11" i="29" s="1"/>
  <c r="D12" i="27"/>
  <c r="D12" i="29" s="1"/>
  <c r="D13" i="27"/>
  <c r="D13" i="29" s="1"/>
  <c r="D14" i="27"/>
  <c r="D14" i="29" s="1"/>
  <c r="D15" i="27"/>
  <c r="D15" i="29" s="1"/>
  <c r="D16" i="27"/>
  <c r="D16" i="29" s="1"/>
  <c r="D17" i="27"/>
  <c r="D17" i="29" s="1"/>
  <c r="D18" i="27"/>
  <c r="D18" i="29" s="1"/>
  <c r="D19" i="27"/>
  <c r="D19" i="29" s="1"/>
  <c r="D20" i="27"/>
  <c r="D20" i="29" s="1"/>
  <c r="D21" i="27"/>
  <c r="D21" i="29" s="1"/>
  <c r="D5" i="27"/>
  <c r="D5" i="29" s="1"/>
  <c r="C7" i="27"/>
  <c r="C7" i="29" s="1"/>
  <c r="C8" i="27"/>
  <c r="C8" i="29" s="1"/>
  <c r="C9" i="27"/>
  <c r="C9" i="29" s="1"/>
  <c r="C10" i="27"/>
  <c r="C10" i="29" s="1"/>
  <c r="C11" i="27"/>
  <c r="C11" i="29" s="1"/>
  <c r="C12" i="27"/>
  <c r="C12" i="29" s="1"/>
  <c r="C13" i="27"/>
  <c r="C13" i="29" s="1"/>
  <c r="C14" i="27"/>
  <c r="C14" i="29" s="1"/>
  <c r="C15" i="27"/>
  <c r="C15" i="29" s="1"/>
  <c r="C16" i="27"/>
  <c r="C16" i="29" s="1"/>
  <c r="C17" i="27"/>
  <c r="C17" i="29" s="1"/>
  <c r="C18" i="27"/>
  <c r="C18" i="29" s="1"/>
  <c r="C19" i="27"/>
  <c r="C19" i="29" s="1"/>
  <c r="C20" i="27"/>
  <c r="C20" i="29" s="1"/>
  <c r="C21" i="27"/>
  <c r="C21" i="29" s="1"/>
  <c r="C6" i="27"/>
  <c r="C6" i="29" s="1"/>
  <c r="C5" i="27"/>
  <c r="C5" i="29" s="1"/>
  <c r="Q88" i="29" l="1"/>
  <c r="Q54" i="30"/>
  <c r="P54" i="40" s="1"/>
  <c r="F335" i="16" s="1"/>
  <c r="AH301" i="40"/>
  <c r="X174" i="16" s="1"/>
  <c r="D26" i="31"/>
  <c r="E26" i="31" s="1"/>
  <c r="AH294" i="40"/>
  <c r="X20" i="16" s="1"/>
  <c r="D19" i="31"/>
  <c r="E19" i="31" s="1"/>
  <c r="AH295" i="40"/>
  <c r="X42" i="16" s="1"/>
  <c r="D20" i="31"/>
  <c r="E20" i="31" s="1"/>
  <c r="AH299" i="40"/>
  <c r="X130" i="16" s="1"/>
  <c r="D24" i="31"/>
  <c r="E24" i="31" s="1"/>
  <c r="AH298" i="40"/>
  <c r="X108" i="16" s="1"/>
  <c r="D23" i="31"/>
  <c r="E23" i="31" s="1"/>
  <c r="AH296" i="40"/>
  <c r="X64" i="16" s="1"/>
  <c r="D21" i="31"/>
  <c r="E21" i="31" s="1"/>
  <c r="AH300" i="40"/>
  <c r="X152" i="16" s="1"/>
  <c r="D25" i="31"/>
  <c r="E25" i="31" s="1"/>
  <c r="AH303" i="40"/>
  <c r="X218" i="16" s="1"/>
  <c r="D28" i="31"/>
  <c r="E28" i="31" s="1"/>
  <c r="C38" i="31"/>
  <c r="C37" i="31"/>
  <c r="AH302" i="40"/>
  <c r="X196" i="16" s="1"/>
  <c r="D27" i="31"/>
  <c r="E27" i="31" s="1"/>
  <c r="AH297" i="40"/>
  <c r="X86" i="16" s="1"/>
  <c r="D22" i="31"/>
  <c r="E22" i="31" s="1"/>
  <c r="AH309" i="40"/>
  <c r="X350" i="16" s="1"/>
  <c r="D34" i="31"/>
  <c r="E34" i="31" s="1"/>
  <c r="B2" i="40"/>
  <c r="B2" i="32"/>
  <c r="B2" i="31"/>
  <c r="I21" i="27"/>
  <c r="I21" i="29" s="1"/>
  <c r="I20" i="27"/>
  <c r="I20" i="29" s="1"/>
  <c r="I19" i="27"/>
  <c r="I19" i="29" s="1"/>
  <c r="I18" i="27"/>
  <c r="I18" i="29" s="1"/>
  <c r="I17" i="27"/>
  <c r="I17" i="29" s="1"/>
  <c r="I16" i="27"/>
  <c r="I16" i="29" s="1"/>
  <c r="I15" i="27"/>
  <c r="I15" i="29" s="1"/>
  <c r="I14" i="27"/>
  <c r="I14" i="29" s="1"/>
  <c r="I13" i="27"/>
  <c r="I13" i="29" s="1"/>
  <c r="I12" i="27"/>
  <c r="I12" i="29" s="1"/>
  <c r="I11" i="27"/>
  <c r="I11" i="29" s="1"/>
  <c r="I10" i="27"/>
  <c r="I10" i="29" s="1"/>
  <c r="I9" i="27"/>
  <c r="I9" i="29" s="1"/>
  <c r="I8" i="27"/>
  <c r="I8" i="29" s="1"/>
  <c r="I7" i="27"/>
  <c r="I7" i="29" s="1"/>
  <c r="I6" i="27"/>
  <c r="I6" i="29" s="1"/>
  <c r="I5" i="27"/>
  <c r="I5" i="29" s="1"/>
  <c r="B2" i="27"/>
  <c r="B2" i="36"/>
  <c r="H23" i="6"/>
  <c r="H22" i="6"/>
  <c r="H21" i="6"/>
  <c r="H20" i="6"/>
  <c r="H19" i="6"/>
  <c r="H18" i="6"/>
  <c r="H17" i="6"/>
  <c r="H16" i="6"/>
  <c r="H15" i="6"/>
  <c r="H14" i="6"/>
  <c r="H13" i="6"/>
  <c r="H12" i="6"/>
  <c r="H11" i="6"/>
  <c r="H10" i="6"/>
  <c r="H9" i="6"/>
  <c r="H8" i="6"/>
  <c r="H7" i="6"/>
  <c r="B2" i="6"/>
  <c r="C7" i="22"/>
  <c r="A1" i="22"/>
  <c r="Q88" i="30" l="1"/>
  <c r="P88" i="40" s="1"/>
  <c r="F337" i="16" s="1"/>
  <c r="E39" i="31"/>
  <c r="C43" i="31" s="1"/>
  <c r="E38" i="31"/>
  <c r="C42" i="31" s="1"/>
  <c r="E37" i="31"/>
  <c r="C41" i="31" s="1"/>
</calcChain>
</file>

<file path=xl/sharedStrings.xml><?xml version="1.0" encoding="utf-8"?>
<sst xmlns="http://schemas.openxmlformats.org/spreadsheetml/2006/main" count="16315" uniqueCount="355">
  <si>
    <t>PR24 Performance Commitment Model</t>
  </si>
  <si>
    <t>Performance commitment</t>
  </si>
  <si>
    <t>River Water Quality (RWQ)</t>
  </si>
  <si>
    <t>Version number:</t>
  </si>
  <si>
    <t>File name:</t>
  </si>
  <si>
    <t>Date:</t>
  </si>
  <si>
    <t>For enquiries please contact:</t>
  </si>
  <si>
    <t>PR24@ofwat.gov.uk</t>
  </si>
  <si>
    <t>Instructions:</t>
  </si>
  <si>
    <t>A separate model 'User guide' has been created to help the user in operating the model.</t>
  </si>
  <si>
    <t>River Water Quality</t>
  </si>
  <si>
    <t>Approach to setting performance commitment level (PCL)</t>
  </si>
  <si>
    <t>PCL Type</t>
  </si>
  <si>
    <t>Common level</t>
  </si>
  <si>
    <t>Performance from total expenditure</t>
  </si>
  <si>
    <t>We align the PCLs for all companies based on the submissions set out in companies as per their representations to draft determinations. We make a company specific adjustment to NES.</t>
  </si>
  <si>
    <t>END</t>
  </si>
  <si>
    <t>FD_RUN11 RWQ</t>
  </si>
  <si>
    <t>Run on 14 Nov 2024 16:30</t>
  </si>
  <si>
    <t>Company Acronym</t>
  </si>
  <si>
    <t>Item Code</t>
  </si>
  <si>
    <t>Item Description</t>
  </si>
  <si>
    <t>Item Unit</t>
  </si>
  <si>
    <t>Item Table Suite</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</si>
  <si>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</si>
  <si>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</si>
  <si>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</si>
  <si>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</si>
  <si>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</si>
  <si>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</si>
  <si>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</si>
  <si>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</si>
  <si>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</si>
  <si>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</si>
  <si>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</si>
  <si>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</si>
  <si>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</si>
  <si>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</si>
  <si>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</si>
  <si>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</si>
  <si>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</si>
  <si>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</si>
  <si>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</si>
  <si>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Constant</t>
  </si>
  <si>
    <t>Price Review 2024</t>
  </si>
  <si>
    <t>Run 11 - PR24 FD Data</t>
  </si>
  <si>
    <t>Latest</t>
  </si>
  <si>
    <t>ANH</t>
  </si>
  <si>
    <t>OUT5_09_A_PR24</t>
  </si>
  <si>
    <t>Underlying calculations for common performance commitments - wastewater - River water quality?(phosphorus) - Total load of phosphorus from all of the company's wastewater treatment works in 2020</t>
  </si>
  <si>
    <t>kg</t>
  </si>
  <si>
    <t/>
  </si>
  <si>
    <t>OUT5_09_B_PR24</t>
  </si>
  <si>
    <t>Underlying calculations for common performance commitments - wastewater - River water quality?(phosphorus) - Phosphorus emitted in 2020 from treatment works that had a phosphorus limit for the latest calendar year.</t>
  </si>
  <si>
    <t>OUT5_09_C_PR24</t>
  </si>
  <si>
    <t>Underlying calculations for common performance commitments - wastewater - River water quality?(phosphorus) - Phosphorus emitted in the latest calendar year from treatment works that had a phosphorus limit.</t>
  </si>
  <si>
    <t>OUT5_09_D_PR24</t>
  </si>
  <si>
    <t>Underlying calculations for common performance commitments - wastewater - River water quality?(phosphorus) - Change in phosphorus discharged from treatment works</t>
  </si>
  <si>
    <t>OUT5_09_E_PR24</t>
  </si>
  <si>
    <t>Underlying calculations for common performance commitments - wastewater - River water quality?(phosphorus) - Phosphorus prevented from entering rivers from partnership working</t>
  </si>
  <si>
    <t>OUT5_09_F_PR24</t>
  </si>
  <si>
    <t>Underlying calculations for common performance commitments - wastewater - River water quality?(phosphorus) - Phosphorus prevented from entering rivers from partnership working in 2020</t>
  </si>
  <si>
    <t>OUT5_09_G_PR24</t>
  </si>
  <si>
    <t>Underlying calculations for common performance commitments - wastewater - River water quality?(phosphorus) - Change in phosphorus prevented from entering rivers from partnership working</t>
  </si>
  <si>
    <t>OUT5_09_H_PR24</t>
  </si>
  <si>
    <t>Underlying calculations for common performance commitments - wastewater - River water quality?(phosphorus) - Reduction in phosphorus from 2020</t>
  </si>
  <si>
    <t>OUT5_09_PR24</t>
  </si>
  <si>
    <t>Underlying calculations for common performance commitments - wastewater - River water quality?(phosphorus) - Reduction in phosphorus as a percentage of load discharged from treatment works in 2020</t>
  </si>
  <si>
    <t>%</t>
  </si>
  <si>
    <t>WSH</t>
  </si>
  <si>
    <t>ENG</t>
  </si>
  <si>
    <t>HDD</t>
  </si>
  <si>
    <t>SVH</t>
  </si>
  <si>
    <t>IND</t>
  </si>
  <si>
    <t>NNE</t>
  </si>
  <si>
    <t>NES</t>
  </si>
  <si>
    <t>SVE</t>
  </si>
  <si>
    <t>SVT</t>
  </si>
  <si>
    <t>SWB</t>
  </si>
  <si>
    <t>SWT</t>
  </si>
  <si>
    <t>SBB</t>
  </si>
  <si>
    <t>SRN</t>
  </si>
  <si>
    <t>TMS</t>
  </si>
  <si>
    <t>NWT</t>
  </si>
  <si>
    <t>WASC</t>
  </si>
  <si>
    <t>WAL</t>
  </si>
  <si>
    <t>WSX</t>
  </si>
  <si>
    <t>YKY</t>
  </si>
  <si>
    <t>AFW</t>
  </si>
  <si>
    <t>BWH</t>
  </si>
  <si>
    <t>BRL</t>
  </si>
  <si>
    <t>CAM</t>
  </si>
  <si>
    <t>DVW</t>
  </si>
  <si>
    <t>ESK</t>
  </si>
  <si>
    <t>PRT</t>
  </si>
  <si>
    <t>SEW</t>
  </si>
  <si>
    <t>SSC</t>
  </si>
  <si>
    <t>C_OUT5_09_H_PR24_OFWAT</t>
  </si>
  <si>
    <t>Reduction in phosphorus from 2020</t>
  </si>
  <si>
    <t>SST</t>
  </si>
  <si>
    <t>SES</t>
  </si>
  <si>
    <t>WOC</t>
  </si>
  <si>
    <t>Company</t>
  </si>
  <si>
    <t>Company name</t>
  </si>
  <si>
    <t>Region</t>
  </si>
  <si>
    <t>Company/Region</t>
  </si>
  <si>
    <t>WoC/WaSC</t>
  </si>
  <si>
    <t>Underlying calc</t>
  </si>
  <si>
    <t>Boncode</t>
  </si>
  <si>
    <t>Unique identifier</t>
  </si>
  <si>
    <t>Performance from</t>
  </si>
  <si>
    <t>Company DD view / Ofwat DD view</t>
  </si>
  <si>
    <t>PC code</t>
  </si>
  <si>
    <t>Measurement</t>
  </si>
  <si>
    <t>Units</t>
  </si>
  <si>
    <t>DP</t>
  </si>
  <si>
    <t>PCL Units</t>
  </si>
  <si>
    <t>Totex</t>
  </si>
  <si>
    <t xml:space="preserve">Company view </t>
  </si>
  <si>
    <t>RWQ</t>
  </si>
  <si>
    <t>UUW</t>
  </si>
  <si>
    <t>Reasoning</t>
  </si>
  <si>
    <t>Overriding to prevent error</t>
  </si>
  <si>
    <t>##BLANK</t>
  </si>
  <si>
    <t>OUT5_09_PR24_OFWAT</t>
  </si>
  <si>
    <t>OUT5_09_A_PR24_OFWAT</t>
  </si>
  <si>
    <t>OUT5_09_B_PR24_OFWAT</t>
  </si>
  <si>
    <t>OUT5_09_C_PR24_OFWAT</t>
  </si>
  <si>
    <t>OUT5_09_D_PR24_OFWAT</t>
  </si>
  <si>
    <t>OUT5_09_E_PR24_OFWAT</t>
  </si>
  <si>
    <t>OUT5_09_F_PR24_OFWAT</t>
  </si>
  <si>
    <t>OUT5_09_G_PR24_OFWAT</t>
  </si>
  <si>
    <t>OUT5_09_H_PR24_OFWAT</t>
  </si>
  <si>
    <t>PR19 PCLs (these are aligned to PR19 definition)</t>
  </si>
  <si>
    <t>PCL Code</t>
  </si>
  <si>
    <t>D.P</t>
  </si>
  <si>
    <t>x</t>
  </si>
  <si>
    <t>n/a</t>
  </si>
  <si>
    <t>Percentage</t>
  </si>
  <si>
    <t>PR24 DD PCLs</t>
  </si>
  <si>
    <t>BONCODE</t>
  </si>
  <si>
    <t>Performance from totex</t>
  </si>
  <si>
    <t xml:space="preserve">Units </t>
  </si>
  <si>
    <t>PCL</t>
  </si>
  <si>
    <t>Company view (DD)</t>
  </si>
  <si>
    <t>Percentage compliance</t>
  </si>
  <si>
    <t>Percentage reduction in phosphorous emissions from 2020</t>
  </si>
  <si>
    <t>Based on company values</t>
  </si>
  <si>
    <t>IND 2024-25</t>
  </si>
  <si>
    <t>IND 2029-30</t>
  </si>
  <si>
    <t>Change 2025-30</t>
  </si>
  <si>
    <t>Tonnes</t>
  </si>
  <si>
    <t>Sector level calcs</t>
  </si>
  <si>
    <t>Total load of phosphorus from all of the company's wastewater treatment works in 2020</t>
  </si>
  <si>
    <t>Reduction in phosphorus from 2020 in 2029-30</t>
  </si>
  <si>
    <t>Total load of phosphorus from all of the company's wastewater treatment works in 2029-30</t>
  </si>
  <si>
    <t>Industry</t>
  </si>
  <si>
    <t>England</t>
  </si>
  <si>
    <t>Wales</t>
  </si>
  <si>
    <t>Percentage change between 2020 baseline and 2029-30 (industry)</t>
  </si>
  <si>
    <t>England level</t>
  </si>
  <si>
    <t>Wales level</t>
  </si>
  <si>
    <t>PR24 FD PCLs</t>
  </si>
  <si>
    <t>C_OUT5_09_PR24_OFWAT</t>
  </si>
  <si>
    <t>C_OUT5_09_A_PR24_OFWAT</t>
  </si>
  <si>
    <t>C_OUT5_09_B_PR24_OFWAT</t>
  </si>
  <si>
    <t>C_OUT5_09_C_PR24_OFWAT</t>
  </si>
  <si>
    <t>C_OUT5_09_D_PR24_OFWAT</t>
  </si>
  <si>
    <t>C_OUT5_09_E_PR24_OFWAT</t>
  </si>
  <si>
    <t>C_OUT5_09_F_PR24_OFWAT</t>
  </si>
  <si>
    <t>C_OUT5_09_G_PR24_OFWAT</t>
  </si>
  <si>
    <t xml:space="preserve">END </t>
  </si>
  <si>
    <t>Reference</t>
  </si>
  <si>
    <t>Item description</t>
  </si>
  <si>
    <t>Unit</t>
  </si>
  <si>
    <t>Model</t>
  </si>
  <si>
    <t>Total load of phosphorus from all of the company's wastewater treatment works in 2020 - OFWAT view of company forecast</t>
  </si>
  <si>
    <t>Phosphorus emitted in 2020 from treatment works that had a phosphorus limit for the latest calendar year. - OFWAT view of company forecast</t>
  </si>
  <si>
    <t>Phosphorus emitted in the latest calendar year from treatment works that had a phosphorus limit. - OFWAT view of company forecast</t>
  </si>
  <si>
    <t>Change in phosphorus discharged from treatment works - OFWAT view of company forecast</t>
  </si>
  <si>
    <t>Phosphorus prevented from entering rivers from partnership working - OFWAT view of company forecast</t>
  </si>
  <si>
    <t>Phosphorus prevented from entering rivers from partnership working in 2020 - OFWAT view of company forecast</t>
  </si>
  <si>
    <t>Change in phosphorus prevented from entering rivers from partnership working - OFWAT view of company forecast</t>
  </si>
  <si>
    <t>Reduction in phosphorus from 2020 - OFWAT view of company forecast</t>
  </si>
  <si>
    <t>Reduction in phosphorus as a percentage of load discharged from treatment works in 2020 - OFWAT view of company forecast</t>
  </si>
  <si>
    <t>Phosphorus emitted in 2020 from treatment works that had a phosphorus limit for the latest calendar year.</t>
  </si>
  <si>
    <t>Phosphorus emitted in the latest calendar year from treatment works that had a phosphorus limit.</t>
  </si>
  <si>
    <t>Change in phosphorus discharged from treatment works</t>
  </si>
  <si>
    <t>Phosphorus prevented from entering rivers from partnership working</t>
  </si>
  <si>
    <t>Phosphorus prevented from entering rivers from partnership working in 2020</t>
  </si>
  <si>
    <t>Change in phosphorus prevented from entering rivers from partnership working</t>
  </si>
  <si>
    <t>Reduction in phosphorus as a percentage of load discharged from treatment works in 2020</t>
  </si>
  <si>
    <t>PR24QA_PR24CA13_RWQ_OUT1</t>
  </si>
  <si>
    <t>Date &amp; Time for Model - FD_PCL</t>
  </si>
  <si>
    <t>Text</t>
  </si>
  <si>
    <t>PR24QA_PR24CA13_RWQ_OUT2</t>
  </si>
  <si>
    <t>Name of Model - FD_PCL</t>
  </si>
  <si>
    <t>PR24QA_PR24CA13_RWQ_OUT3</t>
  </si>
  <si>
    <t>F_Inputs time stamp - FD_PCL</t>
  </si>
  <si>
    <t>PR24QA_PR24CA13_RWQ_OUT4</t>
  </si>
  <si>
    <t>Model override switch for - FD_PCL</t>
  </si>
  <si>
    <t>Nr</t>
  </si>
  <si>
    <t>Anglian Water</t>
  </si>
  <si>
    <t>WaSC</t>
  </si>
  <si>
    <t>Dŵr Cymru</t>
  </si>
  <si>
    <t>Hafren Dyfrdwy</t>
  </si>
  <si>
    <t>Northumbrian Water</t>
  </si>
  <si>
    <t>Severn Trent Water</t>
  </si>
  <si>
    <t>Southern Water</t>
  </si>
  <si>
    <t>Thames Water</t>
  </si>
  <si>
    <t xml:space="preserve">United Utilities </t>
  </si>
  <si>
    <t>Wessex Water</t>
  </si>
  <si>
    <t>Yorkshire Water</t>
  </si>
  <si>
    <t>Affinity Water</t>
  </si>
  <si>
    <t>WoC</t>
  </si>
  <si>
    <t>Portsmouth Water</t>
  </si>
  <si>
    <t>South East Water</t>
  </si>
  <si>
    <t>South Staffordshire Water</t>
  </si>
  <si>
    <t>SES Water</t>
  </si>
  <si>
    <t>South West Water</t>
  </si>
  <si>
    <t>Bristol Water</t>
  </si>
  <si>
    <t>NA</t>
  </si>
  <si>
    <t>[Fountain will populate this cell with the report name. Keep this placeholder here]</t>
  </si>
  <si>
    <t>[Fountain will put a date and timestamp here]</t>
  </si>
  <si>
    <t>Acronym</t>
  </si>
  <si>
    <t>Lists</t>
  </si>
  <si>
    <t xml:space="preserve">Company acronym </t>
  </si>
  <si>
    <t xml:space="preserve">Water company name </t>
  </si>
  <si>
    <t>WaSC/WoC</t>
  </si>
  <si>
    <t>Types of PCs company has</t>
  </si>
  <si>
    <t>Common and Bespoke</t>
  </si>
  <si>
    <t>Common</t>
  </si>
  <si>
    <t xml:space="preserve">Common </t>
  </si>
  <si>
    <t>Region 1</t>
  </si>
  <si>
    <t>Essex and Suffolk</t>
  </si>
  <si>
    <t>Region 2</t>
  </si>
  <si>
    <t>Woc</t>
  </si>
  <si>
    <t>South Staffordshire region</t>
  </si>
  <si>
    <t>Cambridge region</t>
  </si>
  <si>
    <t>Performance Commitment</t>
  </si>
  <si>
    <t>PC</t>
  </si>
  <si>
    <t>Bespoke or Common</t>
  </si>
  <si>
    <t xml:space="preserve">Which companies </t>
  </si>
  <si>
    <t>Normalised measure</t>
  </si>
  <si>
    <t>Model code</t>
  </si>
  <si>
    <t>Boncode of normalised measure</t>
  </si>
  <si>
    <t>Decimal points</t>
  </si>
  <si>
    <t>WSI</t>
  </si>
  <si>
    <t>Water supply interruptions </t>
  </si>
  <si>
    <t>All</t>
  </si>
  <si>
    <t>Average number of minutes lost per customer (hh:mm:ss)</t>
  </si>
  <si>
    <t>PR24CA13_WSI</t>
  </si>
  <si>
    <t>C_OUT4_01_PR24_OFWAT</t>
  </si>
  <si>
    <t>Time</t>
  </si>
  <si>
    <t>CRI</t>
  </si>
  <si>
    <t>Compliance risk index</t>
  </si>
  <si>
    <t>Index</t>
  </si>
  <si>
    <t>PR24CA13_CRI</t>
  </si>
  <si>
    <t>C_QEBW0183_PR24_OFWAT</t>
  </si>
  <si>
    <t>WQC</t>
  </si>
  <si>
    <t>Customer contacts about water quality  </t>
  </si>
  <si>
    <t>Number of water quality contacts per 1000 resident population</t>
  </si>
  <si>
    <t>PR24CA13_WQC</t>
  </si>
  <si>
    <t>C_OUT4_02_PR24_OFWAT</t>
  </si>
  <si>
    <t>Number</t>
  </si>
  <si>
    <t>ISF</t>
  </si>
  <si>
    <t>Internal sewer flooding  </t>
  </si>
  <si>
    <t>WaSCs</t>
  </si>
  <si>
    <t>Number of incidents per 10,000 sewer connections</t>
  </si>
  <si>
    <t>PR24CA13_ISF</t>
  </si>
  <si>
    <t>C_OUT5_01_PR24_OFWAT</t>
  </si>
  <si>
    <t>ESF</t>
  </si>
  <si>
    <t>External sewer flooding  </t>
  </si>
  <si>
    <t>PR24CA13_ESF</t>
  </si>
  <si>
    <t>C_OUT5_02_PR24_OFWAT</t>
  </si>
  <si>
    <t>BIO</t>
  </si>
  <si>
    <t>Biodiversity </t>
  </si>
  <si>
    <t>Net change in biodiversity Units</t>
  </si>
  <si>
    <t>PR24CA13_BIO</t>
  </si>
  <si>
    <t>C_OUT4_20_PR24_OFWAT</t>
  </si>
  <si>
    <t xml:space="preserve">Biodiversity units </t>
  </si>
  <si>
    <t>WGHG</t>
  </si>
  <si>
    <t>Operational greenhouse gas emissions (wastewater)</t>
  </si>
  <si>
    <t>tCO2e</t>
  </si>
  <si>
    <t>PR24CA13_WWGHG</t>
  </si>
  <si>
    <t>C_OUT4_04_PR24_OFWAT</t>
  </si>
  <si>
    <t>WWGHG</t>
  </si>
  <si>
    <t>Operational greenhouse gas emissions (water)</t>
  </si>
  <si>
    <t>PR24CA13_WGHG</t>
  </si>
  <si>
    <t>C_OUT5_04_PR24_OFWAT</t>
  </si>
  <si>
    <t>LEA</t>
  </si>
  <si>
    <t>Leakage  </t>
  </si>
  <si>
    <t>Percentage reduction in 3-year average  from 2019-20 baseline</t>
  </si>
  <si>
    <t>PR24CA13_LEA</t>
  </si>
  <si>
    <t>C_OUT4_05_PR24_OFWAT</t>
  </si>
  <si>
    <t>PCC</t>
  </si>
  <si>
    <t>Per capita consumption  </t>
  </si>
  <si>
    <t>PR24CA13_PCC</t>
  </si>
  <si>
    <t>C_OUT4_08_PR24_OFWAT</t>
  </si>
  <si>
    <t>NHH</t>
  </si>
  <si>
    <t>Business demand  (company level)</t>
  </si>
  <si>
    <t>PR24CA13_NHH</t>
  </si>
  <si>
    <t>C_OUT4_11_PR24_OFWAT</t>
  </si>
  <si>
    <t>POL</t>
  </si>
  <si>
    <t>Total pollution incidents  </t>
  </si>
  <si>
    <t>Number of incidents per 10,000km of sewer length</t>
  </si>
  <si>
    <t>PR24CA13_POL</t>
  </si>
  <si>
    <t>C_OUT5_05_PR24_OFWAT</t>
  </si>
  <si>
    <t>SPL</t>
  </si>
  <si>
    <t>Serious pollution incidents </t>
  </si>
  <si>
    <t xml:space="preserve">Number of serious pollution incidents </t>
  </si>
  <si>
    <t>PR24CA13_SPL</t>
  </si>
  <si>
    <t>C_OUT4_18_PR24_OFWAT</t>
  </si>
  <si>
    <t>DIS</t>
  </si>
  <si>
    <t>Discharge permit compliance  </t>
  </si>
  <si>
    <t>PR24CA13_DIS</t>
  </si>
  <si>
    <t>C_OUT4_19_PR24_OFWAT</t>
  </si>
  <si>
    <t>BWQ</t>
  </si>
  <si>
    <t>Bathing water quality  </t>
  </si>
  <si>
    <t>Weighted percentage of bathing waters</t>
  </si>
  <si>
    <t>PR24CA13_BWQ</t>
  </si>
  <si>
    <t>C_OUT5_08_PR24_OFWAT</t>
  </si>
  <si>
    <t>River water quality (phosphorus) </t>
  </si>
  <si>
    <t>PR24CA13_RWQ</t>
  </si>
  <si>
    <t>SOF</t>
  </si>
  <si>
    <t>Storm overflows  </t>
  </si>
  <si>
    <t>Average number of spills per overflow</t>
  </si>
  <si>
    <t>PR24CA13_SOF</t>
  </si>
  <si>
    <t>C_OUT5_10_PR24_OFWAT</t>
  </si>
  <si>
    <t>MRP</t>
  </si>
  <si>
    <t>Repairs to burst mains</t>
  </si>
  <si>
    <t>Number of mains repairs per 1000km of the company's entire water main network</t>
  </si>
  <si>
    <t>PR24CA13_MRP</t>
  </si>
  <si>
    <t>C_OUT4_16_PR24_OFWAT</t>
  </si>
  <si>
    <t>UNO</t>
  </si>
  <si>
    <t>Unplanned outage </t>
  </si>
  <si>
    <t xml:space="preserve">Unplanned loss of peak week production capacity </t>
  </si>
  <si>
    <t>PR24CA13_UNO</t>
  </si>
  <si>
    <t>C_OUT4_17_PR24_OFWAT</t>
  </si>
  <si>
    <t>SCO</t>
  </si>
  <si>
    <t>Sewer collapses </t>
  </si>
  <si>
    <t>Number of sewer collapses per 1000km of all sewers</t>
  </si>
  <si>
    <t>PR24CA13_SCO</t>
  </si>
  <si>
    <t>C_OUT5_11_PR24_OFWAT</t>
  </si>
  <si>
    <t>Common vs Company specific PCL</t>
  </si>
  <si>
    <t>BCEW</t>
  </si>
  <si>
    <t>LPR</t>
  </si>
  <si>
    <t>LCC</t>
  </si>
  <si>
    <t>LEAD</t>
  </si>
  <si>
    <t>WW</t>
  </si>
  <si>
    <t>CC</t>
  </si>
  <si>
    <t>SWC</t>
  </si>
  <si>
    <t>EGG</t>
  </si>
  <si>
    <t>Company specific</t>
  </si>
  <si>
    <t>Corrected value following discovery of unambiguous error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</si>
</sst>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F400]h:mm:ss\ AM/PM"/>
    <numFmt numFmtId="165" formatCode="#,##0_);\(#,##0\);&quot;-  &quot;;&quot; &quot;@&quot; &quot;"/>
    <numFmt numFmtId="166" formatCode="#,##0.0_);\(#,##0.0\);&quot;-  &quot;;&quot; &quot;@&quot; &quot;"/>
    <numFmt numFmtId="167" formatCode="###0_);\(###0\);&quot;-  &quot;;&quot; &quot;@&quot; &quot;"/>
    <numFmt numFmtId="168" formatCode="mmmm\ yyyy;@"/>
    <numFmt numFmtId="169" formatCode="#,##0.0000"/>
    <numFmt numFmtId="170" formatCode="_-* #,##0_-;\-* #,##0_-;_-* &quot;-&quot;??_-;_-@_-"/>
    <numFmt numFmtId="171" formatCode="0.0000"/>
  </numFmts>
  <fonts count="33" x14ac:knownFonts="1">
    <font>
      <sz val="11"/>
      <color theme="1"/>
      <name val="Arial"/>
      <family val="2"/>
    </font>
    <font>
      <sz val="11"/>
      <color theme="1"/>
      <name val="Arial"/>
      <family val="2"/>
    </font>
    <font>
      <sz val="11"/>
      <color indexed="8"/>
      <name val="Krub"/>
      <family val="2"/>
      <scheme val="minor"/>
    </font>
    <font>
      <u/>
      <sz val="11"/>
      <color theme="10"/>
      <name val="Arial"/>
      <family val="2"/>
    </font>
    <font>
      <sz val="8"/>
      <name val="Arial"/>
      <family val="2"/>
    </font>
    <font>
      <sz val="8"/>
      <color theme="1"/>
      <name val="Tahoma"/>
      <family val="2"/>
    </font>
    <font>
      <sz val="10"/>
      <name val="Calibri"/>
      <family val="2"/>
    </font>
    <font>
      <sz val="11"/>
      <color theme="1"/>
      <name val="Krub"/>
      <family val="2"/>
      <scheme val="minor"/>
    </font>
    <font>
      <sz val="14"/>
      <color rgb="FF000000"/>
      <name val="Calibri"/>
      <family val="2"/>
    </font>
    <font>
      <sz val="14"/>
      <color theme="1"/>
      <name val="Calibri"/>
      <family val="2"/>
    </font>
    <font>
      <sz val="11"/>
      <color rgb="FF000000"/>
      <name val="Calibri"/>
      <family val="2"/>
    </font>
    <font>
      <sz val="10"/>
      <color rgb="FF000000"/>
      <name val="Calibri"/>
      <family val="2"/>
    </font>
    <font>
      <sz val="11"/>
      <color theme="1"/>
      <name val="Calibri"/>
      <family val="2"/>
    </font>
    <font>
      <sz val="11"/>
      <color indexed="8"/>
      <name val="Calibri"/>
      <family val="2"/>
    </font>
    <font>
      <sz val="18"/>
      <color rgb="FFFFFFFF"/>
      <name val="Calibri"/>
      <family val="2"/>
    </font>
    <font>
      <sz val="10"/>
      <color theme="1"/>
      <name val="Calibri"/>
      <family val="2"/>
    </font>
    <font>
      <sz val="18"/>
      <color theme="0"/>
      <name val="Calibri"/>
      <family val="2"/>
    </font>
    <font>
      <sz val="11"/>
      <color rgb="FFFFFFFF"/>
      <name val="Calibri"/>
      <family val="2"/>
    </font>
    <font>
      <sz val="11"/>
      <color theme="0"/>
      <name val="Calibri"/>
      <family val="2"/>
    </font>
    <font>
      <sz val="22"/>
      <color theme="0"/>
      <name val="Calibri"/>
      <family val="2"/>
    </font>
    <font>
      <sz val="12"/>
      <color rgb="FF000000"/>
      <name val="Calibri"/>
      <family val="2"/>
    </font>
    <font>
      <sz val="12"/>
      <color theme="1"/>
      <name val="Calibri"/>
      <family val="2"/>
    </font>
    <font>
      <b/>
      <u/>
      <sz val="10"/>
      <name val="Calibri"/>
      <family val="2"/>
    </font>
    <font>
      <b/>
      <sz val="10"/>
      <name val="Calibri"/>
      <family val="2"/>
    </font>
    <font>
      <sz val="11"/>
      <color theme="3"/>
      <name val="Calibri"/>
      <family val="2"/>
    </font>
    <font>
      <u/>
      <sz val="11"/>
      <color theme="10"/>
      <name val="Calibri"/>
      <family val="2"/>
    </font>
    <font>
      <sz val="9"/>
      <color theme="1"/>
      <name val="Calibri"/>
      <family val="2"/>
    </font>
    <font>
      <sz val="9"/>
      <name val="Calibri"/>
      <family val="2"/>
    </font>
    <font>
      <b/>
      <sz val="11"/>
      <name val="Calibri"/>
      <family val="2"/>
    </font>
    <font>
      <b/>
      <u/>
      <sz val="11"/>
      <name val="Calibri"/>
      <family val="2"/>
    </font>
    <font>
      <sz val="24"/>
      <color theme="0"/>
      <name val="Calibri"/>
      <family val="2"/>
    </font>
    <font>
      <sz val="18"/>
      <name val="Calibri"/>
      <family val="2"/>
    </font>
    <font>
      <b/>
      <sz val="18"/>
      <name val="Calibri"/>
      <family val="2"/>
    </font>
  </fonts>
  <fills count="19">
    <fill>
      <patternFill patternType="none"/>
    </fill>
    <fill>
      <patternFill patternType="gray125"/>
    </fill>
    <fill>
      <patternFill patternType="solid">
        <fgColor theme="3"/>
        <bgColor indexed="64"/>
      </patternFill>
    </fill>
    <fill>
      <patternFill patternType="solid">
        <fgColor rgb="FFFFFFFF"/>
        <bgColor rgb="FF000000"/>
      </patternFill>
    </fill>
    <fill>
      <patternFill patternType="solid">
        <fgColor rgb="FF003595"/>
        <bgColor rgb="FF000000"/>
      </patternFill>
    </fill>
    <fill>
      <patternFill patternType="solid">
        <fgColor theme="5"/>
        <bgColor indexed="64"/>
      </patternFill>
    </fill>
    <fill>
      <patternFill patternType="solid">
        <fgColor theme="6" tint="0.79998168889431442"/>
        <bgColor rgb="FF000000"/>
      </patternFill>
    </fill>
    <fill>
      <patternFill patternType="solid">
        <fgColor theme="7" tint="0.79998168889431442"/>
        <bgColor rgb="FF000000"/>
      </patternFill>
    </fill>
    <fill>
      <patternFill patternType="solid">
        <fgColor theme="6" tint="0.79998168889431442"/>
        <bgColor indexed="64"/>
      </patternFill>
    </fill>
    <fill>
      <patternFill patternType="solid">
        <fgColor theme="3"/>
        <bgColor rgb="FF000000"/>
      </patternFill>
    </fill>
    <fill>
      <patternFill patternType="solid">
        <fgColor rgb="FFFFFF00"/>
      </patternFill>
    </fill>
    <fill>
      <patternFill patternType="solid">
        <fgColor rgb="FFFFFFE0"/>
      </patternFill>
    </fill>
    <fill>
      <patternFill patternType="solid">
        <fgColor theme="6"/>
        <bgColor indexed="64"/>
      </patternFill>
    </fill>
    <fill>
      <patternFill patternType="solid">
        <fgColor rgb="FF003595"/>
        <bgColor indexed="64"/>
      </patternFill>
    </fill>
    <fill>
      <patternFill patternType="solid">
        <fgColor theme="2"/>
        <bgColor indexed="64"/>
      </patternFill>
    </fill>
    <fill>
      <patternFill patternType="solid">
        <fgColor rgb="FFDCECF5"/>
        <bgColor indexed="64"/>
      </patternFill>
    </fill>
    <fill>
      <patternFill patternType="solid">
        <fgColor theme="8" tint="0.39997558519241921"/>
        <bgColor indexed="64"/>
      </patternFill>
    </fill>
    <fill>
      <patternFill patternType="solid">
        <fgColor rgb="FFFFFF00"/>
        <bgColor indexed="64"/>
      </patternFill>
    </fill>
    <fill>
      <patternFill patternType="solid">
        <fgColor theme="5"/>
        <bgColor rgb="FF000000"/>
      </patternFill>
    </fill>
  </fills>
  <borders count="6">
    <border>
      <left/>
      <right/>
      <top/>
      <bottom/>
      <diagonal/>
    </border>
    <border>
      <left/>
      <right/>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9" fontId="1" fillId="0" borderId="0" applyFont="0" applyFill="0" applyBorder="0" applyAlignment="0" applyProtection="0"/>
    <xf numFmtId="0" fontId="2" fillId="0" borderId="0"/>
    <xf numFmtId="0" fontId="3" fillId="0" borderId="0" applyNumberFormat="0" applyFill="0" applyBorder="0" applyAlignment="0" applyProtection="0"/>
    <xf numFmtId="165" fontId="5" fillId="0" borderId="0" applyFont="0" applyFill="0" applyBorder="0" applyProtection="0">
      <alignment vertical="top"/>
    </xf>
    <xf numFmtId="165" fontId="6" fillId="0" borderId="0" applyFill="0" applyBorder="0" applyProtection="0">
      <alignment vertical="top"/>
    </xf>
    <xf numFmtId="167" fontId="6" fillId="0" borderId="0" applyFont="0" applyFill="0" applyBorder="0" applyProtection="0">
      <alignment vertical="top"/>
    </xf>
    <xf numFmtId="165" fontId="7" fillId="0" borderId="0" applyFont="0" applyFill="0" applyBorder="0" applyProtection="0">
      <alignment vertical="top"/>
    </xf>
    <xf numFmtId="43" fontId="1" fillId="0" borderId="0" applyFont="0" applyFill="0" applyBorder="0" applyAlignment="0" applyProtection="0"/>
  </cellStyleXfs>
  <cellXfs count="144">
    <xf numFmtId="0" fontId="0" fillId="0" borderId="0" xfId="0"/>
    <xf numFmtId="0" fontId="8" fillId="3" borderId="0" xfId="0" applyFont="1" applyFill="1" applyAlignment="1">
      <alignment horizontal="left"/>
    </xf>
    <xf numFmtId="0" fontId="8" fillId="3" borderId="3" xfId="0" applyFont="1" applyFill="1" applyBorder="1" applyAlignment="1">
      <alignment horizontal="center" vertical="center"/>
    </xf>
    <xf numFmtId="0" fontId="9" fillId="0" borderId="3" xfId="0" applyFont="1" applyBorder="1" applyAlignment="1">
      <alignment horizontal="center" vertical="center"/>
    </xf>
    <xf numFmtId="0" fontId="8" fillId="0" borderId="3" xfId="0" applyFont="1" applyBorder="1" applyAlignment="1">
      <alignment horizontal="center" vertical="center"/>
    </xf>
    <xf numFmtId="0" fontId="8" fillId="7" borderId="3" xfId="0" applyFont="1" applyFill="1" applyBorder="1" applyAlignment="1">
      <alignment horizontal="center"/>
    </xf>
    <xf numFmtId="0" fontId="8" fillId="6" borderId="3" xfId="0" applyFont="1" applyFill="1" applyBorder="1" applyAlignment="1">
      <alignment horizontal="center"/>
    </xf>
    <xf numFmtId="0" fontId="10" fillId="3" borderId="0" xfId="0" applyFont="1" applyFill="1"/>
    <xf numFmtId="0" fontId="11" fillId="8" borderId="3" xfId="0" applyFont="1" applyFill="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xf>
    <xf numFmtId="0" fontId="13" fillId="0" borderId="3" xfId="2" applyFont="1" applyBorder="1" applyAlignment="1">
      <alignment horizontal="center" vertical="center"/>
    </xf>
    <xf numFmtId="0" fontId="10" fillId="0" borderId="3" xfId="0" applyFont="1" applyBorder="1" applyAlignment="1">
      <alignment horizontal="center" vertical="center"/>
    </xf>
    <xf numFmtId="164" fontId="10" fillId="0" borderId="3" xfId="1" applyNumberFormat="1" applyFont="1" applyBorder="1" applyAlignment="1">
      <alignment horizontal="center"/>
    </xf>
    <xf numFmtId="0" fontId="11" fillId="0" borderId="4" xfId="0" applyFont="1" applyBorder="1" applyAlignment="1">
      <alignment vertical="top"/>
    </xf>
    <xf numFmtId="0" fontId="12" fillId="0" borderId="0" xfId="0" applyFont="1"/>
    <xf numFmtId="2" fontId="10" fillId="0" borderId="3" xfId="1" applyNumberFormat="1" applyFont="1" applyBorder="1" applyAlignment="1">
      <alignment horizontal="center"/>
    </xf>
    <xf numFmtId="0" fontId="10" fillId="9" borderId="0" xfId="0" applyFont="1" applyFill="1"/>
    <xf numFmtId="0" fontId="10" fillId="9" borderId="0" xfId="0" applyFont="1" applyFill="1" applyAlignment="1">
      <alignment horizontal="center" vertical="center"/>
    </xf>
    <xf numFmtId="0" fontId="10" fillId="2" borderId="0" xfId="0" applyFont="1" applyFill="1" applyAlignment="1">
      <alignment horizontal="center" vertical="center"/>
    </xf>
    <xf numFmtId="0" fontId="10" fillId="2" borderId="0" xfId="0" applyFont="1" applyFill="1"/>
    <xf numFmtId="0" fontId="12" fillId="5" borderId="0" xfId="0" applyFont="1" applyFill="1"/>
    <xf numFmtId="0" fontId="12" fillId="2" borderId="0" xfId="0" applyFont="1" applyFill="1"/>
    <xf numFmtId="0" fontId="10" fillId="4" borderId="0" xfId="0" applyFont="1" applyFill="1"/>
    <xf numFmtId="0" fontId="14" fillId="4" borderId="0" xfId="0" applyFont="1" applyFill="1" applyAlignment="1">
      <alignment horizontal="left" vertical="center"/>
    </xf>
    <xf numFmtId="0" fontId="14" fillId="4" borderId="0" xfId="0" applyFont="1" applyFill="1" applyAlignment="1">
      <alignment horizontal="center" vertical="center"/>
    </xf>
    <xf numFmtId="0" fontId="10" fillId="3" borderId="0" xfId="0" applyFont="1" applyFill="1" applyAlignment="1">
      <alignment horizontal="center" vertical="center"/>
    </xf>
    <xf numFmtId="0" fontId="10" fillId="0" borderId="0" xfId="0" applyFont="1" applyAlignment="1">
      <alignment horizontal="center" vertical="center"/>
    </xf>
    <xf numFmtId="0" fontId="10" fillId="0" borderId="0" xfId="0" applyFont="1"/>
    <xf numFmtId="0" fontId="9" fillId="5" borderId="0" xfId="0" applyFont="1" applyFill="1"/>
    <xf numFmtId="0" fontId="9" fillId="0" borderId="0" xfId="0" applyFont="1"/>
    <xf numFmtId="0" fontId="12" fillId="5" borderId="0" xfId="0" applyFont="1" applyFill="1" applyAlignment="1">
      <alignment horizontal="center" vertical="center"/>
    </xf>
    <xf numFmtId="0" fontId="12" fillId="0" borderId="0" xfId="0" applyFont="1" applyAlignment="1">
      <alignment horizontal="center" vertical="center"/>
    </xf>
    <xf numFmtId="0" fontId="14" fillId="2" borderId="0" xfId="0" applyFont="1" applyFill="1" applyAlignment="1">
      <alignment horizontal="left" vertical="center"/>
    </xf>
    <xf numFmtId="0" fontId="14" fillId="2" borderId="0" xfId="0" applyFont="1" applyFill="1" applyAlignment="1">
      <alignment horizontal="center" vertical="center"/>
    </xf>
    <xf numFmtId="0" fontId="15" fillId="0" borderId="0" xfId="0" applyFont="1" applyAlignment="1">
      <alignment vertical="top"/>
    </xf>
    <xf numFmtId="164" fontId="12" fillId="0" borderId="0" xfId="0" applyNumberFormat="1" applyFont="1"/>
    <xf numFmtId="0" fontId="16" fillId="2" borderId="0" xfId="0" applyFont="1" applyFill="1"/>
    <xf numFmtId="0" fontId="17" fillId="9" borderId="0" xfId="0" applyFont="1" applyFill="1"/>
    <xf numFmtId="0" fontId="8" fillId="3" borderId="3" xfId="0" applyFont="1" applyFill="1" applyBorder="1" applyAlignment="1">
      <alignment horizontal="left"/>
    </xf>
    <xf numFmtId="0" fontId="8" fillId="3" borderId="3" xfId="0" applyFont="1" applyFill="1" applyBorder="1" applyAlignment="1">
      <alignment horizontal="center"/>
    </xf>
    <xf numFmtId="10" fontId="12" fillId="0" borderId="0" xfId="1" applyNumberFormat="1" applyFont="1"/>
    <xf numFmtId="0" fontId="18" fillId="5" borderId="0" xfId="0" applyFont="1" applyFill="1"/>
    <xf numFmtId="0" fontId="12" fillId="2" borderId="0" xfId="0" applyFont="1" applyFill="1" applyAlignment="1">
      <alignment horizontal="center"/>
    </xf>
    <xf numFmtId="0" fontId="14" fillId="9" borderId="0" xfId="0" applyFont="1" applyFill="1"/>
    <xf numFmtId="0" fontId="14" fillId="9" borderId="0" xfId="0" applyFont="1" applyFill="1" applyAlignment="1">
      <alignment horizontal="center"/>
    </xf>
    <xf numFmtId="0" fontId="19" fillId="2" borderId="0" xfId="0" applyFont="1" applyFill="1"/>
    <xf numFmtId="0" fontId="19" fillId="2" borderId="0" xfId="0" applyFont="1" applyFill="1" applyAlignment="1">
      <alignment horizontal="center"/>
    </xf>
    <xf numFmtId="0" fontId="10" fillId="3" borderId="2" xfId="0" applyFont="1" applyFill="1" applyBorder="1" applyAlignment="1">
      <alignment horizontal="left"/>
    </xf>
    <xf numFmtId="0" fontId="20" fillId="3" borderId="3" xfId="0" applyFont="1" applyFill="1" applyBorder="1" applyAlignment="1">
      <alignment horizontal="center" vertical="center"/>
    </xf>
    <xf numFmtId="0" fontId="21" fillId="0" borderId="3" xfId="0" applyFont="1" applyBorder="1" applyAlignment="1">
      <alignment horizontal="center" vertical="center"/>
    </xf>
    <xf numFmtId="0" fontId="11" fillId="0" borderId="3" xfId="0" applyFont="1" applyBorder="1" applyAlignment="1">
      <alignment horizontal="center" vertical="top"/>
    </xf>
    <xf numFmtId="0" fontId="12" fillId="0" borderId="3" xfId="0" applyFont="1" applyBorder="1" applyAlignment="1">
      <alignment horizontal="center"/>
    </xf>
    <xf numFmtId="2" fontId="12" fillId="0" borderId="3" xfId="1" applyNumberFormat="1" applyFont="1" applyBorder="1" applyAlignment="1">
      <alignment horizontal="center" vertical="center"/>
    </xf>
    <xf numFmtId="0" fontId="12" fillId="0" borderId="0" xfId="0" applyFont="1" applyAlignment="1">
      <alignment horizontal="center"/>
    </xf>
    <xf numFmtId="0" fontId="12" fillId="0" borderId="3" xfId="0" applyFont="1" applyBorder="1" applyAlignment="1">
      <alignment vertical="center" wrapText="1"/>
    </xf>
    <xf numFmtId="0" fontId="12" fillId="0" borderId="3" xfId="0" applyFont="1" applyBorder="1"/>
    <xf numFmtId="0" fontId="15" fillId="0" borderId="3" xfId="0" applyFont="1" applyBorder="1"/>
    <xf numFmtId="0" fontId="15" fillId="0" borderId="0" xfId="0" applyFont="1"/>
    <xf numFmtId="0" fontId="22" fillId="0" borderId="0" xfId="0" applyFont="1"/>
    <xf numFmtId="0" fontId="23" fillId="10" borderId="0" xfId="0" applyFont="1" applyFill="1"/>
    <xf numFmtId="0" fontId="24" fillId="0" borderId="0" xfId="0" applyFont="1"/>
    <xf numFmtId="0" fontId="25" fillId="0" borderId="0" xfId="3" applyFont="1" applyAlignment="1">
      <alignment vertical="center"/>
    </xf>
    <xf numFmtId="0" fontId="26" fillId="0" borderId="3" xfId="0" applyFont="1" applyBorder="1" applyAlignment="1">
      <alignment horizontal="center" vertical="center"/>
    </xf>
    <xf numFmtId="0" fontId="27" fillId="0" borderId="3" xfId="0" applyFont="1" applyBorder="1" applyAlignment="1">
      <alignment horizontal="center" vertical="center"/>
    </xf>
    <xf numFmtId="0" fontId="15" fillId="15" borderId="3" xfId="0" applyFont="1" applyFill="1" applyBorder="1" applyAlignment="1">
      <alignment horizontal="center" vertical="center"/>
    </xf>
    <xf numFmtId="11" fontId="12" fillId="0" borderId="3" xfId="0" applyNumberFormat="1" applyFont="1" applyBorder="1" applyAlignment="1">
      <alignment horizontal="center"/>
    </xf>
    <xf numFmtId="0" fontId="15" fillId="14" borderId="3" xfId="0" applyFont="1" applyFill="1" applyBorder="1" applyAlignment="1">
      <alignment horizontal="center" vertical="center"/>
    </xf>
    <xf numFmtId="0" fontId="12" fillId="16" borderId="3" xfId="0" applyFont="1" applyFill="1" applyBorder="1"/>
    <xf numFmtId="0" fontId="10" fillId="3" borderId="2" xfId="0" applyFont="1" applyFill="1" applyBorder="1" applyAlignment="1">
      <alignment horizontal="center"/>
    </xf>
    <xf numFmtId="0" fontId="10" fillId="3" borderId="0" xfId="0" applyFont="1" applyFill="1" applyAlignment="1">
      <alignment horizontal="center"/>
    </xf>
    <xf numFmtId="10" fontId="12" fillId="0" borderId="0" xfId="1" applyNumberFormat="1" applyFont="1" applyAlignment="1">
      <alignment horizontal="center"/>
    </xf>
    <xf numFmtId="0" fontId="15" fillId="0" borderId="3" xfId="0" applyFont="1" applyBorder="1" applyAlignment="1">
      <alignment horizontal="center" vertical="center"/>
    </xf>
    <xf numFmtId="0" fontId="10" fillId="0" borderId="3" xfId="1" applyNumberFormat="1" applyFont="1" applyBorder="1" applyAlignment="1">
      <alignment horizontal="center"/>
    </xf>
    <xf numFmtId="165" fontId="16" fillId="13" borderId="0" xfId="0" applyNumberFormat="1" applyFont="1" applyFill="1"/>
    <xf numFmtId="10" fontId="10" fillId="0" borderId="3" xfId="1" applyNumberFormat="1" applyFont="1" applyBorder="1" applyAlignment="1">
      <alignment horizontal="center"/>
    </xf>
    <xf numFmtId="0" fontId="28" fillId="10" borderId="0" xfId="2" applyFont="1" applyFill="1"/>
    <xf numFmtId="0" fontId="29" fillId="0" borderId="0" xfId="2" applyFont="1"/>
    <xf numFmtId="10" fontId="12" fillId="0" borderId="3" xfId="1" applyNumberFormat="1" applyFont="1" applyBorder="1" applyAlignment="1">
      <alignment horizontal="center" vertical="center"/>
    </xf>
    <xf numFmtId="9" fontId="12" fillId="0" borderId="3" xfId="1" applyFont="1" applyBorder="1" applyAlignment="1">
      <alignment horizontal="center" vertical="center"/>
    </xf>
    <xf numFmtId="0" fontId="11" fillId="0" borderId="0" xfId="0" applyFont="1" applyAlignment="1">
      <alignment horizontal="center" vertical="center"/>
    </xf>
    <xf numFmtId="0" fontId="13" fillId="0" borderId="0" xfId="2" applyFont="1" applyAlignment="1">
      <alignment horizontal="center" vertical="center"/>
    </xf>
    <xf numFmtId="0" fontId="27" fillId="0" borderId="0" xfId="0" applyFont="1" applyAlignment="1">
      <alignment horizontal="center" vertical="center"/>
    </xf>
    <xf numFmtId="10" fontId="10" fillId="0" borderId="0" xfId="1" applyNumberFormat="1" applyFont="1" applyBorder="1" applyAlignment="1">
      <alignment horizontal="center"/>
    </xf>
    <xf numFmtId="2" fontId="10" fillId="0" borderId="0" xfId="1" applyNumberFormat="1" applyFont="1" applyBorder="1" applyAlignment="1">
      <alignment horizontal="center"/>
    </xf>
    <xf numFmtId="0" fontId="12" fillId="5" borderId="0" xfId="0" applyFont="1" applyFill="1" applyAlignment="1">
      <alignment horizontal="left" vertical="center"/>
    </xf>
    <xf numFmtId="0" fontId="8" fillId="3" borderId="0" xfId="0" applyFont="1" applyFill="1" applyAlignment="1">
      <alignment horizontal="center" vertical="center"/>
    </xf>
    <xf numFmtId="0" fontId="11" fillId="0" borderId="4" xfId="0" applyFont="1" applyBorder="1" applyAlignment="1">
      <alignment horizontal="center" vertical="center"/>
    </xf>
    <xf numFmtId="10" fontId="11" fillId="0" borderId="3" xfId="1" applyNumberFormat="1" applyFont="1" applyFill="1" applyBorder="1" applyAlignment="1">
      <alignment horizontal="center" vertical="center"/>
    </xf>
    <xf numFmtId="2" fontId="11" fillId="0" borderId="3" xfId="1" applyNumberFormat="1" applyFont="1" applyFill="1" applyBorder="1" applyAlignment="1">
      <alignment horizontal="center" vertical="center"/>
    </xf>
    <xf numFmtId="2" fontId="11" fillId="12" borderId="3" xfId="1" applyNumberFormat="1" applyFont="1" applyFill="1" applyBorder="1" applyAlignment="1">
      <alignment horizontal="center" vertical="center"/>
    </xf>
    <xf numFmtId="0" fontId="23" fillId="17" borderId="0" xfId="0" applyFont="1" applyFill="1"/>
    <xf numFmtId="10" fontId="8" fillId="3" borderId="3" xfId="0" applyNumberFormat="1" applyFont="1" applyFill="1" applyBorder="1" applyAlignment="1">
      <alignment horizontal="center" vertical="center"/>
    </xf>
    <xf numFmtId="165" fontId="30" fillId="13" borderId="0" xfId="4" applyFont="1" applyFill="1">
      <alignment vertical="top"/>
    </xf>
    <xf numFmtId="165" fontId="6" fillId="13" borderId="0" xfId="5" applyFill="1">
      <alignment vertical="top"/>
    </xf>
    <xf numFmtId="165" fontId="6" fillId="0" borderId="0" xfId="5" applyFill="1">
      <alignment vertical="top"/>
    </xf>
    <xf numFmtId="165" fontId="31" fillId="0" borderId="0" xfId="5" applyFont="1" applyFill="1">
      <alignment vertical="top"/>
    </xf>
    <xf numFmtId="165" fontId="32" fillId="0" borderId="0" xfId="5" applyFont="1" applyFill="1">
      <alignment vertical="top"/>
    </xf>
    <xf numFmtId="166" fontId="6" fillId="0" borderId="0" xfId="5" applyNumberFormat="1" applyFill="1" applyAlignment="1">
      <alignment horizontal="left" vertical="top"/>
    </xf>
    <xf numFmtId="165" fontId="6" fillId="0" borderId="0" xfId="5" applyFill="1" applyAlignment="1">
      <alignment horizontal="left" vertical="center"/>
    </xf>
    <xf numFmtId="168" fontId="6" fillId="0" borderId="0" xfId="6" applyNumberFormat="1" applyFont="1" applyFill="1" applyAlignment="1">
      <alignment horizontal="left" vertical="top"/>
    </xf>
    <xf numFmtId="165" fontId="15" fillId="0" borderId="0" xfId="4" applyFont="1" applyAlignment="1"/>
    <xf numFmtId="0" fontId="13" fillId="0" borderId="0" xfId="2" applyFont="1"/>
    <xf numFmtId="0" fontId="13" fillId="11" borderId="0" xfId="2" applyFont="1" applyFill="1"/>
    <xf numFmtId="169" fontId="13" fillId="11" borderId="0" xfId="2" applyNumberFormat="1" applyFont="1" applyFill="1"/>
    <xf numFmtId="2" fontId="13" fillId="11" borderId="0" xfId="2" applyNumberFormat="1" applyFont="1" applyFill="1"/>
    <xf numFmtId="10" fontId="13" fillId="11" borderId="0" xfId="2" applyNumberFormat="1" applyFont="1" applyFill="1"/>
    <xf numFmtId="0" fontId="13" fillId="5" borderId="0" xfId="2" applyFont="1" applyFill="1"/>
    <xf numFmtId="0" fontId="14" fillId="9" borderId="0" xfId="0" applyFont="1" applyFill="1" applyAlignment="1">
      <alignment horizontal="left" vertical="center"/>
    </xf>
    <xf numFmtId="0" fontId="14" fillId="9" borderId="0" xfId="0" applyFont="1" applyFill="1" applyAlignment="1">
      <alignment horizontal="center" vertical="center"/>
    </xf>
    <xf numFmtId="0" fontId="10" fillId="18" borderId="0" xfId="0" applyFont="1" applyFill="1"/>
    <xf numFmtId="0" fontId="11" fillId="5" borderId="0" xfId="0" applyFont="1" applyFill="1" applyAlignment="1">
      <alignment horizontal="center" vertical="center"/>
    </xf>
    <xf numFmtId="0" fontId="12" fillId="5" borderId="0" xfId="0" applyFont="1" applyFill="1" applyAlignment="1">
      <alignment horizontal="center"/>
    </xf>
    <xf numFmtId="0" fontId="13" fillId="5" borderId="0" xfId="2" applyFont="1" applyFill="1" applyAlignment="1">
      <alignment horizontal="center" vertical="center"/>
    </xf>
    <xf numFmtId="0" fontId="27" fillId="5" borderId="0" xfId="0" applyFont="1" applyFill="1" applyAlignment="1">
      <alignment horizontal="center" vertical="center"/>
    </xf>
    <xf numFmtId="10" fontId="10" fillId="5" borderId="0" xfId="1" applyNumberFormat="1" applyFont="1" applyFill="1" applyBorder="1" applyAlignment="1">
      <alignment horizontal="center"/>
    </xf>
    <xf numFmtId="0" fontId="15" fillId="5" borderId="0" xfId="0" applyFont="1" applyFill="1" applyAlignment="1">
      <alignment vertical="top"/>
    </xf>
    <xf numFmtId="164" fontId="12" fillId="5" borderId="0" xfId="0" applyNumberFormat="1" applyFont="1" applyFill="1"/>
    <xf numFmtId="0" fontId="8" fillId="18" borderId="0" xfId="0" applyFont="1" applyFill="1" applyAlignment="1">
      <alignment horizontal="center" vertical="center"/>
    </xf>
    <xf numFmtId="0" fontId="15" fillId="5" borderId="0" xfId="0" applyFont="1" applyFill="1"/>
    <xf numFmtId="0" fontId="18" fillId="2" borderId="0" xfId="0" applyFont="1" applyFill="1"/>
    <xf numFmtId="0" fontId="11" fillId="0" borderId="0" xfId="0" applyFont="1" applyAlignment="1">
      <alignment horizontal="center" vertical="top"/>
    </xf>
    <xf numFmtId="43" fontId="12" fillId="0" borderId="0" xfId="8" applyFont="1"/>
    <xf numFmtId="43" fontId="12" fillId="0" borderId="0" xfId="0" applyNumberFormat="1" applyFont="1"/>
    <xf numFmtId="170" fontId="12" fillId="0" borderId="0" xfId="0" applyNumberFormat="1" applyFont="1"/>
    <xf numFmtId="2" fontId="12" fillId="0" borderId="3" xfId="0" applyNumberFormat="1" applyFont="1" applyBorder="1"/>
    <xf numFmtId="165" fontId="3" fillId="0" borderId="0" xfId="3" applyNumberFormat="1" applyFill="1" applyAlignment="1">
      <alignment vertical="top"/>
    </xf>
    <xf numFmtId="0" fontId="0" fillId="11" borderId="0" xfId="0" applyFill="1"/>
    <xf numFmtId="169" fontId="0" fillId="11" borderId="0" xfId="0" applyNumberFormat="1" applyFill="1"/>
    <xf numFmtId="0" fontId="12" fillId="0" borderId="3" xfId="0" applyFont="1" applyBorder="1" applyAlignment="1">
      <alignment horizontal="center" vertical="center" wrapText="1"/>
    </xf>
    <xf numFmtId="170" fontId="12" fillId="0" borderId="3" xfId="0" applyNumberFormat="1" applyFont="1" applyBorder="1" applyAlignment="1">
      <alignment horizontal="center" vertical="center" wrapText="1"/>
    </xf>
    <xf numFmtId="2" fontId="12" fillId="0" borderId="3" xfId="0" applyNumberFormat="1" applyFont="1" applyBorder="1" applyAlignment="1">
      <alignment horizontal="center" vertical="center"/>
    </xf>
    <xf numFmtId="170" fontId="12" fillId="0" borderId="3" xfId="0" applyNumberFormat="1" applyFont="1" applyBorder="1" applyAlignment="1">
      <alignment horizontal="center" vertical="center"/>
    </xf>
    <xf numFmtId="170" fontId="12" fillId="0" borderId="3" xfId="0" applyNumberFormat="1" applyFont="1" applyBorder="1"/>
    <xf numFmtId="9" fontId="12" fillId="0" borderId="3" xfId="1" applyFont="1" applyBorder="1"/>
    <xf numFmtId="170" fontId="12" fillId="2" borderId="0" xfId="0" applyNumberFormat="1" applyFont="1" applyFill="1"/>
    <xf numFmtId="0" fontId="10" fillId="9" borderId="0" xfId="0" applyFont="1" applyFill="1"/>
    <xf numFmtId="0" fontId="10" fillId="3" borderId="0" xfId="0" applyFont="1" applyFill="1"/>
    <xf numFmtId="0" fontId="8" fillId="7" borderId="4" xfId="0" applyFont="1" applyFill="1" applyBorder="1" applyAlignment="1">
      <alignment horizontal="center"/>
    </xf>
    <xf numFmtId="0" fontId="8" fillId="7" borderId="5" xfId="0" applyFont="1" applyFill="1" applyBorder="1" applyAlignment="1">
      <alignment horizontal="center"/>
    </xf>
    <xf numFmtId="0" fontId="10" fillId="3" borderId="1" xfId="0" applyFont="1" applyFill="1" applyBorder="1"/>
    <xf numFmtId="171" fontId="8" fillId="0" borderId="3" xfId="0" applyNumberFormat="1" applyFont="1" applyFill="1" applyBorder="1" applyAlignment="1">
      <alignment horizontal="center" vertical="center"/>
    </xf>
    <xf numFmtId="0" fontId="8" fillId="0" borderId="3" xfId="0" applyFont="1" applyFill="1" applyBorder="1" applyAlignment="1">
      <alignment horizontal="center" vertical="center"/>
    </xf>
    <xf numFmtId="0" fontId="12" fillId="0" borderId="3" xfId="0" applyFont="1" applyFill="1" applyBorder="1" applyAlignment="1">
      <alignment horizontal="center" vertical="center"/>
    </xf>
  </cellXfs>
  <cellStyles count="9">
    <cellStyle name="Comma" xfId="8" builtinId="3"/>
    <cellStyle name="Hyperlink" xfId="3" builtinId="8"/>
    <cellStyle name="Normal" xfId="0" builtinId="0"/>
    <cellStyle name="Normal 11" xfId="7" xr:uid="{A964B587-CE05-45B9-84AA-B88A530B7423}"/>
    <cellStyle name="Normal 2" xfId="5" xr:uid="{DEB87874-205E-4113-94F1-73D163CD756C}"/>
    <cellStyle name="Normal 3" xfId="2" xr:uid="{83A8B594-1104-449C-ACBF-F6F76BE3A921}"/>
    <cellStyle name="Normal 3 2" xfId="4" xr:uid="{80A6E251-5BFC-4118-AC3E-602F6DE08D31}"/>
    <cellStyle name="Per cent" xfId="1" builtinId="5"/>
    <cellStyle name="Year" xfId="6" xr:uid="{63D8B856-E196-4AA4-9D94-78D2DBD788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581841</xdr:colOff>
      <xdr:row>13</xdr:row>
      <xdr:rowOff>74839</xdr:rowOff>
    </xdr:from>
    <xdr:to>
      <xdr:col>8</xdr:col>
      <xdr:colOff>519620</xdr:colOff>
      <xdr:row>40</xdr:row>
      <xdr:rowOff>142875</xdr:rowOff>
    </xdr:to>
    <xdr:sp macro="" textlink="">
      <xdr:nvSpPr>
        <xdr:cNvPr id="79" name="TextBox 2">
          <a:extLst>
            <a:ext uri="{FF2B5EF4-FFF2-40B4-BE49-F238E27FC236}">
              <a16:creationId xmlns:a16="http://schemas.microsoft.com/office/drawing/2014/main" id="{AFDFC013-6DE1-4450-82AA-024FB080D150}"/>
            </a:ext>
          </a:extLst>
        </xdr:cNvPr>
        <xdr:cNvSpPr txBox="1"/>
      </xdr:nvSpPr>
      <xdr:spPr>
        <a:xfrm>
          <a:off x="581841" y="2622777"/>
          <a:ext cx="9022248" cy="4568598"/>
        </a:xfrm>
        <a:prstGeom prst="rect">
          <a:avLst/>
        </a:prstGeom>
        <a:noFill/>
        <a:ln>
          <a:noFill/>
        </a:ln>
      </xdr:spPr>
      <xdr:txBody>
        <a:bodyPr lIns="27432" tIns="22860" rIns="0" bIns="0" rtlCol="0"/>
        <a:lstStyle/>
        <a:p>
          <a:pPr marL="0" indent="0" algn="l"/>
          <a:r>
            <a:rPr lang="en-US" sz="1100" b="1">
              <a:latin typeface="Calibri" panose="020F0502020204030204" pitchFamily="34" charset="0"/>
              <a:ea typeface="Calibri" panose="020F0502020204030204" pitchFamily="34" charset="0"/>
              <a:cs typeface="Calibri" panose="020F0502020204030204" pitchFamily="34" charset="0"/>
            </a:rPr>
            <a:t>Summary of the model:</a:t>
          </a:r>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a:latin typeface="Calibri" panose="020F0502020204030204" pitchFamily="34" charset="0"/>
              <a:ea typeface="Calibri" panose="020F0502020204030204" pitchFamily="34" charset="0"/>
              <a:cs typeface="Calibri" panose="020F0502020204030204" pitchFamily="34" charset="0"/>
            </a:rPr>
            <a:t>The model shows how we use</a:t>
          </a:r>
          <a:r>
            <a:rPr lang="en-US" sz="1100" baseline="0">
              <a:latin typeface="Calibri" panose="020F0502020204030204" pitchFamily="34" charset="0"/>
              <a:ea typeface="Calibri" panose="020F0502020204030204" pitchFamily="34" charset="0"/>
              <a:cs typeface="Calibri" panose="020F0502020204030204" pitchFamily="34" charset="0"/>
            </a:rPr>
            <a:t> historical and forecast data provided by companies (and in some cases external datasets provided by the Environment Agency or the Drinking Water Inspectorate) to set performance commitment levels for the 2025-30 period.</a:t>
          </a:r>
          <a:endParaRPr lang="en-US" sz="1100">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latin typeface="Calibri" panose="020F0502020204030204" pitchFamily="34" charset="0"/>
              <a:ea typeface="Calibri" panose="020F0502020204030204" pitchFamily="34" charset="0"/>
              <a:cs typeface="Calibri" panose="020F0502020204030204" pitchFamily="34" charset="0"/>
            </a:rPr>
            <a:t>Quality assurance: </a:t>
          </a:r>
          <a:endParaRPr lang="en-US" sz="1100">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a:latin typeface="Calibri" panose="020F0502020204030204" pitchFamily="34" charset="0"/>
              <a:ea typeface="Calibri" panose="020F0502020204030204" pitchFamily="34" charset="0"/>
              <a:cs typeface="Calibri" panose="020F0502020204030204" pitchFamily="34" charset="0"/>
            </a:rPr>
            <a:t>An earlier model has been subject to Ofwat internal quality assurance </a:t>
          </a:r>
        </a:p>
        <a:p>
          <a:pPr marL="0" indent="0" algn="l"/>
          <a:r>
            <a:rPr lang="en-US" sz="1100">
              <a:latin typeface="Calibri" panose="020F0502020204030204" pitchFamily="34" charset="0"/>
              <a:ea typeface="Calibri" panose="020F0502020204030204" pitchFamily="34" charset="0"/>
              <a:cs typeface="Calibri" panose="020F0502020204030204" pitchFamily="34" charset="0"/>
            </a:rPr>
            <a:t>Further changes detailed below have been subject to internal QA.</a:t>
          </a:r>
        </a:p>
        <a:p>
          <a:pPr marL="0" indent="0" algn="l"/>
          <a:r>
            <a:rPr lang="en-US" sz="1100">
              <a:latin typeface="Calibri" panose="020F0502020204030204" pitchFamily="34" charset="0"/>
              <a:ea typeface="Calibri" panose="020F0502020204030204" pitchFamily="34" charset="0"/>
              <a:cs typeface="Calibri" panose="020F0502020204030204" pitchFamily="34" charset="0"/>
            </a:rPr>
            <a:t>  </a:t>
          </a:r>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Disclaimer:</a:t>
          </a:r>
        </a:p>
        <a:p>
          <a:pPr marL="0" indent="0" algn="l"/>
          <a:r>
            <a:rPr lang="en-US" sz="1100">
              <a:solidFill>
                <a:srgbClr val="000000"/>
              </a:solidFill>
              <a:latin typeface="Calibri" panose="020F0502020204030204" pitchFamily="34" charset="0"/>
              <a:ea typeface="Calibri" panose="020F0502020204030204" pitchFamily="34" charset="0"/>
              <a:cs typeface="Calibri" panose="020F0502020204030204" pitchFamily="34" charset="0"/>
            </a:rPr>
            <a:t>This model is part of our final determinations setting out the price, service, and incentive package for water companies for the period 2025-30. It should be read together with the other documents and information that we have now published</a:t>
          </a:r>
        </a:p>
        <a:p>
          <a:pPr marL="0" indent="0" algn="l"/>
          <a:endParaRPr lang="en-US" sz="110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Changes since previous published model:</a:t>
          </a: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ysClr val="windowText" lastClr="000000"/>
              </a:solidFill>
              <a:latin typeface="Calibri" panose="020F0502020204030204" pitchFamily="34" charset="0"/>
              <a:ea typeface="Calibri" panose="020F0502020204030204" pitchFamily="34" charset="0"/>
              <a:cs typeface="Calibri" panose="020F0502020204030204" pitchFamily="34" charset="0"/>
            </a:rPr>
            <a:t>Ver. 2</a:t>
          </a:r>
        </a:p>
        <a:p>
          <a:pPr marL="0" indent="0" algn="l"/>
          <a:endParaRPr lang="en-US" sz="1100" b="1">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Please note PCLs for the 2025-30 period have not changed since the previous published models. </a:t>
          </a:r>
        </a:p>
        <a:p>
          <a:pPr marL="0" indent="0" algn="l"/>
          <a:endParaRPr lang="en-US" sz="11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South West Water have contacted us regarding a formula error that led to an unambiguous error which increased its phosphorus baseline (and subsequent calculations) by a factor of 10. We have corrected for this by doing the following:</a:t>
          </a:r>
        </a:p>
        <a:p>
          <a:pPr marL="0" indent="0" algn="l"/>
          <a:endParaRPr lang="en-US" sz="11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An extra column, titled Constant, has been added to the tables in the following sheets: F_Inputs_Formatted, Overrides, and FD_Input_Final_Data.</a:t>
          </a:r>
          <a:endParaRPr lang="en-US" sz="11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Changes have been made to the underlying calculations. These updates can be found in the Overrides tab, in rows 54, 71</a:t>
          </a:r>
          <a:r>
            <a:rPr lang="en-US" sz="1100" b="0" baseline="0">
              <a:solidFill>
                <a:schemeClr val="tx1"/>
              </a:solidFill>
              <a:latin typeface="Calibri" panose="020F0502020204030204" pitchFamily="34" charset="0"/>
              <a:ea typeface="Calibri" panose="020F0502020204030204" pitchFamily="34" charset="0"/>
              <a:cs typeface="Calibri" panose="020F0502020204030204" pitchFamily="34" charset="0"/>
            </a:rPr>
            <a:t>, 88</a:t>
          </a:r>
          <a:r>
            <a:rPr lang="en-US" sz="11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156 and in cell P37. </a:t>
          </a:r>
        </a:p>
        <a:p>
          <a:pPr marL="0" indent="0" algn="l"/>
          <a:endParaRPr lang="en-US" sz="11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The value in cell C34 in sheet 'additional analysis' has also been corrected.</a:t>
          </a:r>
        </a:p>
        <a:p>
          <a:pPr marL="0" indent="0" algn="l"/>
          <a:endParaRPr lang="en-US" sz="1100" b="0">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oneCellAnchor>
    <xdr:from>
      <xdr:col>6</xdr:col>
      <xdr:colOff>514351</xdr:colOff>
      <xdr:row>1</xdr:row>
      <xdr:rowOff>9524</xdr:rowOff>
    </xdr:from>
    <xdr:ext cx="1667736" cy="922911"/>
    <xdr:pic>
      <xdr:nvPicPr>
        <xdr:cNvPr id="3" name="Picture 2">
          <a:extLst>
            <a:ext uri="{FF2B5EF4-FFF2-40B4-BE49-F238E27FC236}">
              <a16:creationId xmlns:a16="http://schemas.microsoft.com/office/drawing/2014/main" id="{97E4DC8B-CCA0-4F74-AA97-6556688A11D8}"/>
            </a:ext>
          </a:extLst>
        </xdr:cNvPr>
        <xdr:cNvPicPr>
          <a:picLocks noChangeAspect="1"/>
        </xdr:cNvPicPr>
      </xdr:nvPicPr>
      <xdr:blipFill>
        <a:blip xmlns:r="http://schemas.openxmlformats.org/officeDocument/2006/relationships" r:embed="rId1"/>
        <a:stretch>
          <a:fillRect/>
        </a:stretch>
      </xdr:blipFill>
      <xdr:spPr>
        <a:xfrm>
          <a:off x="8210551" y="619124"/>
          <a:ext cx="1667736" cy="922911"/>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333374</xdr:colOff>
      <xdr:row>3</xdr:row>
      <xdr:rowOff>19050</xdr:rowOff>
    </xdr:from>
    <xdr:to>
      <xdr:col>13</xdr:col>
      <xdr:colOff>247650</xdr:colOff>
      <xdr:row>12</xdr:row>
      <xdr:rowOff>0</xdr:rowOff>
    </xdr:to>
    <xdr:sp macro="" textlink="">
      <xdr:nvSpPr>
        <xdr:cNvPr id="41" name="TextBox 2">
          <a:extLst>
            <a:ext uri="{FF2B5EF4-FFF2-40B4-BE49-F238E27FC236}">
              <a16:creationId xmlns:a16="http://schemas.microsoft.com/office/drawing/2014/main" id="{2617D717-1203-A114-8763-93E223EA6352}"/>
            </a:ext>
          </a:extLst>
        </xdr:cNvPr>
        <xdr:cNvSpPr txBox="1"/>
      </xdr:nvSpPr>
      <xdr:spPr>
        <a:xfrm>
          <a:off x="333374" y="1054894"/>
          <a:ext cx="12332495" cy="2552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tx2"/>
              </a:solidFill>
              <a:latin typeface="Calibri" panose="020F0502020204030204" pitchFamily="34" charset="0"/>
              <a:ea typeface="Calibri" panose="020F0502020204030204" pitchFamily="34" charset="0"/>
              <a:cs typeface="Calibri" panose="020F0502020204030204" pitchFamily="34" charset="0"/>
            </a:rPr>
            <a:t>River Water Quality</a:t>
          </a:r>
          <a:r>
            <a:rPr lang="en-GB" sz="1100" baseline="0">
              <a:solidFill>
                <a:schemeClr val="tx2"/>
              </a:solidFill>
              <a:latin typeface="Calibri" panose="020F0502020204030204" pitchFamily="34" charset="0"/>
              <a:ea typeface="Calibri" panose="020F0502020204030204" pitchFamily="34" charset="0"/>
              <a:cs typeface="Calibri" panose="020F0502020204030204" pitchFamily="34" charset="0"/>
            </a:rPr>
            <a:t> (RWQ)</a:t>
          </a:r>
          <a:br>
            <a:rPr lang="en-GB" sz="1100" baseline="0">
              <a:solidFill>
                <a:schemeClr val="tx2"/>
              </a:solidFill>
              <a:latin typeface="Calibri" panose="020F0502020204030204" pitchFamily="34" charset="0"/>
              <a:ea typeface="Calibri" panose="020F0502020204030204" pitchFamily="34" charset="0"/>
              <a:cs typeface="Calibri" panose="020F0502020204030204" pitchFamily="34" charset="0"/>
            </a:rPr>
          </a:br>
          <a: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The performance measure is the percentage reduction in phosphorus emissions to river catchments as a result of water company activities when delivering their functions relative to the load of total phosphorus discharged by all wastewater treatment works in the baseline which is 1st January 2020 to 31st December 2020. </a:t>
          </a:r>
          <a:endPar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endParaRPr lang="en-GB" sz="1100">
            <a:latin typeface="Calibri" panose="020F0502020204030204" pitchFamily="34" charset="0"/>
            <a:ea typeface="Calibri" panose="020F0502020204030204" pitchFamily="34" charset="0"/>
            <a:cs typeface="Calibri" panose="020F0502020204030204" pitchFamily="34" charset="0"/>
          </a:endParaRPr>
        </a:p>
        <a:p>
          <a:r>
            <a:rPr lang="en-GB" sz="1100">
              <a:solidFill>
                <a:schemeClr val="tx2"/>
              </a:solidFill>
              <a:latin typeface="Calibri" panose="020F0502020204030204" pitchFamily="34" charset="0"/>
              <a:ea typeface="Calibri" panose="020F0502020204030204" pitchFamily="34" charset="0"/>
              <a:cs typeface="Calibri" panose="020F0502020204030204" pitchFamily="34" charset="0"/>
            </a:rPr>
            <a:t>Change from draft</a:t>
          </a:r>
          <a:r>
            <a:rPr lang="en-GB" sz="1100" baseline="0">
              <a:solidFill>
                <a:schemeClr val="tx2"/>
              </a:solidFill>
              <a:latin typeface="Calibri" panose="020F0502020204030204" pitchFamily="34" charset="0"/>
              <a:ea typeface="Calibri" panose="020F0502020204030204" pitchFamily="34" charset="0"/>
              <a:cs typeface="Calibri" panose="020F0502020204030204" pitchFamily="34" charset="0"/>
            </a:rPr>
            <a:t> determinations</a:t>
          </a:r>
          <a:r>
            <a:rPr lang="en-GB" sz="1100">
              <a:solidFill>
                <a:schemeClr val="tx2"/>
              </a:solidFill>
              <a:latin typeface="Calibri" panose="020F0502020204030204" pitchFamily="34" charset="0"/>
              <a:ea typeface="Calibri" panose="020F0502020204030204" pitchFamily="34" charset="0"/>
              <a:cs typeface="Calibri" panose="020F0502020204030204" pitchFamily="34" charset="0"/>
            </a:rPr>
            <a:t>: </a:t>
          </a:r>
        </a:p>
        <a:p>
          <a:r>
            <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We</a:t>
          </a:r>
          <a: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align the PCLs to the data set our in company forecasts as per their representations to draft determination submissions.</a:t>
          </a:r>
          <a:endPar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4</xdr:row>
      <xdr:rowOff>9525</xdr:rowOff>
    </xdr:from>
    <xdr:to>
      <xdr:col>3</xdr:col>
      <xdr:colOff>66675</xdr:colOff>
      <xdr:row>10</xdr:row>
      <xdr:rowOff>9525</xdr:rowOff>
    </xdr:to>
    <xdr:sp macro="" textlink="">
      <xdr:nvSpPr>
        <xdr:cNvPr id="2" name="Rectangle 1">
          <a:extLst>
            <a:ext uri="{FF2B5EF4-FFF2-40B4-BE49-F238E27FC236}">
              <a16:creationId xmlns:a16="http://schemas.microsoft.com/office/drawing/2014/main" id="{561D5D76-5D73-D12C-3BAD-41971909D775}"/>
            </a:ext>
          </a:extLst>
        </xdr:cNvPr>
        <xdr:cNvSpPr/>
      </xdr:nvSpPr>
      <xdr:spPr>
        <a:xfrm>
          <a:off x="709613" y="723900"/>
          <a:ext cx="1428750" cy="1071563"/>
        </a:xfrm>
        <a:prstGeom prst="rect">
          <a:avLst/>
        </a:prstGeom>
        <a:solidFill>
          <a:srgbClr val="0071CE"/>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F_inputs </a:t>
          </a:r>
        </a:p>
      </xdr:txBody>
    </xdr:sp>
    <xdr:clientData/>
  </xdr:twoCellAnchor>
  <xdr:twoCellAnchor>
    <xdr:from>
      <xdr:col>4</xdr:col>
      <xdr:colOff>0</xdr:colOff>
      <xdr:row>4</xdr:row>
      <xdr:rowOff>0</xdr:rowOff>
    </xdr:from>
    <xdr:to>
      <xdr:col>6</xdr:col>
      <xdr:colOff>47625</xdr:colOff>
      <xdr:row>10</xdr:row>
      <xdr:rowOff>0</xdr:rowOff>
    </xdr:to>
    <xdr:sp macro="" textlink="">
      <xdr:nvSpPr>
        <xdr:cNvPr id="26" name="Rectangle 2">
          <a:extLst>
            <a:ext uri="{FF2B5EF4-FFF2-40B4-BE49-F238E27FC236}">
              <a16:creationId xmlns:a16="http://schemas.microsoft.com/office/drawing/2014/main" id="{8B7766EA-5448-53BE-2FB0-C31545EBC153}"/>
            </a:ext>
          </a:extLst>
        </xdr:cNvPr>
        <xdr:cNvSpPr/>
      </xdr:nvSpPr>
      <xdr:spPr>
        <a:xfrm>
          <a:off x="2743200" y="685800"/>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F_inputs</a:t>
          </a:r>
          <a:r>
            <a:rPr lang="en-GB" sz="1100" baseline="0">
              <a:latin typeface="Calibri" panose="020F0502020204030204" pitchFamily="34" charset="0"/>
              <a:ea typeface="Calibri" panose="020F0502020204030204" pitchFamily="34" charset="0"/>
              <a:cs typeface="Calibri" panose="020F0502020204030204" pitchFamily="34" charset="0"/>
            </a:rPr>
            <a:t> formatted</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7</xdr:col>
      <xdr:colOff>0</xdr:colOff>
      <xdr:row>4</xdr:row>
      <xdr:rowOff>0</xdr:rowOff>
    </xdr:from>
    <xdr:to>
      <xdr:col>9</xdr:col>
      <xdr:colOff>47625</xdr:colOff>
      <xdr:row>10</xdr:row>
      <xdr:rowOff>0</xdr:rowOff>
    </xdr:to>
    <xdr:sp macro="" textlink="">
      <xdr:nvSpPr>
        <xdr:cNvPr id="27" name="Rectangle 3">
          <a:extLst>
            <a:ext uri="{FF2B5EF4-FFF2-40B4-BE49-F238E27FC236}">
              <a16:creationId xmlns:a16="http://schemas.microsoft.com/office/drawing/2014/main" id="{91490491-F53B-0BC4-3CEC-3D9FF62A66EE}"/>
            </a:ext>
          </a:extLst>
        </xdr:cNvPr>
        <xdr:cNvSpPr/>
      </xdr:nvSpPr>
      <xdr:spPr>
        <a:xfrm>
          <a:off x="4800600" y="685800"/>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Overrides</a:t>
          </a:r>
        </a:p>
      </xdr:txBody>
    </xdr:sp>
    <xdr:clientData/>
  </xdr:twoCellAnchor>
  <xdr:twoCellAnchor>
    <xdr:from>
      <xdr:col>10</xdr:col>
      <xdr:colOff>9525</xdr:colOff>
      <xdr:row>4</xdr:row>
      <xdr:rowOff>0</xdr:rowOff>
    </xdr:from>
    <xdr:to>
      <xdr:col>12</xdr:col>
      <xdr:colOff>57150</xdr:colOff>
      <xdr:row>10</xdr:row>
      <xdr:rowOff>0</xdr:rowOff>
    </xdr:to>
    <xdr:sp macro="" textlink="">
      <xdr:nvSpPr>
        <xdr:cNvPr id="28" name="Rectangle 4">
          <a:extLst>
            <a:ext uri="{FF2B5EF4-FFF2-40B4-BE49-F238E27FC236}">
              <a16:creationId xmlns:a16="http://schemas.microsoft.com/office/drawing/2014/main" id="{8EE7F4DB-080B-0CA6-4462-B220FF470BBA}"/>
            </a:ext>
          </a:extLst>
        </xdr:cNvPr>
        <xdr:cNvSpPr/>
      </xdr:nvSpPr>
      <xdr:spPr>
        <a:xfrm>
          <a:off x="6867525" y="685800"/>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FD_Input</a:t>
          </a:r>
          <a:r>
            <a:rPr lang="en-GB" sz="1100" baseline="0">
              <a:latin typeface="Calibri" panose="020F0502020204030204" pitchFamily="34" charset="0"/>
              <a:ea typeface="Calibri" panose="020F0502020204030204" pitchFamily="34" charset="0"/>
              <a:cs typeface="Calibri" panose="020F0502020204030204" pitchFamily="34" charset="0"/>
            </a:rPr>
            <a:t> final data</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13</xdr:col>
      <xdr:colOff>28575</xdr:colOff>
      <xdr:row>4</xdr:row>
      <xdr:rowOff>9525</xdr:rowOff>
    </xdr:from>
    <xdr:to>
      <xdr:col>15</xdr:col>
      <xdr:colOff>76200</xdr:colOff>
      <xdr:row>10</xdr:row>
      <xdr:rowOff>9525</xdr:rowOff>
    </xdr:to>
    <xdr:sp macro="" textlink="">
      <xdr:nvSpPr>
        <xdr:cNvPr id="29" name="Rectangle 5">
          <a:extLst>
            <a:ext uri="{FF2B5EF4-FFF2-40B4-BE49-F238E27FC236}">
              <a16:creationId xmlns:a16="http://schemas.microsoft.com/office/drawing/2014/main" id="{D6312EE2-7441-8BBC-2ECC-DFA36C8E5968}"/>
            </a:ext>
          </a:extLst>
        </xdr:cNvPr>
        <xdr:cNvSpPr/>
      </xdr:nvSpPr>
      <xdr:spPr>
        <a:xfrm>
          <a:off x="8943975" y="695325"/>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Analysis</a:t>
          </a:r>
        </a:p>
      </xdr:txBody>
    </xdr:sp>
    <xdr:clientData/>
  </xdr:twoCellAnchor>
  <xdr:twoCellAnchor>
    <xdr:from>
      <xdr:col>16</xdr:col>
      <xdr:colOff>28575</xdr:colOff>
      <xdr:row>4</xdr:row>
      <xdr:rowOff>9525</xdr:rowOff>
    </xdr:from>
    <xdr:to>
      <xdr:col>18</xdr:col>
      <xdr:colOff>76200</xdr:colOff>
      <xdr:row>10</xdr:row>
      <xdr:rowOff>9525</xdr:rowOff>
    </xdr:to>
    <xdr:sp macro="" textlink="">
      <xdr:nvSpPr>
        <xdr:cNvPr id="30" name="Rectangle 6">
          <a:extLst>
            <a:ext uri="{FF2B5EF4-FFF2-40B4-BE49-F238E27FC236}">
              <a16:creationId xmlns:a16="http://schemas.microsoft.com/office/drawing/2014/main" id="{F697A2AF-279E-40C1-3DD1-B923CA548DE7}"/>
            </a:ext>
          </a:extLst>
        </xdr:cNvPr>
        <xdr:cNvSpPr/>
      </xdr:nvSpPr>
      <xdr:spPr>
        <a:xfrm>
          <a:off x="11001375" y="695325"/>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Outputs final PCLs</a:t>
          </a:r>
        </a:p>
      </xdr:txBody>
    </xdr:sp>
    <xdr:clientData/>
  </xdr:twoCellAnchor>
  <xdr:twoCellAnchor>
    <xdr:from>
      <xdr:col>1</xdr:col>
      <xdr:colOff>9525</xdr:colOff>
      <xdr:row>12</xdr:row>
      <xdr:rowOff>95250</xdr:rowOff>
    </xdr:from>
    <xdr:to>
      <xdr:col>3</xdr:col>
      <xdr:colOff>95250</xdr:colOff>
      <xdr:row>18</xdr:row>
      <xdr:rowOff>95250</xdr:rowOff>
    </xdr:to>
    <xdr:sp macro="" textlink="">
      <xdr:nvSpPr>
        <xdr:cNvPr id="32" name="Rectangle 7">
          <a:extLst>
            <a:ext uri="{FF2B5EF4-FFF2-40B4-BE49-F238E27FC236}">
              <a16:creationId xmlns:a16="http://schemas.microsoft.com/office/drawing/2014/main" id="{30B2AABB-D158-253F-08AC-089F3A74A9F6}"/>
            </a:ext>
          </a:extLst>
        </xdr:cNvPr>
        <xdr:cNvSpPr/>
      </xdr:nvSpPr>
      <xdr:spPr>
        <a:xfrm>
          <a:off x="695325" y="2152650"/>
          <a:ext cx="14573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PR19 PCLs</a:t>
          </a:r>
        </a:p>
      </xdr:txBody>
    </xdr:sp>
    <xdr:clientData/>
  </xdr:twoCellAnchor>
  <xdr:twoCellAnchor>
    <xdr:from>
      <xdr:col>3</xdr:col>
      <xdr:colOff>66675</xdr:colOff>
      <xdr:row>7</xdr:row>
      <xdr:rowOff>0</xdr:rowOff>
    </xdr:from>
    <xdr:to>
      <xdr:col>4</xdr:col>
      <xdr:colOff>0</xdr:colOff>
      <xdr:row>7</xdr:row>
      <xdr:rowOff>9525</xdr:rowOff>
    </xdr:to>
    <xdr:cxnSp macro="">
      <xdr:nvCxnSpPr>
        <xdr:cNvPr id="44" name="Straight Arrow Connector 9">
          <a:extLst>
            <a:ext uri="{FF2B5EF4-FFF2-40B4-BE49-F238E27FC236}">
              <a16:creationId xmlns:a16="http://schemas.microsoft.com/office/drawing/2014/main" id="{4A416E5F-F8BE-F57F-10F8-F878D506438A}"/>
            </a:ext>
          </a:extLst>
        </xdr:cNvPr>
        <xdr:cNvCxnSpPr>
          <a:stCxn id="2" idx="3"/>
          <a:endCxn id="26" idx="1"/>
        </xdr:cNvCxnSpPr>
      </xdr:nvCxnSpPr>
      <xdr:spPr>
        <a:xfrm flipV="1">
          <a:off x="2107746" y="1238250"/>
          <a:ext cx="613683"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57150</xdr:colOff>
      <xdr:row>7</xdr:row>
      <xdr:rowOff>0</xdr:rowOff>
    </xdr:from>
    <xdr:to>
      <xdr:col>6</xdr:col>
      <xdr:colOff>676275</xdr:colOff>
      <xdr:row>7</xdr:row>
      <xdr:rowOff>9525</xdr:rowOff>
    </xdr:to>
    <xdr:cxnSp macro="">
      <xdr:nvCxnSpPr>
        <xdr:cNvPr id="38" name="Straight Arrow Connector 11">
          <a:extLst>
            <a:ext uri="{FF2B5EF4-FFF2-40B4-BE49-F238E27FC236}">
              <a16:creationId xmlns:a16="http://schemas.microsoft.com/office/drawing/2014/main" id="{27234BC9-2EFB-9817-BC0F-2EB87B4842A8}"/>
            </a:ext>
          </a:extLst>
        </xdr:cNvPr>
        <xdr:cNvCxnSpPr/>
      </xdr:nvCxnSpPr>
      <xdr:spPr>
        <a:xfrm flipV="1">
          <a:off x="4171950" y="1200150"/>
          <a:ext cx="6191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57150</xdr:colOff>
      <xdr:row>7</xdr:row>
      <xdr:rowOff>0</xdr:rowOff>
    </xdr:from>
    <xdr:to>
      <xdr:col>9</xdr:col>
      <xdr:colOff>676275</xdr:colOff>
      <xdr:row>7</xdr:row>
      <xdr:rowOff>9525</xdr:rowOff>
    </xdr:to>
    <xdr:cxnSp macro="">
      <xdr:nvCxnSpPr>
        <xdr:cNvPr id="40" name="Straight Arrow Connector 12">
          <a:extLst>
            <a:ext uri="{FF2B5EF4-FFF2-40B4-BE49-F238E27FC236}">
              <a16:creationId xmlns:a16="http://schemas.microsoft.com/office/drawing/2014/main" id="{605E02D5-14AB-C641-327B-5C936037DCDB}"/>
            </a:ext>
          </a:extLst>
        </xdr:cNvPr>
        <xdr:cNvCxnSpPr/>
      </xdr:nvCxnSpPr>
      <xdr:spPr>
        <a:xfrm flipV="1">
          <a:off x="6229350" y="1200150"/>
          <a:ext cx="6191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xdr:colOff>
      <xdr:row>7</xdr:row>
      <xdr:rowOff>0</xdr:rowOff>
    </xdr:from>
    <xdr:to>
      <xdr:col>13</xdr:col>
      <xdr:colOff>0</xdr:colOff>
      <xdr:row>7</xdr:row>
      <xdr:rowOff>9525</xdr:rowOff>
    </xdr:to>
    <xdr:cxnSp macro="">
      <xdr:nvCxnSpPr>
        <xdr:cNvPr id="47" name="Straight Arrow Connector 13">
          <a:extLst>
            <a:ext uri="{FF2B5EF4-FFF2-40B4-BE49-F238E27FC236}">
              <a16:creationId xmlns:a16="http://schemas.microsoft.com/office/drawing/2014/main" id="{4EA5F298-8C49-C9AA-051A-80537FA76692}"/>
            </a:ext>
          </a:extLst>
        </xdr:cNvPr>
        <xdr:cNvCxnSpPr/>
      </xdr:nvCxnSpPr>
      <xdr:spPr>
        <a:xfrm flipV="1">
          <a:off x="8296275" y="1200150"/>
          <a:ext cx="6191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7</xdr:row>
      <xdr:rowOff>9525</xdr:rowOff>
    </xdr:from>
    <xdr:to>
      <xdr:col>16</xdr:col>
      <xdr:colOff>9525</xdr:colOff>
      <xdr:row>7</xdr:row>
      <xdr:rowOff>19050</xdr:rowOff>
    </xdr:to>
    <xdr:cxnSp macro="">
      <xdr:nvCxnSpPr>
        <xdr:cNvPr id="41" name="Straight Arrow Connector 14">
          <a:extLst>
            <a:ext uri="{FF2B5EF4-FFF2-40B4-BE49-F238E27FC236}">
              <a16:creationId xmlns:a16="http://schemas.microsoft.com/office/drawing/2014/main" id="{947548EF-F3B8-CBD6-3B1A-342BE44FAB82}"/>
            </a:ext>
          </a:extLst>
        </xdr:cNvPr>
        <xdr:cNvCxnSpPr/>
      </xdr:nvCxnSpPr>
      <xdr:spPr>
        <a:xfrm flipV="1">
          <a:off x="10363200" y="1209675"/>
          <a:ext cx="6191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95250</xdr:colOff>
      <xdr:row>15</xdr:row>
      <xdr:rowOff>47631</xdr:rowOff>
    </xdr:from>
    <xdr:to>
      <xdr:col>14</xdr:col>
      <xdr:colOff>33131</xdr:colOff>
      <xdr:row>15</xdr:row>
      <xdr:rowOff>57150</xdr:rowOff>
    </xdr:to>
    <xdr:cxnSp macro="">
      <xdr:nvCxnSpPr>
        <xdr:cNvPr id="45" name="Straight Arrow Connector 15">
          <a:extLst>
            <a:ext uri="{FF2B5EF4-FFF2-40B4-BE49-F238E27FC236}">
              <a16:creationId xmlns:a16="http://schemas.microsoft.com/office/drawing/2014/main" id="{51EB8843-515A-C47A-347C-92067BB46402}"/>
            </a:ext>
          </a:extLst>
        </xdr:cNvPr>
        <xdr:cNvCxnSpPr/>
      </xdr:nvCxnSpPr>
      <xdr:spPr>
        <a:xfrm flipV="1">
          <a:off x="2157620" y="2780892"/>
          <a:ext cx="7499902" cy="951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10</xdr:row>
      <xdr:rowOff>0</xdr:rowOff>
    </xdr:from>
    <xdr:to>
      <xdr:col>14</xdr:col>
      <xdr:colOff>0</xdr:colOff>
      <xdr:row>15</xdr:row>
      <xdr:rowOff>66675</xdr:rowOff>
    </xdr:to>
    <xdr:cxnSp macro="">
      <xdr:nvCxnSpPr>
        <xdr:cNvPr id="49" name="Straight Arrow Connector 17">
          <a:extLst>
            <a:ext uri="{FF2B5EF4-FFF2-40B4-BE49-F238E27FC236}">
              <a16:creationId xmlns:a16="http://schemas.microsoft.com/office/drawing/2014/main" id="{842BDF92-6F55-3E03-E03E-4D0782D388B4}"/>
            </a:ext>
          </a:extLst>
        </xdr:cNvPr>
        <xdr:cNvCxnSpPr/>
      </xdr:nvCxnSpPr>
      <xdr:spPr>
        <a:xfrm flipV="1">
          <a:off x="9601200" y="1714500"/>
          <a:ext cx="0" cy="9239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2722</xdr:colOff>
      <xdr:row>21</xdr:row>
      <xdr:rowOff>129266</xdr:rowOff>
    </xdr:from>
    <xdr:to>
      <xdr:col>3</xdr:col>
      <xdr:colOff>88447</xdr:colOff>
      <xdr:row>27</xdr:row>
      <xdr:rowOff>129267</xdr:rowOff>
    </xdr:to>
    <xdr:sp macro="" textlink="">
      <xdr:nvSpPr>
        <xdr:cNvPr id="9" name="Rectangle 7">
          <a:extLst>
            <a:ext uri="{FF2B5EF4-FFF2-40B4-BE49-F238E27FC236}">
              <a16:creationId xmlns:a16="http://schemas.microsoft.com/office/drawing/2014/main" id="{8A3D4530-CFBA-38BD-4C37-91C8EDC84D6D}"/>
            </a:ext>
          </a:extLst>
        </xdr:cNvPr>
        <xdr:cNvSpPr/>
      </xdr:nvSpPr>
      <xdr:spPr>
        <a:xfrm>
          <a:off x="689883" y="3701142"/>
          <a:ext cx="1460047" cy="1020536"/>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PR24 DD PCLs</a:t>
          </a:r>
        </a:p>
      </xdr:txBody>
    </xdr:sp>
    <xdr:clientData/>
  </xdr:twoCellAnchor>
  <xdr:twoCellAnchor>
    <xdr:from>
      <xdr:col>3</xdr:col>
      <xdr:colOff>88447</xdr:colOff>
      <xdr:row>24</xdr:row>
      <xdr:rowOff>81649</xdr:rowOff>
    </xdr:from>
    <xdr:to>
      <xdr:col>14</xdr:col>
      <xdr:colOff>26328</xdr:colOff>
      <xdr:row>24</xdr:row>
      <xdr:rowOff>91168</xdr:rowOff>
    </xdr:to>
    <xdr:cxnSp macro="">
      <xdr:nvCxnSpPr>
        <xdr:cNvPr id="4" name="Straight Arrow Connector 15">
          <a:extLst>
            <a:ext uri="{FF2B5EF4-FFF2-40B4-BE49-F238E27FC236}">
              <a16:creationId xmlns:a16="http://schemas.microsoft.com/office/drawing/2014/main" id="{FC67A8E1-5EC8-E95A-C102-631256D99234}"/>
            </a:ext>
          </a:extLst>
        </xdr:cNvPr>
        <xdr:cNvCxnSpPr/>
      </xdr:nvCxnSpPr>
      <xdr:spPr>
        <a:xfrm flipV="1">
          <a:off x="2149930" y="4163792"/>
          <a:ext cx="7496648" cy="951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6804</xdr:colOff>
      <xdr:row>15</xdr:row>
      <xdr:rowOff>108856</xdr:rowOff>
    </xdr:from>
    <xdr:to>
      <xdr:col>14</xdr:col>
      <xdr:colOff>6804</xdr:colOff>
      <xdr:row>24</xdr:row>
      <xdr:rowOff>47625</xdr:rowOff>
    </xdr:to>
    <xdr:cxnSp macro="">
      <xdr:nvCxnSpPr>
        <xdr:cNvPr id="5" name="Straight Arrow Connector 17">
          <a:extLst>
            <a:ext uri="{FF2B5EF4-FFF2-40B4-BE49-F238E27FC236}">
              <a16:creationId xmlns:a16="http://schemas.microsoft.com/office/drawing/2014/main" id="{28D1E1FD-8BF2-FF5C-DF29-501EE546B852}"/>
            </a:ext>
          </a:extLst>
        </xdr:cNvPr>
        <xdr:cNvCxnSpPr/>
      </xdr:nvCxnSpPr>
      <xdr:spPr>
        <a:xfrm flipV="1">
          <a:off x="9627054" y="2660196"/>
          <a:ext cx="0" cy="146957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4D67-3697-478B-9D48-7D59A659A8AA}">
  <sheetPr>
    <tabColor theme="5" tint="0.79998168889431442"/>
    <outlinePr summaryBelow="0" summaryRight="0"/>
  </sheetPr>
  <dimension ref="A1:J95"/>
  <sheetViews>
    <sheetView showGridLines="0" tabSelected="1" zoomScale="80" zoomScaleNormal="80" workbookViewId="0"/>
  </sheetViews>
  <sheetFormatPr defaultColWidth="0" defaultRowHeight="0" customHeight="1" zeroHeight="1" x14ac:dyDescent="0.2"/>
  <cols>
    <col min="1" max="1" width="7.625" style="95" customWidth="1"/>
    <col min="2" max="2" width="57.625" style="95" bestFit="1" customWidth="1"/>
    <col min="3" max="3" width="14.125" style="95" customWidth="1"/>
    <col min="4" max="10" width="8" style="95" customWidth="1"/>
    <col min="11" max="13" width="8" style="95" hidden="1" customWidth="1"/>
    <col min="14" max="16384" width="8" style="95" hidden="1"/>
  </cols>
  <sheetData>
    <row r="1" spans="1:10" ht="31.5" x14ac:dyDescent="0.2">
      <c r="A1" s="93" t="str">
        <f ca="1" xml:space="preserve"> RIGHT(CELL("filename", $A$1), LEN(CELL("filename", $A$1)) - SEARCH("]", CELL("filename", $A$1)))</f>
        <v>Cover</v>
      </c>
      <c r="B1" s="93"/>
      <c r="C1" s="94"/>
      <c r="D1" s="94"/>
      <c r="E1" s="94"/>
      <c r="F1" s="94"/>
      <c r="G1" s="94"/>
      <c r="H1" s="94"/>
      <c r="I1" s="94"/>
      <c r="J1" s="94"/>
    </row>
    <row r="2" spans="1:10" ht="12.75" x14ac:dyDescent="0.2"/>
    <row r="3" spans="1:10" s="96" customFormat="1" ht="23.25" x14ac:dyDescent="0.2">
      <c r="B3" s="97" t="s">
        <v>0</v>
      </c>
    </row>
    <row r="4" spans="1:10" ht="12.75" x14ac:dyDescent="0.2"/>
    <row r="5" spans="1:10" ht="12.75" x14ac:dyDescent="0.2">
      <c r="B5" s="95" t="s">
        <v>1</v>
      </c>
      <c r="C5" s="95" t="s">
        <v>2</v>
      </c>
    </row>
    <row r="6" spans="1:10" ht="12.75" x14ac:dyDescent="0.2">
      <c r="B6" s="95" t="s">
        <v>3</v>
      </c>
      <c r="C6" s="98">
        <v>2</v>
      </c>
    </row>
    <row r="7" spans="1:10" ht="12.75" x14ac:dyDescent="0.2">
      <c r="B7" s="95" t="s">
        <v>4</v>
      </c>
      <c r="C7" s="99" t="str">
        <f ca="1" xml:space="preserve"> MID(CELL("filename"), FIND("[", CELL("filename"), 1) + 1, FIND("]", CELL("filename"), 1) - FIND("[", CELL("filename"), 1) - 1)</f>
        <v>PR24-FD-CA13-River-water-quality-v2.xlsx</v>
      </c>
    </row>
    <row r="8" spans="1:10" ht="12.75" x14ac:dyDescent="0.2">
      <c r="B8" s="95" t="s">
        <v>5</v>
      </c>
      <c r="C8" s="100">
        <v>46113</v>
      </c>
    </row>
    <row r="9" spans="1:10" ht="12.75" x14ac:dyDescent="0.2"/>
    <row r="10" spans="1:10" ht="14.25" x14ac:dyDescent="0.2">
      <c r="B10" s="95" t="s">
        <v>6</v>
      </c>
      <c r="C10" s="126" t="s">
        <v>7</v>
      </c>
    </row>
    <row r="11" spans="1:10" ht="12.75" x14ac:dyDescent="0.2"/>
    <row r="12" spans="1:10" ht="12.75" x14ac:dyDescent="0.2">
      <c r="B12" s="95" t="s">
        <v>8</v>
      </c>
      <c r="C12" s="101" t="s">
        <v>9</v>
      </c>
    </row>
    <row r="13" spans="1:10" ht="12.75" x14ac:dyDescent="0.2"/>
    <row r="14" spans="1:10" ht="12.75" x14ac:dyDescent="0.2"/>
    <row r="15" spans="1:10" ht="12.75" x14ac:dyDescent="0.2"/>
    <row r="16" spans="1:10" ht="12.75" x14ac:dyDescent="0.2"/>
    <row r="17" s="95" customFormat="1" ht="12.75" x14ac:dyDescent="0.2"/>
    <row r="18" s="95" customFormat="1" ht="12.75" x14ac:dyDescent="0.2"/>
    <row r="19" s="95" customFormat="1" ht="12.75" x14ac:dyDescent="0.2"/>
    <row r="20" s="95" customFormat="1" ht="12.75" x14ac:dyDescent="0.2"/>
    <row r="21" s="95" customFormat="1" ht="12.75" x14ac:dyDescent="0.2"/>
    <row r="22" s="95" customFormat="1" ht="12.75" x14ac:dyDescent="0.2"/>
    <row r="23" s="95" customFormat="1" ht="12.75" x14ac:dyDescent="0.2"/>
    <row r="24" s="95" customFormat="1" ht="12.75" x14ac:dyDescent="0.2"/>
    <row r="25" s="95" customFormat="1" ht="12.75" x14ac:dyDescent="0.2"/>
    <row r="26" s="95" customFormat="1" ht="12.75" x14ac:dyDescent="0.2"/>
    <row r="27" s="95" customFormat="1" ht="12.75" x14ac:dyDescent="0.2"/>
    <row r="28" s="95" customFormat="1" ht="12.75" x14ac:dyDescent="0.2"/>
    <row r="29" s="95" customFormat="1" ht="12.75" x14ac:dyDescent="0.2"/>
    <row r="30" s="95" customFormat="1" ht="12.75" x14ac:dyDescent="0.2"/>
    <row r="31" s="95" customFormat="1" ht="12.75" x14ac:dyDescent="0.2"/>
    <row r="32" s="95" customFormat="1"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3.5" hidden="1" customHeight="1" x14ac:dyDescent="0.2"/>
    <row r="44" ht="13.5" hidden="1" customHeight="1" x14ac:dyDescent="0.2"/>
    <row r="45" ht="13.5" hidden="1" customHeight="1" x14ac:dyDescent="0.2"/>
    <row r="46" ht="13.5" hidden="1" customHeight="1" x14ac:dyDescent="0.2"/>
    <row r="47" ht="13.5" hidden="1" customHeight="1" x14ac:dyDescent="0.2"/>
    <row r="48" ht="13.5" hidden="1" customHeight="1" x14ac:dyDescent="0.2"/>
    <row r="49" ht="13.5" hidden="1" customHeight="1" x14ac:dyDescent="0.2"/>
    <row r="50" ht="13.5" hidden="1" customHeight="1" x14ac:dyDescent="0.2"/>
    <row r="51" ht="13.5" hidden="1" customHeight="1" x14ac:dyDescent="0.2"/>
    <row r="52" ht="13.5" hidden="1" customHeight="1" x14ac:dyDescent="0.2"/>
    <row r="53" ht="13.5" hidden="1" customHeight="1" x14ac:dyDescent="0.2"/>
    <row r="54" ht="13.5" hidden="1" customHeight="1" x14ac:dyDescent="0.2"/>
    <row r="55" ht="13.5" hidden="1" customHeight="1" x14ac:dyDescent="0.2"/>
    <row r="56" ht="13.5" hidden="1" customHeight="1" x14ac:dyDescent="0.2"/>
    <row r="57" ht="13.5" hidden="1" customHeight="1" x14ac:dyDescent="0.2"/>
    <row r="58" ht="13.5" hidden="1" customHeight="1" x14ac:dyDescent="0.2"/>
    <row r="59" ht="13.5" hidden="1" customHeight="1" x14ac:dyDescent="0.2"/>
    <row r="60" ht="13.5" hidden="1" customHeight="1" x14ac:dyDescent="0.2"/>
    <row r="61" ht="13.5" hidden="1" customHeight="1" x14ac:dyDescent="0.2"/>
    <row r="62" ht="13.5" hidden="1" customHeight="1" x14ac:dyDescent="0.2"/>
    <row r="63" ht="13.5" hidden="1" customHeight="1" x14ac:dyDescent="0.2"/>
    <row r="64" ht="13.5" hidden="1" customHeight="1" x14ac:dyDescent="0.2"/>
    <row r="65" ht="13.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row r="87" ht="13.5" hidden="1" customHeight="1" x14ac:dyDescent="0.2"/>
    <row r="88" ht="13.5" hidden="1" customHeight="1" x14ac:dyDescent="0.2"/>
    <row r="89" ht="13.5" hidden="1" customHeight="1" x14ac:dyDescent="0.2"/>
    <row r="90" ht="13.5" hidden="1" customHeight="1" x14ac:dyDescent="0.2"/>
    <row r="91" ht="13.5" hidden="1" customHeight="1" x14ac:dyDescent="0.2"/>
    <row r="92" ht="13.5" hidden="1" customHeight="1" x14ac:dyDescent="0.2"/>
    <row r="93" ht="13.5" hidden="1" customHeight="1" x14ac:dyDescent="0.2"/>
    <row r="94" ht="13.5" hidden="1" customHeight="1" x14ac:dyDescent="0.2"/>
    <row r="95" ht="13.5" hidden="1" customHeight="1" x14ac:dyDescent="0.2"/>
  </sheetData>
  <hyperlinks>
    <hyperlink ref="C10" r:id="rId1" xr:uid="{289266FB-4EA9-40CA-9E2F-6DC0BE8FBD20}"/>
  </hyperlinks>
  <pageMargins left="0.7" right="0.7" top="0.75" bottom="0.75" header="0.3" footer="0.3"/>
  <pageSetup paperSize="9" orientation="portrait"/>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2A5C6-34D4-466A-8BC3-B195554CF428}">
  <sheetPr>
    <tabColor theme="5" tint="0.79998168889431442"/>
  </sheetPr>
  <dimension ref="B1:F45"/>
  <sheetViews>
    <sheetView showGridLines="0" zoomScale="80" zoomScaleNormal="80" workbookViewId="0"/>
  </sheetViews>
  <sheetFormatPr defaultRowHeight="14.25" zeroHeight="1" x14ac:dyDescent="0.2"/>
  <cols>
    <col min="1" max="1" width="3.375" customWidth="1"/>
    <col min="2" max="13" width="20" customWidth="1"/>
    <col min="14" max="14" width="16.75" customWidth="1"/>
    <col min="15" max="15" width="10.75" customWidth="1"/>
    <col min="16" max="16" width="21.375" bestFit="1" customWidth="1"/>
  </cols>
  <sheetData>
    <row r="1" spans="2:6" s="22" customFormat="1" ht="15" x14ac:dyDescent="0.25"/>
    <row r="2" spans="2:6" s="22" customFormat="1" ht="23.25" x14ac:dyDescent="0.35">
      <c r="B2" s="37" t="str">
        <f>Overview!B2 &amp;" - additional information"</f>
        <v>River Water Quality - additional information</v>
      </c>
    </row>
    <row r="3" spans="2:6" s="15" customFormat="1" ht="15" x14ac:dyDescent="0.25"/>
    <row r="4" spans="2:6" s="15" customFormat="1" ht="15" x14ac:dyDescent="0.25">
      <c r="B4" s="15" t="s">
        <v>147</v>
      </c>
    </row>
    <row r="5" spans="2:6" s="15" customFormat="1" ht="15" x14ac:dyDescent="0.25">
      <c r="B5" s="15" t="s">
        <v>148</v>
      </c>
      <c r="C5" s="15" t="s">
        <v>97</v>
      </c>
      <c r="D5" s="15" t="s">
        <v>98</v>
      </c>
      <c r="E5" s="122">
        <v>483790.49699999997</v>
      </c>
      <c r="F5" s="15" t="s">
        <v>50</v>
      </c>
    </row>
    <row r="6" spans="2:6" s="15" customFormat="1" ht="15" x14ac:dyDescent="0.25">
      <c r="B6" s="15" t="s">
        <v>149</v>
      </c>
      <c r="C6" s="15" t="s">
        <v>97</v>
      </c>
      <c r="D6" s="15" t="s">
        <v>98</v>
      </c>
      <c r="E6" s="122">
        <v>5092868.4355000006</v>
      </c>
      <c r="F6" s="15" t="s">
        <v>50</v>
      </c>
    </row>
    <row r="7" spans="2:6" s="15" customFormat="1" ht="15" x14ac:dyDescent="0.25">
      <c r="B7" s="15" t="s">
        <v>150</v>
      </c>
      <c r="E7" s="123">
        <f>E6-E5</f>
        <v>4609077.9385000002</v>
      </c>
      <c r="F7" s="15" t="s">
        <v>50</v>
      </c>
    </row>
    <row r="8" spans="2:6" s="15" customFormat="1" ht="15" x14ac:dyDescent="0.25">
      <c r="B8" s="15" t="s">
        <v>150</v>
      </c>
      <c r="E8" s="124">
        <f>E7/1000</f>
        <v>4609.0779385000005</v>
      </c>
      <c r="F8" s="15" t="s">
        <v>151</v>
      </c>
    </row>
    <row r="9" spans="2:6" s="15" customFormat="1" ht="15" x14ac:dyDescent="0.25"/>
    <row r="10" spans="2:6" s="15" customFormat="1" ht="15" x14ac:dyDescent="0.25"/>
    <row r="11" spans="2:6" s="15" customFormat="1" ht="15" x14ac:dyDescent="0.25">
      <c r="B11" s="15" t="s">
        <v>148</v>
      </c>
      <c r="C11" s="15" t="s">
        <v>97</v>
      </c>
      <c r="D11" s="15" t="s">
        <v>98</v>
      </c>
      <c r="E11" s="122">
        <v>522823.22259999998</v>
      </c>
      <c r="F11" s="15" t="s">
        <v>50</v>
      </c>
    </row>
    <row r="12" spans="2:6" s="15" customFormat="1" ht="15" x14ac:dyDescent="0.25">
      <c r="B12" s="15" t="s">
        <v>149</v>
      </c>
      <c r="C12" s="15" t="s">
        <v>97</v>
      </c>
      <c r="D12" s="15" t="s">
        <v>98</v>
      </c>
      <c r="E12" s="122">
        <v>4862407.3551000003</v>
      </c>
      <c r="F12" s="15" t="s">
        <v>50</v>
      </c>
    </row>
    <row r="13" spans="2:6" s="15" customFormat="1" ht="15" x14ac:dyDescent="0.25">
      <c r="B13" s="15" t="s">
        <v>150</v>
      </c>
      <c r="E13" s="123">
        <f>E12-E11</f>
        <v>4339584.1325000003</v>
      </c>
      <c r="F13" s="15" t="s">
        <v>50</v>
      </c>
    </row>
    <row r="14" spans="2:6" s="15" customFormat="1" ht="15" x14ac:dyDescent="0.25">
      <c r="B14" s="15" t="s">
        <v>150</v>
      </c>
      <c r="E14" s="124">
        <f>E13/1000</f>
        <v>4339.5841325000001</v>
      </c>
      <c r="F14" s="15" t="s">
        <v>151</v>
      </c>
    </row>
    <row r="15" spans="2:6" s="15" customFormat="1" ht="15" x14ac:dyDescent="0.25">
      <c r="E15" s="124"/>
    </row>
    <row r="16" spans="2:6" s="22" customFormat="1" ht="15" x14ac:dyDescent="0.25">
      <c r="B16" s="120" t="s">
        <v>152</v>
      </c>
      <c r="E16" s="135"/>
    </row>
    <row r="17" spans="2:5" s="15" customFormat="1" ht="15" x14ac:dyDescent="0.25">
      <c r="E17" s="124"/>
    </row>
    <row r="18" spans="2:5" s="15" customFormat="1" ht="75" x14ac:dyDescent="0.25">
      <c r="B18" s="10" t="s">
        <v>102</v>
      </c>
      <c r="C18" s="129" t="s">
        <v>153</v>
      </c>
      <c r="D18" s="129" t="s">
        <v>154</v>
      </c>
      <c r="E18" s="130" t="s">
        <v>155</v>
      </c>
    </row>
    <row r="19" spans="2:5" s="15" customFormat="1" ht="15" x14ac:dyDescent="0.25">
      <c r="B19" s="10" t="s">
        <v>47</v>
      </c>
      <c r="C19" s="10">
        <f>_xlfn.XLOOKUP($B19,F_Inputs!$A$269:$A$332,F_Inputs!$AA$269:$AA$332)</f>
        <v>943247</v>
      </c>
      <c r="D19" s="131">
        <f>Output_Final_PCLs!U143</f>
        <v>137571</v>
      </c>
      <c r="E19" s="132">
        <f>ROUND(C19-D19,4)</f>
        <v>805676</v>
      </c>
    </row>
    <row r="20" spans="2:5" s="15" customFormat="1" ht="15" x14ac:dyDescent="0.25">
      <c r="B20" s="10" t="s">
        <v>69</v>
      </c>
      <c r="C20" s="10">
        <f>_xlfn.XLOOKUP($B20,F_Inputs!$A$269:$A$332,F_Inputs!$AA$269:$AA$332)</f>
        <v>368109.22748587001</v>
      </c>
      <c r="D20" s="131">
        <f>Output_Final_PCLs!U144</f>
        <v>98739.268899999995</v>
      </c>
      <c r="E20" s="132">
        <f t="shared" ref="E20:E34" si="0">ROUND(C20-D20,4)</f>
        <v>269369.95860000001</v>
      </c>
    </row>
    <row r="21" spans="2:5" s="15" customFormat="1" ht="15" x14ac:dyDescent="0.25">
      <c r="B21" s="10" t="s">
        <v>71</v>
      </c>
      <c r="C21" s="10">
        <f>_xlfn.XLOOKUP($B21,F_Inputs!$A$269:$A$332,F_Inputs!$AA$269:$AA$332)</f>
        <v>30917.872078921511</v>
      </c>
      <c r="D21" s="131">
        <f>Output_Final_PCLs!U145</f>
        <v>3443.2865999999999</v>
      </c>
      <c r="E21" s="132">
        <f t="shared" si="0"/>
        <v>27474.585500000001</v>
      </c>
    </row>
    <row r="22" spans="2:5" s="15" customFormat="1" ht="15" x14ac:dyDescent="0.25">
      <c r="B22" s="10" t="s">
        <v>75</v>
      </c>
      <c r="C22" s="10">
        <f>_xlfn.XLOOKUP($B22,F_Inputs!$A$269:$A$332,F_Inputs!$AA$269:$AA$332)</f>
        <v>246510.14540000001</v>
      </c>
      <c r="D22" s="131">
        <f>Output_Final_PCLs!U146</f>
        <v>12434.687400000001</v>
      </c>
      <c r="E22" s="132">
        <f t="shared" si="0"/>
        <v>234075.45800000001</v>
      </c>
    </row>
    <row r="23" spans="2:5" s="15" customFormat="1" ht="15" x14ac:dyDescent="0.25">
      <c r="B23" s="10" t="s">
        <v>76</v>
      </c>
      <c r="C23" s="10">
        <f>_xlfn.XLOOKUP($B23,F_Inputs!$A$269:$A$332,F_Inputs!$AA$269:$AA$332)</f>
        <v>1545539.41</v>
      </c>
      <c r="D23" s="131">
        <f>Output_Final_PCLs!U147</f>
        <v>886671.86739999999</v>
      </c>
      <c r="E23" s="132">
        <f t="shared" si="0"/>
        <v>658867.54260000004</v>
      </c>
    </row>
    <row r="24" spans="2:5" s="15" customFormat="1" ht="15" x14ac:dyDescent="0.25">
      <c r="B24" s="10" t="s">
        <v>81</v>
      </c>
      <c r="C24" s="10">
        <f>_xlfn.XLOOKUP($B24,F_Inputs!$A$269:$A$332,F_Inputs!$AA$269:$AA$332)</f>
        <v>250802.0748619537</v>
      </c>
      <c r="D24" s="131">
        <f>Output_Final_PCLs!U148</f>
        <v>182028.3842</v>
      </c>
      <c r="E24" s="132">
        <f t="shared" si="0"/>
        <v>68773.690700000006</v>
      </c>
    </row>
    <row r="25" spans="2:5" s="15" customFormat="1" ht="15" x14ac:dyDescent="0.25">
      <c r="B25" s="10" t="s">
        <v>82</v>
      </c>
      <c r="C25" s="10">
        <f>_xlfn.XLOOKUP($B25,F_Inputs!$A$269:$A$332,F_Inputs!$AA$269:$AA$332)</f>
        <v>855133.04698373366</v>
      </c>
      <c r="D25" s="131">
        <f>Output_Final_PCLs!U149</f>
        <v>163853.63320000001</v>
      </c>
      <c r="E25" s="132">
        <f t="shared" si="0"/>
        <v>691279.41379999998</v>
      </c>
    </row>
    <row r="26" spans="2:5" s="15" customFormat="1" ht="15" x14ac:dyDescent="0.25">
      <c r="B26" s="10" t="s">
        <v>83</v>
      </c>
      <c r="C26" s="10">
        <f>_xlfn.XLOOKUP($B26,F_Inputs!$A$269:$A$332,F_Inputs!$AA$269:$AA$332)</f>
        <v>2508968.112770298</v>
      </c>
      <c r="D26" s="131">
        <f>Output_Final_PCLs!U150</f>
        <v>780918.67839999998</v>
      </c>
      <c r="E26" s="132">
        <f t="shared" si="0"/>
        <v>1728049.4343999999</v>
      </c>
    </row>
    <row r="27" spans="2:5" s="15" customFormat="1" ht="15" x14ac:dyDescent="0.25">
      <c r="B27" s="10" t="s">
        <v>86</v>
      </c>
      <c r="C27" s="10">
        <f>_xlfn.XLOOKUP($B27,F_Inputs!$A$269:$A$332,F_Inputs!$AA$269:$AA$332)</f>
        <v>459170.71240000002</v>
      </c>
      <c r="D27" s="131">
        <f>Output_Final_PCLs!U151</f>
        <v>282131.89899999998</v>
      </c>
      <c r="E27" s="132">
        <f t="shared" si="0"/>
        <v>177038.81340000001</v>
      </c>
    </row>
    <row r="28" spans="2:5" s="15" customFormat="1" ht="15" x14ac:dyDescent="0.25">
      <c r="B28" s="10" t="s">
        <v>87</v>
      </c>
      <c r="C28" s="10">
        <f>_xlfn.XLOOKUP($B28,F_Inputs!$A$269:$A$332,F_Inputs!$AA$269:$AA$332)</f>
        <v>3041180</v>
      </c>
      <c r="D28" s="131">
        <f>Output_Final_PCLs!U152</f>
        <v>2314614.65</v>
      </c>
      <c r="E28" s="132">
        <f t="shared" si="0"/>
        <v>726565.35</v>
      </c>
    </row>
    <row r="29" spans="2:5" s="15" customFormat="1" ht="15" x14ac:dyDescent="0.25">
      <c r="B29" s="10" t="s">
        <v>88</v>
      </c>
      <c r="C29" s="131" t="str">
        <f>Output_Final_PCLs!T153</f>
        <v>##BLANK</v>
      </c>
      <c r="D29" s="131" t="str">
        <f>Output_Final_PCLs!U153</f>
        <v>##BLANK</v>
      </c>
      <c r="E29" s="10" t="s">
        <v>123</v>
      </c>
    </row>
    <row r="30" spans="2:5" s="15" customFormat="1" ht="15" x14ac:dyDescent="0.25">
      <c r="B30" s="10" t="s">
        <v>94</v>
      </c>
      <c r="C30" s="131" t="str">
        <f>Output_Final_PCLs!T154</f>
        <v>##BLANK</v>
      </c>
      <c r="D30" s="131" t="str">
        <f>Output_Final_PCLs!U154</f>
        <v>##BLANK</v>
      </c>
      <c r="E30" s="10" t="s">
        <v>123</v>
      </c>
    </row>
    <row r="31" spans="2:5" s="15" customFormat="1" ht="15" x14ac:dyDescent="0.25">
      <c r="B31" s="10" t="s">
        <v>95</v>
      </c>
      <c r="C31" s="131" t="str">
        <f>Output_Final_PCLs!T155</f>
        <v>##BLANK</v>
      </c>
      <c r="D31" s="131" t="str">
        <f>Output_Final_PCLs!U155</f>
        <v>##BLANK</v>
      </c>
      <c r="E31" s="10" t="s">
        <v>123</v>
      </c>
    </row>
    <row r="32" spans="2:5" s="15" customFormat="1" ht="15" x14ac:dyDescent="0.25">
      <c r="B32" s="10" t="s">
        <v>96</v>
      </c>
      <c r="C32" s="131" t="str">
        <f>Output_Final_PCLs!T156</f>
        <v>##BLANK</v>
      </c>
      <c r="D32" s="131" t="str">
        <f>Output_Final_PCLs!U156</f>
        <v>##BLANK</v>
      </c>
      <c r="E32" s="10" t="s">
        <v>123</v>
      </c>
    </row>
    <row r="33" spans="2:5" s="15" customFormat="1" ht="15" x14ac:dyDescent="0.25">
      <c r="B33" s="10" t="s">
        <v>100</v>
      </c>
      <c r="C33" s="131" t="str">
        <f>Output_Final_PCLs!T157</f>
        <v>##BLANK</v>
      </c>
      <c r="D33" s="131" t="str">
        <f>Output_Final_PCLs!U157</f>
        <v>##BLANK</v>
      </c>
      <c r="E33" s="10" t="s">
        <v>123</v>
      </c>
    </row>
    <row r="34" spans="2:5" s="15" customFormat="1" ht="15" x14ac:dyDescent="0.25">
      <c r="B34" s="10" t="s">
        <v>78</v>
      </c>
      <c r="C34" s="143">
        <f>_xlfn.XLOOKUP($B34,F_Inputs!$A$269:$A$332,F_Inputs!$AA$269:$AA$332)/10</f>
        <v>182500.47141</v>
      </c>
      <c r="D34" s="131">
        <f>Output_Final_PCLs!U158</f>
        <v>23046.108039999999</v>
      </c>
      <c r="E34" s="132">
        <f t="shared" si="0"/>
        <v>159454.3634</v>
      </c>
    </row>
    <row r="35" spans="2:5" s="15" customFormat="1" ht="15" x14ac:dyDescent="0.25">
      <c r="B35" s="10" t="s">
        <v>90</v>
      </c>
      <c r="C35" s="131" t="str">
        <f>Output_Final_PCLs!T159</f>
        <v>##BLANK</v>
      </c>
      <c r="D35" s="131" t="str">
        <f>Output_Final_PCLs!U159</f>
        <v>##BLANK</v>
      </c>
      <c r="E35" s="131" t="s">
        <v>123</v>
      </c>
    </row>
    <row r="36" spans="2:5" s="15" customFormat="1" ht="15" x14ac:dyDescent="0.25">
      <c r="B36" s="10"/>
      <c r="C36" s="10"/>
      <c r="D36" s="10"/>
      <c r="E36" s="132"/>
    </row>
    <row r="37" spans="2:5" s="15" customFormat="1" ht="15" x14ac:dyDescent="0.25">
      <c r="B37" s="10" t="s">
        <v>156</v>
      </c>
      <c r="C37" s="56">
        <f>SUM(C19:C35)</f>
        <v>10432078.073390776</v>
      </c>
      <c r="D37" s="56"/>
      <c r="E37" s="133">
        <f>SUM(E19:E35)</f>
        <v>5546624.6103999997</v>
      </c>
    </row>
    <row r="38" spans="2:5" s="15" customFormat="1" ht="15" x14ac:dyDescent="0.25">
      <c r="B38" s="10" t="s">
        <v>157</v>
      </c>
      <c r="C38" s="56">
        <f>SUM(C19,C22:C35)</f>
        <v>10033050.973825986</v>
      </c>
      <c r="D38" s="56"/>
      <c r="E38" s="133">
        <f>SUM(E19,E22:E35)</f>
        <v>5249780.0663000001</v>
      </c>
    </row>
    <row r="39" spans="2:5" s="15" customFormat="1" ht="15" x14ac:dyDescent="0.25">
      <c r="B39" s="10" t="s">
        <v>158</v>
      </c>
      <c r="C39" s="56">
        <f>SUM(C20:C21)</f>
        <v>399027.09956479154</v>
      </c>
      <c r="D39" s="56"/>
      <c r="E39" s="56">
        <f>SUM(E20:E21)</f>
        <v>296844.5441</v>
      </c>
    </row>
    <row r="40" spans="2:5" s="15" customFormat="1" ht="15" x14ac:dyDescent="0.25">
      <c r="E40" s="124"/>
    </row>
    <row r="41" spans="2:5" s="15" customFormat="1" ht="15" x14ac:dyDescent="0.25">
      <c r="B41" s="56" t="s">
        <v>159</v>
      </c>
      <c r="C41" s="134">
        <f>ROUND((E37-C37)/C37,4)*-1</f>
        <v>0.46829999999999999</v>
      </c>
      <c r="E41" s="124"/>
    </row>
    <row r="42" spans="2:5" s="15" customFormat="1" ht="15" x14ac:dyDescent="0.25">
      <c r="B42" s="56" t="s">
        <v>160</v>
      </c>
      <c r="C42" s="134">
        <f>ROUND((E38-C38)/C38,4)*-1</f>
        <v>0.4768</v>
      </c>
      <c r="E42" s="124"/>
    </row>
    <row r="43" spans="2:5" s="15" customFormat="1" ht="15" x14ac:dyDescent="0.25">
      <c r="B43" s="56" t="s">
        <v>161</v>
      </c>
      <c r="C43" s="134">
        <f>ROUND((E39-C39)/C39,4)*-1</f>
        <v>0.25609999999999999</v>
      </c>
      <c r="E43" s="124"/>
    </row>
    <row r="44" spans="2:5" s="15" customFormat="1" ht="15" x14ac:dyDescent="0.25">
      <c r="E44" s="124"/>
    </row>
    <row r="45" spans="2:5" s="42" customFormat="1" ht="15" x14ac:dyDescent="0.25">
      <c r="B45" s="42" t="s">
        <v>16</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F3B2-056F-4F48-957F-D39C216CDF95}">
  <sheetPr>
    <tabColor theme="7" tint="0.79998168889431442"/>
  </sheetPr>
  <dimension ref="A1:AB161"/>
  <sheetViews>
    <sheetView showGridLines="0" zoomScale="80" zoomScaleNormal="80" workbookViewId="0"/>
  </sheetViews>
  <sheetFormatPr defaultRowHeight="14.25" zeroHeight="1" x14ac:dyDescent="0.2"/>
  <cols>
    <col min="1" max="1" width="6.375" customWidth="1"/>
    <col min="4" max="4" width="7.625" bestFit="1" customWidth="1"/>
    <col min="5" max="5" width="7.625" customWidth="1"/>
    <col min="6" max="6" width="11.25" bestFit="1" customWidth="1"/>
    <col min="7" max="7" width="16.125" bestFit="1" customWidth="1"/>
    <col min="8" max="11" width="23.375" customWidth="1"/>
    <col min="12" max="12" width="18" customWidth="1"/>
    <col min="13" max="13" width="75.75" bestFit="1" customWidth="1"/>
    <col min="16" max="16" width="15.125" bestFit="1" customWidth="1"/>
    <col min="17" max="17" width="10" bestFit="1" customWidth="1"/>
    <col min="18" max="18" width="9.625" bestFit="1" customWidth="1"/>
    <col min="19" max="20" width="10" bestFit="1" customWidth="1"/>
    <col min="21" max="21" width="9.625" bestFit="1" customWidth="1"/>
    <col min="23" max="23" width="11.875" bestFit="1" customWidth="1"/>
  </cols>
  <sheetData>
    <row r="1" spans="1:28" s="22" customFormat="1" ht="15" x14ac:dyDescent="0.25">
      <c r="O1" s="43"/>
    </row>
    <row r="2" spans="1:28" s="22" customFormat="1" ht="23.25" x14ac:dyDescent="0.35">
      <c r="B2" s="44" t="str">
        <f>Overview!B2 &amp;" - PR24 draft determination performance commitment levels"</f>
        <v>River Water Quality - PR24 draft determination performance commitment levels</v>
      </c>
      <c r="C2" s="44"/>
      <c r="D2" s="44"/>
      <c r="E2" s="44"/>
      <c r="F2" s="44"/>
      <c r="G2" s="44"/>
      <c r="N2" s="44"/>
      <c r="O2" s="45"/>
    </row>
    <row r="3" spans="1:28" s="15" customFormat="1" ht="15" x14ac:dyDescent="0.25">
      <c r="O3" s="54"/>
    </row>
    <row r="4" spans="1:28" s="22" customFormat="1" ht="28.5" x14ac:dyDescent="0.45">
      <c r="B4" s="46" t="s">
        <v>162</v>
      </c>
      <c r="C4" s="46"/>
      <c r="D4" s="46"/>
      <c r="E4" s="46"/>
      <c r="F4" s="46"/>
      <c r="G4" s="46"/>
      <c r="N4" s="46"/>
      <c r="O4" s="47"/>
    </row>
    <row r="5" spans="1:28" s="15" customFormat="1" ht="15" x14ac:dyDescent="0.25">
      <c r="O5" s="54"/>
    </row>
    <row r="6" spans="1:28" s="54" customFormat="1" ht="18.75" x14ac:dyDescent="0.25">
      <c r="A6" s="69"/>
      <c r="B6" s="2" t="s">
        <v>102</v>
      </c>
      <c r="C6" s="2" t="s">
        <v>103</v>
      </c>
      <c r="D6" s="2" t="s">
        <v>104</v>
      </c>
      <c r="E6" s="2" t="s">
        <v>105</v>
      </c>
      <c r="F6" s="2" t="s">
        <v>106</v>
      </c>
      <c r="G6" s="3" t="s">
        <v>107</v>
      </c>
      <c r="H6" s="4" t="s">
        <v>108</v>
      </c>
      <c r="I6" s="4" t="s">
        <v>109</v>
      </c>
      <c r="J6" s="4" t="s">
        <v>110</v>
      </c>
      <c r="K6" s="4" t="s">
        <v>111</v>
      </c>
      <c r="L6" s="4" t="s">
        <v>112</v>
      </c>
      <c r="M6" s="4" t="s">
        <v>113</v>
      </c>
      <c r="N6" s="4" t="s">
        <v>114</v>
      </c>
      <c r="O6" s="4" t="s">
        <v>115</v>
      </c>
      <c r="P6" s="50" t="s">
        <v>37</v>
      </c>
      <c r="Q6" s="50" t="s">
        <v>38</v>
      </c>
      <c r="R6" s="50" t="s">
        <v>39</v>
      </c>
      <c r="S6" s="50" t="s">
        <v>40</v>
      </c>
      <c r="T6" s="50" t="s">
        <v>41</v>
      </c>
      <c r="U6" s="50" t="s">
        <v>42</v>
      </c>
    </row>
    <row r="7" spans="1:28" s="54" customFormat="1" ht="15" x14ac:dyDescent="0.25">
      <c r="A7" s="70"/>
      <c r="B7" s="8" t="s">
        <v>47</v>
      </c>
      <c r="C7" s="9" t="str">
        <f>_xlfn.XLOOKUP($B7,FD_Lists!$B$4:$B$25,FD_Lists!C$4:C$25)</f>
        <v>Anglian Water</v>
      </c>
      <c r="D7" s="9" t="str">
        <f>_xlfn.XLOOKUP($B7,FD_Lists!$B$4:$B$25,FD_Lists!D$4:D$25)</f>
        <v>England</v>
      </c>
      <c r="E7" s="9" t="str">
        <f>_xlfn.XLOOKUP($B7,FD_Lists!$B$4:$B$25,FD_Lists!E$4:E$25)</f>
        <v>Company</v>
      </c>
      <c r="F7" s="9" t="str">
        <f>_xlfn.XLOOKUP($B7,FD_Lists!$B$4:$B$25,FD_Lists!F$4:F$25)</f>
        <v>WaSC</v>
      </c>
      <c r="G7" s="10" t="s">
        <v>116</v>
      </c>
      <c r="H7" s="52" t="s">
        <v>163</v>
      </c>
      <c r="I7" s="11" t="str">
        <f>B7&amp;H7</f>
        <v>ANHC_OUT5_09_PR24_OFWAT</v>
      </c>
      <c r="J7" s="11" t="s">
        <v>117</v>
      </c>
      <c r="K7" s="11" t="s">
        <v>118</v>
      </c>
      <c r="L7" s="11" t="s">
        <v>119</v>
      </c>
      <c r="M7" s="64" t="str">
        <f>_xlfn.XLOOKUP($H7,F_Outputs_Mapping!$B$5:$B$26,F_Outputs_Mapping!C$5:C$26)</f>
        <v>Reduction in phosphorus as a percentage of load discharged from treatment works in 2020</v>
      </c>
      <c r="N7" s="64" t="str">
        <f>_xlfn.XLOOKUP($H7,F_Outputs_Mapping!$B$5:$B$26,F_Outputs_Mapping!D$5:D$26)</f>
        <v>%</v>
      </c>
      <c r="O7" s="11">
        <v>4</v>
      </c>
      <c r="P7" s="78">
        <f>FD_Input_Final_Data!AD5</f>
        <v>0</v>
      </c>
      <c r="Q7" s="78">
        <f>FD_Input_Final_Data!AE5</f>
        <v>0.13400000000000001</v>
      </c>
      <c r="R7" s="78">
        <f>FD_Input_Final_Data!AF5</f>
        <v>0.12989999999999999</v>
      </c>
      <c r="S7" s="78">
        <f>FD_Input_Final_Data!AG5</f>
        <v>0.1361</v>
      </c>
      <c r="T7" s="78">
        <f>FD_Input_Final_Data!AH5</f>
        <v>0.14680000000000001</v>
      </c>
      <c r="U7" s="78">
        <f>FD_Input_Final_Data!AI5</f>
        <v>0.14580000000000001</v>
      </c>
      <c r="X7" s="71"/>
      <c r="Y7" s="71"/>
      <c r="Z7" s="71"/>
      <c r="AA7" s="71"/>
      <c r="AB7" s="71"/>
    </row>
    <row r="8" spans="1:28" s="54" customFormat="1" ht="15" x14ac:dyDescent="0.25">
      <c r="A8" s="70"/>
      <c r="B8" s="9" t="s">
        <v>69</v>
      </c>
      <c r="C8" s="9" t="str">
        <f>_xlfn.XLOOKUP($B8,FD_Lists!$B$4:$B$25,FD_Lists!C$4:C$25)</f>
        <v>Dŵr Cymru</v>
      </c>
      <c r="D8" s="9" t="str">
        <f>_xlfn.XLOOKUP($B8,FD_Lists!$B$4:$B$25,FD_Lists!D$4:D$25)</f>
        <v>Wales</v>
      </c>
      <c r="E8" s="9" t="str">
        <f>_xlfn.XLOOKUP($B8,FD_Lists!$B$4:$B$25,FD_Lists!E$4:E$25)</f>
        <v>Company</v>
      </c>
      <c r="F8" s="9" t="str">
        <f>_xlfn.XLOOKUP($B8,FD_Lists!$B$4:$B$25,FD_Lists!F$4:F$25)</f>
        <v>WaSC</v>
      </c>
      <c r="G8" s="10" t="s">
        <v>116</v>
      </c>
      <c r="H8" s="52" t="s">
        <v>163</v>
      </c>
      <c r="I8" s="11" t="str">
        <f t="shared" ref="I8:I23" si="0">B8&amp;H8</f>
        <v>WSHC_OUT5_09_PR24_OFWAT</v>
      </c>
      <c r="J8" s="11" t="s">
        <v>117</v>
      </c>
      <c r="K8" s="11" t="s">
        <v>118</v>
      </c>
      <c r="L8" s="11" t="s">
        <v>119</v>
      </c>
      <c r="M8" s="64" t="str">
        <f>_xlfn.XLOOKUP($H8,F_Outputs_Mapping!$B$5:$B$26,F_Outputs_Mapping!C$5:C$26)</f>
        <v>Reduction in phosphorus as a percentage of load discharged from treatment works in 2020</v>
      </c>
      <c r="N8" s="64" t="str">
        <f>_xlfn.XLOOKUP($H8,F_Outputs_Mapping!$B$5:$B$26,F_Outputs_Mapping!D$5:D$26)</f>
        <v>%</v>
      </c>
      <c r="O8" s="11">
        <v>4</v>
      </c>
      <c r="P8" s="78">
        <f>FD_Input_Final_Data!AD6</f>
        <v>0.1081</v>
      </c>
      <c r="Q8" s="78">
        <f>FD_Input_Final_Data!AE6</f>
        <v>0.1187</v>
      </c>
      <c r="R8" s="78">
        <f>FD_Input_Final_Data!AF6</f>
        <v>0.2384</v>
      </c>
      <c r="S8" s="78">
        <f>FD_Input_Final_Data!AG6</f>
        <v>0.23899999999999999</v>
      </c>
      <c r="T8" s="78">
        <f>FD_Input_Final_Data!AH6</f>
        <v>0.26640000000000003</v>
      </c>
      <c r="U8" s="78">
        <f>FD_Input_Final_Data!AI6</f>
        <v>0.26819999999999999</v>
      </c>
      <c r="X8" s="71"/>
      <c r="Y8" s="71"/>
      <c r="Z8" s="71"/>
      <c r="AA8" s="71"/>
      <c r="AB8" s="71"/>
    </row>
    <row r="9" spans="1:28" s="54" customFormat="1" ht="15" x14ac:dyDescent="0.25">
      <c r="A9" s="70"/>
      <c r="B9" s="9" t="s">
        <v>71</v>
      </c>
      <c r="C9" s="9" t="str">
        <f>_xlfn.XLOOKUP($B9,FD_Lists!$B$4:$B$25,FD_Lists!C$4:C$25)</f>
        <v>Hafren Dyfrdwy</v>
      </c>
      <c r="D9" s="9" t="str">
        <f>_xlfn.XLOOKUP($B9,FD_Lists!$B$4:$B$25,FD_Lists!D$4:D$25)</f>
        <v>Wales</v>
      </c>
      <c r="E9" s="9" t="str">
        <f>_xlfn.XLOOKUP($B9,FD_Lists!$B$4:$B$25,FD_Lists!E$4:E$25)</f>
        <v>Company</v>
      </c>
      <c r="F9" s="9" t="str">
        <f>_xlfn.XLOOKUP($B9,FD_Lists!$B$4:$B$25,FD_Lists!F$4:F$25)</f>
        <v>WaSC</v>
      </c>
      <c r="G9" s="10" t="s">
        <v>116</v>
      </c>
      <c r="H9" s="52" t="s">
        <v>163</v>
      </c>
      <c r="I9" s="11" t="str">
        <f t="shared" si="0"/>
        <v>HDDC_OUT5_09_PR24_OFWAT</v>
      </c>
      <c r="J9" s="11" t="s">
        <v>117</v>
      </c>
      <c r="K9" s="11" t="s">
        <v>118</v>
      </c>
      <c r="L9" s="11" t="s">
        <v>119</v>
      </c>
      <c r="M9" s="64" t="str">
        <f>_xlfn.XLOOKUP($H9,F_Outputs_Mapping!$B$5:$B$26,F_Outputs_Mapping!C$5:C$26)</f>
        <v>Reduction in phosphorus as a percentage of load discharged from treatment works in 2020</v>
      </c>
      <c r="N9" s="64" t="str">
        <f>_xlfn.XLOOKUP($H9,F_Outputs_Mapping!$B$5:$B$26,F_Outputs_Mapping!D$5:D$26)</f>
        <v>%</v>
      </c>
      <c r="O9" s="11">
        <v>4</v>
      </c>
      <c r="P9" s="78">
        <f>FD_Input_Final_Data!AD7</f>
        <v>0</v>
      </c>
      <c r="Q9" s="78">
        <f>FD_Input_Final_Data!AE7</f>
        <v>0.1114</v>
      </c>
      <c r="R9" s="78">
        <f>FD_Input_Final_Data!AF7</f>
        <v>0.1114</v>
      </c>
      <c r="S9" s="78">
        <f>FD_Input_Final_Data!AG7</f>
        <v>0.1114</v>
      </c>
      <c r="T9" s="78">
        <f>FD_Input_Final_Data!AH7</f>
        <v>0.1114</v>
      </c>
      <c r="U9" s="78">
        <f>FD_Input_Final_Data!AI7</f>
        <v>0.1114</v>
      </c>
      <c r="X9" s="71"/>
      <c r="Y9" s="71"/>
      <c r="Z9" s="71"/>
      <c r="AA9" s="71"/>
      <c r="AB9" s="71"/>
    </row>
    <row r="10" spans="1:28" s="54" customFormat="1" ht="15" x14ac:dyDescent="0.25">
      <c r="A10" s="70"/>
      <c r="B10" s="9" t="s">
        <v>75</v>
      </c>
      <c r="C10" s="9" t="str">
        <f>_xlfn.XLOOKUP($B10,FD_Lists!$B$4:$B$25,FD_Lists!C$4:C$25)</f>
        <v>Northumbrian Water</v>
      </c>
      <c r="D10" s="9" t="str">
        <f>_xlfn.XLOOKUP($B10,FD_Lists!$B$4:$B$25,FD_Lists!D$4:D$25)</f>
        <v>England</v>
      </c>
      <c r="E10" s="9" t="str">
        <f>_xlfn.XLOOKUP($B10,FD_Lists!$B$4:$B$25,FD_Lists!E$4:E$25)</f>
        <v>Company</v>
      </c>
      <c r="F10" s="9" t="str">
        <f>_xlfn.XLOOKUP($B10,FD_Lists!$B$4:$B$25,FD_Lists!F$4:F$25)</f>
        <v>WaSC</v>
      </c>
      <c r="G10" s="10" t="s">
        <v>116</v>
      </c>
      <c r="H10" s="52" t="s">
        <v>163</v>
      </c>
      <c r="I10" s="11" t="str">
        <f t="shared" si="0"/>
        <v>NESC_OUT5_09_PR24_OFWAT</v>
      </c>
      <c r="J10" s="11" t="s">
        <v>117</v>
      </c>
      <c r="K10" s="11" t="s">
        <v>118</v>
      </c>
      <c r="L10" s="11" t="s">
        <v>119</v>
      </c>
      <c r="M10" s="64" t="str">
        <f>_xlfn.XLOOKUP($H10,F_Outputs_Mapping!$B$5:$B$26,F_Outputs_Mapping!C$5:C$26)</f>
        <v>Reduction in phosphorus as a percentage of load discharged from treatment works in 2020</v>
      </c>
      <c r="N10" s="64" t="str">
        <f>_xlfn.XLOOKUP($H10,F_Outputs_Mapping!$B$5:$B$26,F_Outputs_Mapping!D$5:D$26)</f>
        <v>%</v>
      </c>
      <c r="O10" s="11">
        <v>4</v>
      </c>
      <c r="P10" s="78">
        <f>FD_Input_Final_Data!AD8</f>
        <v>0</v>
      </c>
      <c r="Q10" s="78">
        <f>FD_Input_Final_Data!AE8</f>
        <v>0</v>
      </c>
      <c r="R10" s="78">
        <f>FD_Input_Final_Data!AF8</f>
        <v>0</v>
      </c>
      <c r="S10" s="78">
        <f>FD_Input_Final_Data!AG8</f>
        <v>2.8899999999999999E-2</v>
      </c>
      <c r="T10" s="78">
        <f>FD_Input_Final_Data!AH8</f>
        <v>4.9500000000000002E-2</v>
      </c>
      <c r="U10" s="78">
        <f>FD_Input_Final_Data!AI8</f>
        <v>5.04E-2</v>
      </c>
      <c r="X10" s="71"/>
      <c r="Y10" s="71"/>
      <c r="Z10" s="71"/>
      <c r="AA10" s="71"/>
      <c r="AB10" s="71"/>
    </row>
    <row r="11" spans="1:28" s="54" customFormat="1" ht="15" x14ac:dyDescent="0.25">
      <c r="A11" s="70"/>
      <c r="B11" s="9" t="s">
        <v>76</v>
      </c>
      <c r="C11" s="9" t="str">
        <f>_xlfn.XLOOKUP($B11,FD_Lists!$B$4:$B$25,FD_Lists!C$4:C$25)</f>
        <v>Severn Trent Water</v>
      </c>
      <c r="D11" s="9" t="str">
        <f>_xlfn.XLOOKUP($B11,FD_Lists!$B$4:$B$25,FD_Lists!D$4:D$25)</f>
        <v>England</v>
      </c>
      <c r="E11" s="9" t="str">
        <f>_xlfn.XLOOKUP($B11,FD_Lists!$B$4:$B$25,FD_Lists!E$4:E$25)</f>
        <v>Company</v>
      </c>
      <c r="F11" s="9" t="str">
        <f>_xlfn.XLOOKUP($B11,FD_Lists!$B$4:$B$25,FD_Lists!F$4:F$25)</f>
        <v>WaSC</v>
      </c>
      <c r="G11" s="10" t="s">
        <v>116</v>
      </c>
      <c r="H11" s="52" t="s">
        <v>163</v>
      </c>
      <c r="I11" s="11" t="str">
        <f t="shared" si="0"/>
        <v>SVEC_OUT5_09_PR24_OFWAT</v>
      </c>
      <c r="J11" s="11" t="s">
        <v>117</v>
      </c>
      <c r="K11" s="11" t="s">
        <v>118</v>
      </c>
      <c r="L11" s="11" t="s">
        <v>119</v>
      </c>
      <c r="M11" s="64" t="str">
        <f>_xlfn.XLOOKUP($H11,F_Outputs_Mapping!$B$5:$B$26,F_Outputs_Mapping!C$5:C$26)</f>
        <v>Reduction in phosphorus as a percentage of load discharged from treatment works in 2020</v>
      </c>
      <c r="N11" s="64" t="str">
        <f>_xlfn.XLOOKUP($H11,F_Outputs_Mapping!$B$5:$B$26,F_Outputs_Mapping!D$5:D$26)</f>
        <v>%</v>
      </c>
      <c r="O11" s="11">
        <v>4</v>
      </c>
      <c r="P11" s="78">
        <f>FD_Input_Final_Data!AD9</f>
        <v>0.1205</v>
      </c>
      <c r="Q11" s="78">
        <f>FD_Input_Final_Data!AE9</f>
        <v>0.37869999999999998</v>
      </c>
      <c r="R11" s="78">
        <f>FD_Input_Final_Data!AF9</f>
        <v>0.40339999999999998</v>
      </c>
      <c r="S11" s="78">
        <f>FD_Input_Final_Data!AG9</f>
        <v>0.50449999999999995</v>
      </c>
      <c r="T11" s="78">
        <f>FD_Input_Final_Data!AH9</f>
        <v>0.57369999999999999</v>
      </c>
      <c r="U11" s="78">
        <f>FD_Input_Final_Data!AI9</f>
        <v>0.57369999999999999</v>
      </c>
      <c r="X11" s="71"/>
      <c r="Y11" s="71"/>
      <c r="Z11" s="71"/>
      <c r="AA11" s="71"/>
      <c r="AB11" s="71"/>
    </row>
    <row r="12" spans="1:28" s="54" customFormat="1" ht="15" x14ac:dyDescent="0.25">
      <c r="A12" s="70"/>
      <c r="B12" s="9" t="s">
        <v>81</v>
      </c>
      <c r="C12" s="9" t="str">
        <f>_xlfn.XLOOKUP($B12,FD_Lists!$B$4:$B$25,FD_Lists!C$4:C$25)</f>
        <v>Southern Water</v>
      </c>
      <c r="D12" s="9" t="str">
        <f>_xlfn.XLOOKUP($B12,FD_Lists!$B$4:$B$25,FD_Lists!D$4:D$25)</f>
        <v>England</v>
      </c>
      <c r="E12" s="9" t="str">
        <f>_xlfn.XLOOKUP($B12,FD_Lists!$B$4:$B$25,FD_Lists!E$4:E$25)</f>
        <v>Company</v>
      </c>
      <c r="F12" s="9" t="str">
        <f>_xlfn.XLOOKUP($B12,FD_Lists!$B$4:$B$25,FD_Lists!F$4:F$25)</f>
        <v>WaSC</v>
      </c>
      <c r="G12" s="10" t="s">
        <v>116</v>
      </c>
      <c r="H12" s="52" t="s">
        <v>163</v>
      </c>
      <c r="I12" s="11" t="str">
        <f t="shared" si="0"/>
        <v>SRNC_OUT5_09_PR24_OFWAT</v>
      </c>
      <c r="J12" s="11" t="s">
        <v>117</v>
      </c>
      <c r="K12" s="11" t="s">
        <v>118</v>
      </c>
      <c r="L12" s="11" t="s">
        <v>119</v>
      </c>
      <c r="M12" s="64" t="str">
        <f>_xlfn.XLOOKUP($H12,F_Outputs_Mapping!$B$5:$B$26,F_Outputs_Mapping!C$5:C$26)</f>
        <v>Reduction in phosphorus as a percentage of load discharged from treatment works in 2020</v>
      </c>
      <c r="N12" s="64" t="str">
        <f>_xlfn.XLOOKUP($H12,F_Outputs_Mapping!$B$5:$B$26,F_Outputs_Mapping!D$5:D$26)</f>
        <v>%</v>
      </c>
      <c r="O12" s="11">
        <v>4</v>
      </c>
      <c r="P12" s="78">
        <f>FD_Input_Final_Data!AD10</f>
        <v>0.33629999999999999</v>
      </c>
      <c r="Q12" s="78">
        <f>FD_Input_Final_Data!AE10</f>
        <v>0.33629999999999999</v>
      </c>
      <c r="R12" s="78">
        <f>FD_Input_Final_Data!AF10</f>
        <v>0.33629999999999999</v>
      </c>
      <c r="S12" s="78">
        <f>FD_Input_Final_Data!AG10</f>
        <v>0.33629999999999999</v>
      </c>
      <c r="T12" s="78">
        <f>FD_Input_Final_Data!AH10</f>
        <v>0.33629999999999999</v>
      </c>
      <c r="U12" s="78">
        <f>FD_Input_Final_Data!AI10</f>
        <v>0.7258</v>
      </c>
      <c r="X12" s="71"/>
      <c r="Y12" s="71"/>
      <c r="Z12" s="71"/>
      <c r="AA12" s="71"/>
      <c r="AB12" s="71"/>
    </row>
    <row r="13" spans="1:28" s="54" customFormat="1" ht="15" x14ac:dyDescent="0.25">
      <c r="A13" s="70"/>
      <c r="B13" s="9" t="s">
        <v>82</v>
      </c>
      <c r="C13" s="9" t="str">
        <f>_xlfn.XLOOKUP($B13,FD_Lists!$B$4:$B$25,FD_Lists!C$4:C$25)</f>
        <v>Thames Water</v>
      </c>
      <c r="D13" s="9" t="str">
        <f>_xlfn.XLOOKUP($B13,FD_Lists!$B$4:$B$25,FD_Lists!D$4:D$25)</f>
        <v>England</v>
      </c>
      <c r="E13" s="9" t="str">
        <f>_xlfn.XLOOKUP($B13,FD_Lists!$B$4:$B$25,FD_Lists!E$4:E$25)</f>
        <v>Company</v>
      </c>
      <c r="F13" s="9" t="str">
        <f>_xlfn.XLOOKUP($B13,FD_Lists!$B$4:$B$25,FD_Lists!F$4:F$25)</f>
        <v>WaSC</v>
      </c>
      <c r="G13" s="10" t="s">
        <v>116</v>
      </c>
      <c r="H13" s="52" t="s">
        <v>163</v>
      </c>
      <c r="I13" s="11" t="str">
        <f t="shared" si="0"/>
        <v>TMSC_OUT5_09_PR24_OFWAT</v>
      </c>
      <c r="J13" s="11" t="s">
        <v>117</v>
      </c>
      <c r="K13" s="11" t="s">
        <v>118</v>
      </c>
      <c r="L13" s="11" t="s">
        <v>119</v>
      </c>
      <c r="M13" s="64" t="str">
        <f>_xlfn.XLOOKUP($H13,F_Outputs_Mapping!$B$5:$B$26,F_Outputs_Mapping!C$5:C$26)</f>
        <v>Reduction in phosphorus as a percentage of load discharged from treatment works in 2020</v>
      </c>
      <c r="N13" s="64" t="str">
        <f>_xlfn.XLOOKUP($H13,F_Outputs_Mapping!$B$5:$B$26,F_Outputs_Mapping!D$5:D$26)</f>
        <v>%</v>
      </c>
      <c r="O13" s="11">
        <v>4</v>
      </c>
      <c r="P13" s="78">
        <f>FD_Input_Final_Data!AD11</f>
        <v>3.8899999999999997E-2</v>
      </c>
      <c r="Q13" s="78">
        <f>FD_Input_Final_Data!AE11</f>
        <v>5.1499999999999997E-2</v>
      </c>
      <c r="R13" s="78">
        <f>FD_Input_Final_Data!AF11</f>
        <v>5.1499999999999997E-2</v>
      </c>
      <c r="S13" s="78">
        <f>FD_Input_Final_Data!AG11</f>
        <v>7.6899999999999996E-2</v>
      </c>
      <c r="T13" s="78">
        <f>FD_Input_Final_Data!AH11</f>
        <v>0.14499999999999999</v>
      </c>
      <c r="U13" s="78">
        <f>FD_Input_Final_Data!AI11</f>
        <v>0.19159999999999999</v>
      </c>
      <c r="X13" s="71"/>
      <c r="Y13" s="71"/>
      <c r="Z13" s="71"/>
      <c r="AA13" s="71"/>
      <c r="AB13" s="71"/>
    </row>
    <row r="14" spans="1:28" s="54" customFormat="1" ht="15" x14ac:dyDescent="0.25">
      <c r="B14" s="9" t="s">
        <v>83</v>
      </c>
      <c r="C14" s="9" t="str">
        <f>_xlfn.XLOOKUP($B14,FD_Lists!$B$4:$B$25,FD_Lists!C$4:C$25)</f>
        <v xml:space="preserve">United Utilities </v>
      </c>
      <c r="D14" s="9" t="str">
        <f>_xlfn.XLOOKUP($B14,FD_Lists!$B$4:$B$25,FD_Lists!D$4:D$25)</f>
        <v>England</v>
      </c>
      <c r="E14" s="9" t="str">
        <f>_xlfn.XLOOKUP($B14,FD_Lists!$B$4:$B$25,FD_Lists!E$4:E$25)</f>
        <v>Company</v>
      </c>
      <c r="F14" s="9" t="str">
        <f>_xlfn.XLOOKUP($B14,FD_Lists!$B$4:$B$25,FD_Lists!F$4:F$25)</f>
        <v>WaSC</v>
      </c>
      <c r="G14" s="10" t="s">
        <v>116</v>
      </c>
      <c r="H14" s="52" t="s">
        <v>163</v>
      </c>
      <c r="I14" s="11" t="str">
        <f t="shared" si="0"/>
        <v>NWTC_OUT5_09_PR24_OFWAT</v>
      </c>
      <c r="J14" s="11" t="s">
        <v>117</v>
      </c>
      <c r="K14" s="11" t="s">
        <v>118</v>
      </c>
      <c r="L14" s="11" t="s">
        <v>119</v>
      </c>
      <c r="M14" s="64" t="str">
        <f>_xlfn.XLOOKUP($H14,F_Outputs_Mapping!$B$5:$B$26,F_Outputs_Mapping!C$5:C$26)</f>
        <v>Reduction in phosphorus as a percentage of load discharged from treatment works in 2020</v>
      </c>
      <c r="N14" s="64" t="str">
        <f>_xlfn.XLOOKUP($H14,F_Outputs_Mapping!$B$5:$B$26,F_Outputs_Mapping!D$5:D$26)</f>
        <v>%</v>
      </c>
      <c r="O14" s="11">
        <v>4</v>
      </c>
      <c r="P14" s="78">
        <f>FD_Input_Final_Data!AD12</f>
        <v>3.56E-2</v>
      </c>
      <c r="Q14" s="78">
        <f>FD_Input_Final_Data!AE12</f>
        <v>0.14230000000000001</v>
      </c>
      <c r="R14" s="78">
        <f>FD_Input_Final_Data!AF12</f>
        <v>0.14510000000000001</v>
      </c>
      <c r="S14" s="78">
        <f>FD_Input_Final_Data!AG12</f>
        <v>0.1928</v>
      </c>
      <c r="T14" s="78">
        <f>FD_Input_Final_Data!AH12</f>
        <v>0.1928</v>
      </c>
      <c r="U14" s="78">
        <f>FD_Input_Final_Data!AI12</f>
        <v>0.31130000000000002</v>
      </c>
      <c r="X14" s="71"/>
      <c r="Y14" s="71"/>
      <c r="Z14" s="71"/>
      <c r="AA14" s="71"/>
      <c r="AB14" s="71"/>
    </row>
    <row r="15" spans="1:28" s="54" customFormat="1" ht="15" x14ac:dyDescent="0.25">
      <c r="A15" s="70"/>
      <c r="B15" s="9" t="s">
        <v>86</v>
      </c>
      <c r="C15" s="9" t="str">
        <f>_xlfn.XLOOKUP($B15,FD_Lists!$B$4:$B$25,FD_Lists!C$4:C$25)</f>
        <v>Wessex Water</v>
      </c>
      <c r="D15" s="9" t="str">
        <f>_xlfn.XLOOKUP($B15,FD_Lists!$B$4:$B$25,FD_Lists!D$4:D$25)</f>
        <v>England</v>
      </c>
      <c r="E15" s="9" t="str">
        <f>_xlfn.XLOOKUP($B15,FD_Lists!$B$4:$B$25,FD_Lists!E$4:E$25)</f>
        <v>Company</v>
      </c>
      <c r="F15" s="9" t="str">
        <f>_xlfn.XLOOKUP($B15,FD_Lists!$B$4:$B$25,FD_Lists!F$4:F$25)</f>
        <v>WaSC</v>
      </c>
      <c r="G15" s="10" t="s">
        <v>116</v>
      </c>
      <c r="H15" s="52" t="s">
        <v>163</v>
      </c>
      <c r="I15" s="11" t="str">
        <f t="shared" si="0"/>
        <v>WSXC_OUT5_09_PR24_OFWAT</v>
      </c>
      <c r="J15" s="11" t="s">
        <v>117</v>
      </c>
      <c r="K15" s="11" t="s">
        <v>118</v>
      </c>
      <c r="L15" s="11" t="s">
        <v>119</v>
      </c>
      <c r="M15" s="64" t="str">
        <f>_xlfn.XLOOKUP($H15,F_Outputs_Mapping!$B$5:$B$26,F_Outputs_Mapping!C$5:C$26)</f>
        <v>Reduction in phosphorus as a percentage of load discharged from treatment works in 2020</v>
      </c>
      <c r="N15" s="64" t="str">
        <f>_xlfn.XLOOKUP($H15,F_Outputs_Mapping!$B$5:$B$26,F_Outputs_Mapping!D$5:D$26)</f>
        <v>%</v>
      </c>
      <c r="O15" s="11">
        <v>4</v>
      </c>
      <c r="P15" s="78">
        <f>FD_Input_Final_Data!AD13</f>
        <v>0.1232</v>
      </c>
      <c r="Q15" s="78">
        <f>FD_Input_Final_Data!AE13</f>
        <v>0.5635</v>
      </c>
      <c r="R15" s="78">
        <f>FD_Input_Final_Data!AF13</f>
        <v>0.5635</v>
      </c>
      <c r="S15" s="78">
        <f>FD_Input_Final_Data!AG13</f>
        <v>0.57030000000000003</v>
      </c>
      <c r="T15" s="78">
        <f>FD_Input_Final_Data!AH13</f>
        <v>0.60070000000000001</v>
      </c>
      <c r="U15" s="78">
        <f>FD_Input_Final_Data!AI13</f>
        <v>0.61439999999999995</v>
      </c>
      <c r="X15" s="71"/>
      <c r="Y15" s="71"/>
      <c r="Z15" s="71"/>
      <c r="AA15" s="71"/>
      <c r="AB15" s="71"/>
    </row>
    <row r="16" spans="1:28" s="54" customFormat="1" ht="15" x14ac:dyDescent="0.25">
      <c r="A16" s="70"/>
      <c r="B16" s="9" t="s">
        <v>87</v>
      </c>
      <c r="C16" s="9" t="str">
        <f>_xlfn.XLOOKUP($B16,FD_Lists!$B$4:$B$25,FD_Lists!C$4:C$25)</f>
        <v>Yorkshire Water</v>
      </c>
      <c r="D16" s="9" t="str">
        <f>_xlfn.XLOOKUP($B16,FD_Lists!$B$4:$B$25,FD_Lists!D$4:D$25)</f>
        <v>England</v>
      </c>
      <c r="E16" s="9" t="str">
        <f>_xlfn.XLOOKUP($B16,FD_Lists!$B$4:$B$25,FD_Lists!E$4:E$25)</f>
        <v>Company</v>
      </c>
      <c r="F16" s="9" t="str">
        <f>_xlfn.XLOOKUP($B16,FD_Lists!$B$4:$B$25,FD_Lists!F$4:F$25)</f>
        <v>WaSC</v>
      </c>
      <c r="G16" s="10" t="s">
        <v>116</v>
      </c>
      <c r="H16" s="52" t="s">
        <v>163</v>
      </c>
      <c r="I16" s="11" t="str">
        <f t="shared" si="0"/>
        <v>YKYC_OUT5_09_PR24_OFWAT</v>
      </c>
      <c r="J16" s="11" t="s">
        <v>117</v>
      </c>
      <c r="K16" s="11" t="s">
        <v>118</v>
      </c>
      <c r="L16" s="11" t="s">
        <v>119</v>
      </c>
      <c r="M16" s="64" t="str">
        <f>_xlfn.XLOOKUP($H16,F_Outputs_Mapping!$B$5:$B$26,F_Outputs_Mapping!C$5:C$26)</f>
        <v>Reduction in phosphorus as a percentage of load discharged from treatment works in 2020</v>
      </c>
      <c r="N16" s="64" t="str">
        <f>_xlfn.XLOOKUP($H16,F_Outputs_Mapping!$B$5:$B$26,F_Outputs_Mapping!D$5:D$26)</f>
        <v>%</v>
      </c>
      <c r="O16" s="11">
        <v>4</v>
      </c>
      <c r="P16" s="78">
        <f>FD_Input_Final_Data!AD14</f>
        <v>1.0999999999999999E-2</v>
      </c>
      <c r="Q16" s="78">
        <f>FD_Input_Final_Data!AE14</f>
        <v>0.72119999999999995</v>
      </c>
      <c r="R16" s="78">
        <f>FD_Input_Final_Data!AF14</f>
        <v>0.75349999999999995</v>
      </c>
      <c r="S16" s="78">
        <f>FD_Input_Final_Data!AG14</f>
        <v>0.75929999999999997</v>
      </c>
      <c r="T16" s="78">
        <f>FD_Input_Final_Data!AH14</f>
        <v>0.7611</v>
      </c>
      <c r="U16" s="78">
        <f>FD_Input_Final_Data!AI14</f>
        <v>0.7611</v>
      </c>
      <c r="X16" s="71"/>
      <c r="Y16" s="71"/>
      <c r="Z16" s="71"/>
      <c r="AA16" s="71"/>
      <c r="AB16" s="71"/>
    </row>
    <row r="17" spans="1:28" s="54" customFormat="1" ht="15" x14ac:dyDescent="0.25">
      <c r="A17" s="70"/>
      <c r="B17" s="9" t="s">
        <v>88</v>
      </c>
      <c r="C17" s="9" t="str">
        <f>_xlfn.XLOOKUP($B17,FD_Lists!$B$4:$B$25,FD_Lists!C$4:C$25)</f>
        <v>Affinity Water</v>
      </c>
      <c r="D17" s="9" t="str">
        <f>_xlfn.XLOOKUP($B17,FD_Lists!$B$4:$B$25,FD_Lists!D$4:D$25)</f>
        <v>England</v>
      </c>
      <c r="E17" s="9" t="str">
        <f>_xlfn.XLOOKUP($B17,FD_Lists!$B$4:$B$25,FD_Lists!E$4:E$25)</f>
        <v>Company</v>
      </c>
      <c r="F17" s="9" t="str">
        <f>_xlfn.XLOOKUP($B17,FD_Lists!$B$4:$B$25,FD_Lists!F$4:F$25)</f>
        <v>WoC</v>
      </c>
      <c r="G17" s="10" t="s">
        <v>116</v>
      </c>
      <c r="H17" s="52" t="s">
        <v>163</v>
      </c>
      <c r="I17" s="11" t="str">
        <f t="shared" si="0"/>
        <v>AFWC_OUT5_09_PR24_OFWAT</v>
      </c>
      <c r="J17" s="11" t="s">
        <v>117</v>
      </c>
      <c r="K17" s="11" t="s">
        <v>118</v>
      </c>
      <c r="L17" s="11" t="s">
        <v>119</v>
      </c>
      <c r="M17" s="64" t="str">
        <f>_xlfn.XLOOKUP($H17,F_Outputs_Mapping!$B$5:$B$26,F_Outputs_Mapping!C$5:C$26)</f>
        <v>Reduction in phosphorus as a percentage of load discharged from treatment works in 2020</v>
      </c>
      <c r="N17" s="64" t="str">
        <f>_xlfn.XLOOKUP($H17,F_Outputs_Mapping!$B$5:$B$26,F_Outputs_Mapping!D$5:D$26)</f>
        <v>%</v>
      </c>
      <c r="O17" s="11">
        <v>4</v>
      </c>
      <c r="P17" s="78" t="str">
        <f>FD_Input_Final_Data!AD15</f>
        <v>##BLANK</v>
      </c>
      <c r="Q17" s="78" t="str">
        <f>FD_Input_Final_Data!AE15</f>
        <v>##BLANK</v>
      </c>
      <c r="R17" s="78" t="str">
        <f>FD_Input_Final_Data!AF15</f>
        <v>##BLANK</v>
      </c>
      <c r="S17" s="78" t="str">
        <f>FD_Input_Final_Data!AG15</f>
        <v>##BLANK</v>
      </c>
      <c r="T17" s="78" t="str">
        <f>FD_Input_Final_Data!AH15</f>
        <v>##BLANK</v>
      </c>
      <c r="U17" s="78" t="str">
        <f>FD_Input_Final_Data!AI15</f>
        <v>##BLANK</v>
      </c>
      <c r="X17" s="71"/>
      <c r="Y17" s="71"/>
      <c r="Z17" s="71"/>
      <c r="AA17" s="71"/>
      <c r="AB17" s="71"/>
    </row>
    <row r="18" spans="1:28" s="54" customFormat="1" ht="15" x14ac:dyDescent="0.25">
      <c r="B18" s="9" t="s">
        <v>94</v>
      </c>
      <c r="C18" s="9" t="str">
        <f>_xlfn.XLOOKUP($B18,FD_Lists!$B$4:$B$25,FD_Lists!C$4:C$25)</f>
        <v>Portsmouth Water</v>
      </c>
      <c r="D18" s="9" t="str">
        <f>_xlfn.XLOOKUP($B18,FD_Lists!$B$4:$B$25,FD_Lists!D$4:D$25)</f>
        <v>England</v>
      </c>
      <c r="E18" s="9" t="str">
        <f>_xlfn.XLOOKUP($B18,FD_Lists!$B$4:$B$25,FD_Lists!E$4:E$25)</f>
        <v>Company</v>
      </c>
      <c r="F18" s="9" t="str">
        <f>_xlfn.XLOOKUP($B18,FD_Lists!$B$4:$B$25,FD_Lists!F$4:F$25)</f>
        <v>WoC</v>
      </c>
      <c r="G18" s="10" t="s">
        <v>116</v>
      </c>
      <c r="H18" s="52" t="s">
        <v>163</v>
      </c>
      <c r="I18" s="11" t="str">
        <f t="shared" si="0"/>
        <v>PRTC_OUT5_09_PR24_OFWAT</v>
      </c>
      <c r="J18" s="11" t="s">
        <v>117</v>
      </c>
      <c r="K18" s="11" t="s">
        <v>118</v>
      </c>
      <c r="L18" s="11" t="s">
        <v>119</v>
      </c>
      <c r="M18" s="64" t="str">
        <f>_xlfn.XLOOKUP($H18,F_Outputs_Mapping!$B$5:$B$26,F_Outputs_Mapping!C$5:C$26)</f>
        <v>Reduction in phosphorus as a percentage of load discharged from treatment works in 2020</v>
      </c>
      <c r="N18" s="64" t="str">
        <f>_xlfn.XLOOKUP($H18,F_Outputs_Mapping!$B$5:$B$26,F_Outputs_Mapping!D$5:D$26)</f>
        <v>%</v>
      </c>
      <c r="O18" s="11">
        <v>4</v>
      </c>
      <c r="P18" s="78" t="str">
        <f>FD_Input_Final_Data!AD16</f>
        <v>##BLANK</v>
      </c>
      <c r="Q18" s="78" t="str">
        <f>FD_Input_Final_Data!AE16</f>
        <v>##BLANK</v>
      </c>
      <c r="R18" s="78" t="str">
        <f>FD_Input_Final_Data!AF16</f>
        <v>##BLANK</v>
      </c>
      <c r="S18" s="78" t="str">
        <f>FD_Input_Final_Data!AG16</f>
        <v>##BLANK</v>
      </c>
      <c r="T18" s="78" t="str">
        <f>FD_Input_Final_Data!AH16</f>
        <v>##BLANK</v>
      </c>
      <c r="U18" s="78" t="str">
        <f>FD_Input_Final_Data!AI16</f>
        <v>##BLANK</v>
      </c>
      <c r="X18" s="71"/>
      <c r="Y18" s="71"/>
      <c r="Z18" s="71"/>
      <c r="AA18" s="71"/>
      <c r="AB18" s="71"/>
    </row>
    <row r="19" spans="1:28" s="54" customFormat="1" ht="15" x14ac:dyDescent="0.25">
      <c r="A19" s="70"/>
      <c r="B19" s="9" t="s">
        <v>95</v>
      </c>
      <c r="C19" s="9" t="str">
        <f>_xlfn.XLOOKUP($B19,FD_Lists!$B$4:$B$25,FD_Lists!C$4:C$25)</f>
        <v>South East Water</v>
      </c>
      <c r="D19" s="9" t="str">
        <f>_xlfn.XLOOKUP($B19,FD_Lists!$B$4:$B$25,FD_Lists!D$4:D$25)</f>
        <v>England</v>
      </c>
      <c r="E19" s="9" t="str">
        <f>_xlfn.XLOOKUP($B19,FD_Lists!$B$4:$B$25,FD_Lists!E$4:E$25)</f>
        <v>Company</v>
      </c>
      <c r="F19" s="9" t="str">
        <f>_xlfn.XLOOKUP($B19,FD_Lists!$B$4:$B$25,FD_Lists!F$4:F$25)</f>
        <v>WoC</v>
      </c>
      <c r="G19" s="10" t="s">
        <v>116</v>
      </c>
      <c r="H19" s="52" t="s">
        <v>163</v>
      </c>
      <c r="I19" s="11" t="str">
        <f t="shared" si="0"/>
        <v>SEWC_OUT5_09_PR24_OFWAT</v>
      </c>
      <c r="J19" s="11" t="s">
        <v>117</v>
      </c>
      <c r="K19" s="11" t="s">
        <v>118</v>
      </c>
      <c r="L19" s="11" t="s">
        <v>119</v>
      </c>
      <c r="M19" s="64" t="str">
        <f>_xlfn.XLOOKUP($H19,F_Outputs_Mapping!$B$5:$B$26,F_Outputs_Mapping!C$5:C$26)</f>
        <v>Reduction in phosphorus as a percentage of load discharged from treatment works in 2020</v>
      </c>
      <c r="N19" s="64" t="str">
        <f>_xlfn.XLOOKUP($H19,F_Outputs_Mapping!$B$5:$B$26,F_Outputs_Mapping!D$5:D$26)</f>
        <v>%</v>
      </c>
      <c r="O19" s="11">
        <v>4</v>
      </c>
      <c r="P19" s="78" t="str">
        <f>FD_Input_Final_Data!AD17</f>
        <v>##BLANK</v>
      </c>
      <c r="Q19" s="78" t="str">
        <f>FD_Input_Final_Data!AE17</f>
        <v>##BLANK</v>
      </c>
      <c r="R19" s="78" t="str">
        <f>FD_Input_Final_Data!AF17</f>
        <v>##BLANK</v>
      </c>
      <c r="S19" s="78" t="str">
        <f>FD_Input_Final_Data!AG17</f>
        <v>##BLANK</v>
      </c>
      <c r="T19" s="78" t="str">
        <f>FD_Input_Final_Data!AH17</f>
        <v>##BLANK</v>
      </c>
      <c r="U19" s="78" t="str">
        <f>FD_Input_Final_Data!AI17</f>
        <v>##BLANK</v>
      </c>
      <c r="X19" s="71"/>
      <c r="Y19" s="71"/>
      <c r="Z19" s="71"/>
      <c r="AA19" s="71"/>
      <c r="AB19" s="71"/>
    </row>
    <row r="20" spans="1:28" s="54" customFormat="1" ht="15" x14ac:dyDescent="0.25">
      <c r="A20" s="70"/>
      <c r="B20" s="9" t="s">
        <v>96</v>
      </c>
      <c r="C20" s="9" t="str">
        <f>_xlfn.XLOOKUP($B20,FD_Lists!$B$4:$B$25,FD_Lists!C$4:C$25)</f>
        <v>South Staffordshire Water</v>
      </c>
      <c r="D20" s="9" t="str">
        <f>_xlfn.XLOOKUP($B20,FD_Lists!$B$4:$B$25,FD_Lists!D$4:D$25)</f>
        <v>England</v>
      </c>
      <c r="E20" s="9" t="str">
        <f>_xlfn.XLOOKUP($B20,FD_Lists!$B$4:$B$25,FD_Lists!E$4:E$25)</f>
        <v>Company</v>
      </c>
      <c r="F20" s="9" t="str">
        <f>_xlfn.XLOOKUP($B20,FD_Lists!$B$4:$B$25,FD_Lists!F$4:F$25)</f>
        <v>WoC</v>
      </c>
      <c r="G20" s="10" t="s">
        <v>116</v>
      </c>
      <c r="H20" s="52" t="s">
        <v>163</v>
      </c>
      <c r="I20" s="11" t="str">
        <f t="shared" si="0"/>
        <v>SSCC_OUT5_09_PR24_OFWAT</v>
      </c>
      <c r="J20" s="11" t="s">
        <v>117</v>
      </c>
      <c r="K20" s="11" t="s">
        <v>118</v>
      </c>
      <c r="L20" s="11" t="s">
        <v>119</v>
      </c>
      <c r="M20" s="64" t="str">
        <f>_xlfn.XLOOKUP($H20,F_Outputs_Mapping!$B$5:$B$26,F_Outputs_Mapping!C$5:C$26)</f>
        <v>Reduction in phosphorus as a percentage of load discharged from treatment works in 2020</v>
      </c>
      <c r="N20" s="64" t="str">
        <f>_xlfn.XLOOKUP($H20,F_Outputs_Mapping!$B$5:$B$26,F_Outputs_Mapping!D$5:D$26)</f>
        <v>%</v>
      </c>
      <c r="O20" s="11">
        <v>4</v>
      </c>
      <c r="P20" s="78" t="str">
        <f>FD_Input_Final_Data!AD18</f>
        <v>##BLANK</v>
      </c>
      <c r="Q20" s="78" t="str">
        <f>FD_Input_Final_Data!AE18</f>
        <v>##BLANK</v>
      </c>
      <c r="R20" s="78" t="str">
        <f>FD_Input_Final_Data!AF18</f>
        <v>##BLANK</v>
      </c>
      <c r="S20" s="78" t="str">
        <f>FD_Input_Final_Data!AG18</f>
        <v>##BLANK</v>
      </c>
      <c r="T20" s="78" t="str">
        <f>FD_Input_Final_Data!AH18</f>
        <v>##BLANK</v>
      </c>
      <c r="U20" s="78" t="str">
        <f>FD_Input_Final_Data!AI18</f>
        <v>##BLANK</v>
      </c>
      <c r="X20" s="71"/>
      <c r="Y20" s="71"/>
      <c r="Z20" s="71"/>
      <c r="AA20" s="71"/>
      <c r="AB20" s="71"/>
    </row>
    <row r="21" spans="1:28" s="54" customFormat="1" ht="15" x14ac:dyDescent="0.25">
      <c r="A21" s="70"/>
      <c r="B21" s="9" t="s">
        <v>100</v>
      </c>
      <c r="C21" s="9" t="str">
        <f>_xlfn.XLOOKUP($B21,FD_Lists!$B$4:$B$25,FD_Lists!C$4:C$25)</f>
        <v>SES Water</v>
      </c>
      <c r="D21" s="9" t="str">
        <f>_xlfn.XLOOKUP($B21,FD_Lists!$B$4:$B$25,FD_Lists!D$4:D$25)</f>
        <v>England</v>
      </c>
      <c r="E21" s="9" t="str">
        <f>_xlfn.XLOOKUP($B21,FD_Lists!$B$4:$B$25,FD_Lists!E$4:E$25)</f>
        <v>Company</v>
      </c>
      <c r="F21" s="9" t="str">
        <f>_xlfn.XLOOKUP($B21,FD_Lists!$B$4:$B$25,FD_Lists!F$4:F$25)</f>
        <v>WoC</v>
      </c>
      <c r="G21" s="10" t="s">
        <v>116</v>
      </c>
      <c r="H21" s="52" t="s">
        <v>163</v>
      </c>
      <c r="I21" s="11" t="str">
        <f t="shared" si="0"/>
        <v>SESC_OUT5_09_PR24_OFWAT</v>
      </c>
      <c r="J21" s="11" t="s">
        <v>117</v>
      </c>
      <c r="K21" s="11" t="s">
        <v>118</v>
      </c>
      <c r="L21" s="11" t="s">
        <v>119</v>
      </c>
      <c r="M21" s="64" t="str">
        <f>_xlfn.XLOOKUP($H21,F_Outputs_Mapping!$B$5:$B$26,F_Outputs_Mapping!C$5:C$26)</f>
        <v>Reduction in phosphorus as a percentage of load discharged from treatment works in 2020</v>
      </c>
      <c r="N21" s="64" t="str">
        <f>_xlfn.XLOOKUP($H21,F_Outputs_Mapping!$B$5:$B$26,F_Outputs_Mapping!D$5:D$26)</f>
        <v>%</v>
      </c>
      <c r="O21" s="11">
        <v>4</v>
      </c>
      <c r="P21" s="78" t="str">
        <f>FD_Input_Final_Data!AD19</f>
        <v>##BLANK</v>
      </c>
      <c r="Q21" s="78" t="str">
        <f>FD_Input_Final_Data!AE19</f>
        <v>##BLANK</v>
      </c>
      <c r="R21" s="78" t="str">
        <f>FD_Input_Final_Data!AF19</f>
        <v>##BLANK</v>
      </c>
      <c r="S21" s="78" t="str">
        <f>FD_Input_Final_Data!AG19</f>
        <v>##BLANK</v>
      </c>
      <c r="T21" s="78" t="str">
        <f>FD_Input_Final_Data!AH19</f>
        <v>##BLANK</v>
      </c>
      <c r="U21" s="78" t="str">
        <f>FD_Input_Final_Data!AI19</f>
        <v>##BLANK</v>
      </c>
      <c r="X21" s="71"/>
      <c r="Y21" s="71"/>
      <c r="Z21" s="71"/>
      <c r="AA21" s="71"/>
      <c r="AB21" s="71"/>
    </row>
    <row r="22" spans="1:28" s="54" customFormat="1" ht="15" x14ac:dyDescent="0.25">
      <c r="A22" s="70"/>
      <c r="B22" s="9" t="s">
        <v>78</v>
      </c>
      <c r="C22" s="9" t="str">
        <f>_xlfn.XLOOKUP($B22,FD_Lists!$B$4:$B$25,FD_Lists!C$4:C$25)</f>
        <v>South West Water</v>
      </c>
      <c r="D22" s="9" t="str">
        <f>_xlfn.XLOOKUP($B22,FD_Lists!$B$4:$B$25,FD_Lists!D$4:D$25)</f>
        <v>England</v>
      </c>
      <c r="E22" s="9" t="str">
        <f>_xlfn.XLOOKUP($B22,FD_Lists!$B$4:$B$25,FD_Lists!E$4:E$25)</f>
        <v>Company</v>
      </c>
      <c r="F22" s="9" t="str">
        <f>_xlfn.XLOOKUP($B22,FD_Lists!$B$4:$B$25,FD_Lists!F$4:F$25)</f>
        <v>WaSC</v>
      </c>
      <c r="G22" s="10" t="s">
        <v>116</v>
      </c>
      <c r="H22" s="52" t="s">
        <v>163</v>
      </c>
      <c r="I22" s="11" t="str">
        <f t="shared" si="0"/>
        <v>SWBC_OUT5_09_PR24_OFWAT</v>
      </c>
      <c r="J22" s="11" t="s">
        <v>117</v>
      </c>
      <c r="K22" s="11" t="s">
        <v>118</v>
      </c>
      <c r="L22" s="11" t="s">
        <v>119</v>
      </c>
      <c r="M22" s="64" t="str">
        <f>_xlfn.XLOOKUP($H22,F_Outputs_Mapping!$B$5:$B$26,F_Outputs_Mapping!C$5:C$26)</f>
        <v>Reduction in phosphorus as a percentage of load discharged from treatment works in 2020</v>
      </c>
      <c r="N22" s="64" t="str">
        <f>_xlfn.XLOOKUP($H22,F_Outputs_Mapping!$B$5:$B$26,F_Outputs_Mapping!D$5:D$26)</f>
        <v>%</v>
      </c>
      <c r="O22" s="11">
        <v>4</v>
      </c>
      <c r="P22" s="78">
        <f>FD_Input_Final_Data!AD20</f>
        <v>2.8799999999999999E-2</v>
      </c>
      <c r="Q22" s="78">
        <f>FD_Input_Final_Data!AE20</f>
        <v>2.7400000000000001E-2</v>
      </c>
      <c r="R22" s="78">
        <f>FD_Input_Final_Data!AF20</f>
        <v>9.6699999999999994E-2</v>
      </c>
      <c r="S22" s="78">
        <f>FD_Input_Final_Data!AG20</f>
        <v>0.10199999999999999</v>
      </c>
      <c r="T22" s="78">
        <f>FD_Input_Final_Data!AH20</f>
        <v>0.1086</v>
      </c>
      <c r="U22" s="78">
        <f>FD_Input_Final_Data!AI20</f>
        <v>0.1263</v>
      </c>
      <c r="X22" s="71"/>
      <c r="Y22" s="71"/>
      <c r="Z22" s="71"/>
      <c r="AA22" s="71"/>
      <c r="AB22" s="71"/>
    </row>
    <row r="23" spans="1:28" s="54" customFormat="1" ht="15" x14ac:dyDescent="0.25">
      <c r="A23" s="70"/>
      <c r="B23" s="9" t="s">
        <v>90</v>
      </c>
      <c r="C23" s="9" t="str">
        <f>_xlfn.XLOOKUP($B23,FD_Lists!$B$4:$B$25,FD_Lists!C$4:C$25)</f>
        <v>Bristol Water</v>
      </c>
      <c r="D23" s="9" t="str">
        <f>_xlfn.XLOOKUP($B23,FD_Lists!$B$4:$B$25,FD_Lists!D$4:D$25)</f>
        <v>England</v>
      </c>
      <c r="E23" s="9" t="str">
        <f>_xlfn.XLOOKUP($B23,FD_Lists!$B$4:$B$25,FD_Lists!E$4:E$25)</f>
        <v>Company</v>
      </c>
      <c r="F23" s="9" t="str">
        <f>_xlfn.XLOOKUP($B23,FD_Lists!$B$4:$B$25,FD_Lists!F$4:F$25)</f>
        <v>WoC</v>
      </c>
      <c r="G23" s="10" t="s">
        <v>116</v>
      </c>
      <c r="H23" s="52" t="s">
        <v>163</v>
      </c>
      <c r="I23" s="11" t="str">
        <f t="shared" si="0"/>
        <v>BRLC_OUT5_09_PR24_OFWAT</v>
      </c>
      <c r="J23" s="11" t="s">
        <v>117</v>
      </c>
      <c r="K23" s="11" t="s">
        <v>118</v>
      </c>
      <c r="L23" s="11" t="s">
        <v>119</v>
      </c>
      <c r="M23" s="64" t="str">
        <f>_xlfn.XLOOKUP($H23,F_Outputs_Mapping!$B$5:$B$26,F_Outputs_Mapping!C$5:C$26)</f>
        <v>Reduction in phosphorus as a percentage of load discharged from treatment works in 2020</v>
      </c>
      <c r="N23" s="64" t="str">
        <f>_xlfn.XLOOKUP($H23,F_Outputs_Mapping!$B$5:$B$26,F_Outputs_Mapping!D$5:D$26)</f>
        <v>%</v>
      </c>
      <c r="O23" s="11">
        <v>4</v>
      </c>
      <c r="P23" s="78" t="str">
        <f>FD_Input_Final_Data!AD21</f>
        <v>##BLANK</v>
      </c>
      <c r="Q23" s="78" t="str">
        <f>FD_Input_Final_Data!AE21</f>
        <v>##BLANK</v>
      </c>
      <c r="R23" s="78" t="str">
        <f>FD_Input_Final_Data!AF21</f>
        <v>##BLANK</v>
      </c>
      <c r="S23" s="78" t="str">
        <f>FD_Input_Final_Data!AG21</f>
        <v>##BLANK</v>
      </c>
      <c r="T23" s="78" t="str">
        <f>FD_Input_Final_Data!AH21</f>
        <v>##BLANK</v>
      </c>
      <c r="U23" s="78" t="str">
        <f>FD_Input_Final_Data!AI21</f>
        <v>##BLANK</v>
      </c>
      <c r="X23" s="71"/>
      <c r="Y23" s="71"/>
      <c r="Z23" s="71"/>
      <c r="AA23" s="71"/>
      <c r="AB23" s="71"/>
    </row>
    <row r="24" spans="1:28" s="54" customFormat="1" ht="15" x14ac:dyDescent="0.25">
      <c r="A24" s="70"/>
      <c r="B24" s="8" t="s">
        <v>47</v>
      </c>
      <c r="C24" s="9" t="str">
        <f>_xlfn.XLOOKUP($B24,FD_Lists!$B$4:$B$25,FD_Lists!C$4:C$25)</f>
        <v>Anglian Water</v>
      </c>
      <c r="D24" s="9" t="str">
        <f>_xlfn.XLOOKUP($B24,FD_Lists!$B$4:$B$25,FD_Lists!D$4:D$25)</f>
        <v>England</v>
      </c>
      <c r="E24" s="9" t="str">
        <f>_xlfn.XLOOKUP($B24,FD_Lists!$B$4:$B$25,FD_Lists!E$4:E$25)</f>
        <v>Company</v>
      </c>
      <c r="F24" s="9" t="str">
        <f>_xlfn.XLOOKUP($B24,FD_Lists!$B$4:$B$25,FD_Lists!F$4:F$25)</f>
        <v>WaSC</v>
      </c>
      <c r="G24" s="10" t="s">
        <v>116</v>
      </c>
      <c r="H24" s="52" t="s">
        <v>164</v>
      </c>
      <c r="I24" s="11" t="str">
        <f>B24&amp;H24</f>
        <v>ANHC_OUT5_09_A_PR24_OFWAT</v>
      </c>
      <c r="J24" s="11" t="s">
        <v>117</v>
      </c>
      <c r="K24" s="11" t="s">
        <v>118</v>
      </c>
      <c r="L24" s="11" t="s">
        <v>119</v>
      </c>
      <c r="M24" s="64" t="str">
        <f>_xlfn.XLOOKUP($H24,F_Outputs_Mapping!$B$5:$B$26,F_Outputs_Mapping!C$5:C$26)</f>
        <v>Total load of phosphorus from all of the company's wastewater treatment works in 2020</v>
      </c>
      <c r="N24" s="64" t="str">
        <f>_xlfn.XLOOKUP($H24,F_Outputs_Mapping!$B$5:$B$26,F_Outputs_Mapping!D$5:D$26)</f>
        <v>kg</v>
      </c>
      <c r="O24" s="11">
        <v>4</v>
      </c>
      <c r="P24" s="53" t="str">
        <f>FD_Input_Final_Data!AD22</f>
        <v>##BLANK</v>
      </c>
      <c r="Q24" s="53" t="str">
        <f>FD_Input_Final_Data!AE22</f>
        <v>##BLANK</v>
      </c>
      <c r="R24" s="53" t="str">
        <f>FD_Input_Final_Data!AF22</f>
        <v>##BLANK</v>
      </c>
      <c r="S24" s="53" t="str">
        <f>FD_Input_Final_Data!AG22</f>
        <v>##BLANK</v>
      </c>
      <c r="T24" s="53" t="str">
        <f>FD_Input_Final_Data!AH22</f>
        <v>##BLANK</v>
      </c>
      <c r="U24" s="53" t="str">
        <f>FD_Input_Final_Data!AI22</f>
        <v>##BLANK</v>
      </c>
      <c r="X24" s="71"/>
      <c r="Y24" s="71"/>
      <c r="Z24" s="71"/>
      <c r="AA24" s="71"/>
      <c r="AB24" s="71"/>
    </row>
    <row r="25" spans="1:28" s="54" customFormat="1" ht="15" x14ac:dyDescent="0.25">
      <c r="A25" s="70"/>
      <c r="B25" s="9" t="s">
        <v>69</v>
      </c>
      <c r="C25" s="9" t="str">
        <f>_xlfn.XLOOKUP($B25,FD_Lists!$B$4:$B$25,FD_Lists!C$4:C$25)</f>
        <v>Dŵr Cymru</v>
      </c>
      <c r="D25" s="9" t="str">
        <f>_xlfn.XLOOKUP($B25,FD_Lists!$B$4:$B$25,FD_Lists!D$4:D$25)</f>
        <v>Wales</v>
      </c>
      <c r="E25" s="9" t="str">
        <f>_xlfn.XLOOKUP($B25,FD_Lists!$B$4:$B$25,FD_Lists!E$4:E$25)</f>
        <v>Company</v>
      </c>
      <c r="F25" s="9" t="str">
        <f>_xlfn.XLOOKUP($B25,FD_Lists!$B$4:$B$25,FD_Lists!F$4:F$25)</f>
        <v>WaSC</v>
      </c>
      <c r="G25" s="10" t="s">
        <v>116</v>
      </c>
      <c r="H25" s="52" t="s">
        <v>164</v>
      </c>
      <c r="I25" s="11" t="str">
        <f t="shared" ref="I25:I40" si="1">B25&amp;H25</f>
        <v>WSHC_OUT5_09_A_PR24_OFWAT</v>
      </c>
      <c r="J25" s="11" t="s">
        <v>117</v>
      </c>
      <c r="K25" s="11" t="s">
        <v>118</v>
      </c>
      <c r="L25" s="11" t="s">
        <v>119</v>
      </c>
      <c r="M25" s="64" t="str">
        <f>_xlfn.XLOOKUP($H25,F_Outputs_Mapping!$B$5:$B$26,F_Outputs_Mapping!C$5:C$26)</f>
        <v>Total load of phosphorus from all of the company's wastewater treatment works in 2020</v>
      </c>
      <c r="N25" s="64" t="str">
        <f>_xlfn.XLOOKUP($H25,F_Outputs_Mapping!$B$5:$B$26,F_Outputs_Mapping!D$5:D$26)</f>
        <v>kg</v>
      </c>
      <c r="O25" s="11">
        <v>4</v>
      </c>
      <c r="P25" s="53" t="str">
        <f>FD_Input_Final_Data!AD23</f>
        <v>##BLANK</v>
      </c>
      <c r="Q25" s="53" t="str">
        <f>FD_Input_Final_Data!AE23</f>
        <v>##BLANK</v>
      </c>
      <c r="R25" s="53" t="str">
        <f>FD_Input_Final_Data!AF23</f>
        <v>##BLANK</v>
      </c>
      <c r="S25" s="53" t="str">
        <f>FD_Input_Final_Data!AG23</f>
        <v>##BLANK</v>
      </c>
      <c r="T25" s="53" t="str">
        <f>FD_Input_Final_Data!AH23</f>
        <v>##BLANK</v>
      </c>
      <c r="U25" s="53" t="str">
        <f>FD_Input_Final_Data!AI23</f>
        <v>##BLANK</v>
      </c>
      <c r="X25" s="71"/>
      <c r="Y25" s="71"/>
      <c r="Z25" s="71"/>
      <c r="AA25" s="71"/>
      <c r="AB25" s="71"/>
    </row>
    <row r="26" spans="1:28" s="54" customFormat="1" ht="15" x14ac:dyDescent="0.25">
      <c r="A26" s="70"/>
      <c r="B26" s="9" t="s">
        <v>71</v>
      </c>
      <c r="C26" s="9" t="str">
        <f>_xlfn.XLOOKUP($B26,FD_Lists!$B$4:$B$25,FD_Lists!C$4:C$25)</f>
        <v>Hafren Dyfrdwy</v>
      </c>
      <c r="D26" s="9" t="str">
        <f>_xlfn.XLOOKUP($B26,FD_Lists!$B$4:$B$25,FD_Lists!D$4:D$25)</f>
        <v>Wales</v>
      </c>
      <c r="E26" s="9" t="str">
        <f>_xlfn.XLOOKUP($B26,FD_Lists!$B$4:$B$25,FD_Lists!E$4:E$25)</f>
        <v>Company</v>
      </c>
      <c r="F26" s="9" t="str">
        <f>_xlfn.XLOOKUP($B26,FD_Lists!$B$4:$B$25,FD_Lists!F$4:F$25)</f>
        <v>WaSC</v>
      </c>
      <c r="G26" s="10" t="s">
        <v>116</v>
      </c>
      <c r="H26" s="52" t="s">
        <v>164</v>
      </c>
      <c r="I26" s="11" t="str">
        <f t="shared" si="1"/>
        <v>HDDC_OUT5_09_A_PR24_OFWAT</v>
      </c>
      <c r="J26" s="11" t="s">
        <v>117</v>
      </c>
      <c r="K26" s="11" t="s">
        <v>118</v>
      </c>
      <c r="L26" s="11" t="s">
        <v>119</v>
      </c>
      <c r="M26" s="64" t="str">
        <f>_xlfn.XLOOKUP($H26,F_Outputs_Mapping!$B$5:$B$26,F_Outputs_Mapping!C$5:C$26)</f>
        <v>Total load of phosphorus from all of the company's wastewater treatment works in 2020</v>
      </c>
      <c r="N26" s="64" t="str">
        <f>_xlfn.XLOOKUP($H26,F_Outputs_Mapping!$B$5:$B$26,F_Outputs_Mapping!D$5:D$26)</f>
        <v>kg</v>
      </c>
      <c r="O26" s="11">
        <v>4</v>
      </c>
      <c r="P26" s="53" t="str">
        <f>FD_Input_Final_Data!AD24</f>
        <v>##BLANK</v>
      </c>
      <c r="Q26" s="53" t="str">
        <f>FD_Input_Final_Data!AE24</f>
        <v>##BLANK</v>
      </c>
      <c r="R26" s="53" t="str">
        <f>FD_Input_Final_Data!AF24</f>
        <v>##BLANK</v>
      </c>
      <c r="S26" s="53" t="str">
        <f>FD_Input_Final_Data!AG24</f>
        <v>##BLANK</v>
      </c>
      <c r="T26" s="53" t="str">
        <f>FD_Input_Final_Data!AH24</f>
        <v>##BLANK</v>
      </c>
      <c r="U26" s="53" t="str">
        <f>FD_Input_Final_Data!AI24</f>
        <v>##BLANK</v>
      </c>
      <c r="X26" s="71"/>
      <c r="Y26" s="71"/>
      <c r="Z26" s="71"/>
      <c r="AA26" s="71"/>
      <c r="AB26" s="71"/>
    </row>
    <row r="27" spans="1:28" s="54" customFormat="1" ht="15" x14ac:dyDescent="0.25">
      <c r="A27" s="70"/>
      <c r="B27" s="9" t="s">
        <v>75</v>
      </c>
      <c r="C27" s="9" t="str">
        <f>_xlfn.XLOOKUP($B27,FD_Lists!$B$4:$B$25,FD_Lists!C$4:C$25)</f>
        <v>Northumbrian Water</v>
      </c>
      <c r="D27" s="9" t="str">
        <f>_xlfn.XLOOKUP($B27,FD_Lists!$B$4:$B$25,FD_Lists!D$4:D$25)</f>
        <v>England</v>
      </c>
      <c r="E27" s="9" t="str">
        <f>_xlfn.XLOOKUP($B27,FD_Lists!$B$4:$B$25,FD_Lists!E$4:E$25)</f>
        <v>Company</v>
      </c>
      <c r="F27" s="9" t="str">
        <f>_xlfn.XLOOKUP($B27,FD_Lists!$B$4:$B$25,FD_Lists!F$4:F$25)</f>
        <v>WaSC</v>
      </c>
      <c r="G27" s="10" t="s">
        <v>116</v>
      </c>
      <c r="H27" s="52" t="s">
        <v>164</v>
      </c>
      <c r="I27" s="11" t="str">
        <f t="shared" si="1"/>
        <v>NESC_OUT5_09_A_PR24_OFWAT</v>
      </c>
      <c r="J27" s="11" t="s">
        <v>117</v>
      </c>
      <c r="K27" s="11" t="s">
        <v>118</v>
      </c>
      <c r="L27" s="11" t="s">
        <v>119</v>
      </c>
      <c r="M27" s="64" t="str">
        <f>_xlfn.XLOOKUP($H27,F_Outputs_Mapping!$B$5:$B$26,F_Outputs_Mapping!C$5:C$26)</f>
        <v>Total load of phosphorus from all of the company's wastewater treatment works in 2020</v>
      </c>
      <c r="N27" s="64" t="str">
        <f>_xlfn.XLOOKUP($H27,F_Outputs_Mapping!$B$5:$B$26,F_Outputs_Mapping!D$5:D$26)</f>
        <v>kg</v>
      </c>
      <c r="O27" s="11">
        <v>4</v>
      </c>
      <c r="P27" s="53" t="str">
        <f>FD_Input_Final_Data!AD25</f>
        <v>##BLANK</v>
      </c>
      <c r="Q27" s="53" t="str">
        <f>FD_Input_Final_Data!AE25</f>
        <v>##BLANK</v>
      </c>
      <c r="R27" s="53" t="str">
        <f>FD_Input_Final_Data!AF25</f>
        <v>##BLANK</v>
      </c>
      <c r="S27" s="53" t="str">
        <f>FD_Input_Final_Data!AG25</f>
        <v>##BLANK</v>
      </c>
      <c r="T27" s="53" t="str">
        <f>FD_Input_Final_Data!AH25</f>
        <v>##BLANK</v>
      </c>
      <c r="U27" s="53" t="str">
        <f>FD_Input_Final_Data!AI25</f>
        <v>##BLANK</v>
      </c>
      <c r="X27" s="71"/>
      <c r="Y27" s="71"/>
      <c r="Z27" s="71"/>
      <c r="AA27" s="71"/>
      <c r="AB27" s="71"/>
    </row>
    <row r="28" spans="1:28" s="54" customFormat="1" ht="15" x14ac:dyDescent="0.25">
      <c r="A28" s="70"/>
      <c r="B28" s="9" t="s">
        <v>76</v>
      </c>
      <c r="C28" s="9" t="str">
        <f>_xlfn.XLOOKUP($B28,FD_Lists!$B$4:$B$25,FD_Lists!C$4:C$25)</f>
        <v>Severn Trent Water</v>
      </c>
      <c r="D28" s="9" t="str">
        <f>_xlfn.XLOOKUP($B28,FD_Lists!$B$4:$B$25,FD_Lists!D$4:D$25)</f>
        <v>England</v>
      </c>
      <c r="E28" s="9" t="str">
        <f>_xlfn.XLOOKUP($B28,FD_Lists!$B$4:$B$25,FD_Lists!E$4:E$25)</f>
        <v>Company</v>
      </c>
      <c r="F28" s="9" t="str">
        <f>_xlfn.XLOOKUP($B28,FD_Lists!$B$4:$B$25,FD_Lists!F$4:F$25)</f>
        <v>WaSC</v>
      </c>
      <c r="G28" s="10" t="s">
        <v>116</v>
      </c>
      <c r="H28" s="52" t="s">
        <v>164</v>
      </c>
      <c r="I28" s="11" t="str">
        <f t="shared" si="1"/>
        <v>SVEC_OUT5_09_A_PR24_OFWAT</v>
      </c>
      <c r="J28" s="11" t="s">
        <v>117</v>
      </c>
      <c r="K28" s="11" t="s">
        <v>118</v>
      </c>
      <c r="L28" s="11" t="s">
        <v>119</v>
      </c>
      <c r="M28" s="64" t="str">
        <f>_xlfn.XLOOKUP($H28,F_Outputs_Mapping!$B$5:$B$26,F_Outputs_Mapping!C$5:C$26)</f>
        <v>Total load of phosphorus from all of the company's wastewater treatment works in 2020</v>
      </c>
      <c r="N28" s="64" t="str">
        <f>_xlfn.XLOOKUP($H28,F_Outputs_Mapping!$B$5:$B$26,F_Outputs_Mapping!D$5:D$26)</f>
        <v>kg</v>
      </c>
      <c r="O28" s="11">
        <v>4</v>
      </c>
      <c r="P28" s="53" t="str">
        <f>FD_Input_Final_Data!AD26</f>
        <v>##BLANK</v>
      </c>
      <c r="Q28" s="53" t="str">
        <f>FD_Input_Final_Data!AE26</f>
        <v>##BLANK</v>
      </c>
      <c r="R28" s="53" t="str">
        <f>FD_Input_Final_Data!AF26</f>
        <v>##BLANK</v>
      </c>
      <c r="S28" s="53" t="str">
        <f>FD_Input_Final_Data!AG26</f>
        <v>##BLANK</v>
      </c>
      <c r="T28" s="53" t="str">
        <f>FD_Input_Final_Data!AH26</f>
        <v>##BLANK</v>
      </c>
      <c r="U28" s="53" t="str">
        <f>FD_Input_Final_Data!AI26</f>
        <v>##BLANK</v>
      </c>
      <c r="X28" s="71"/>
      <c r="Y28" s="71"/>
      <c r="Z28" s="71"/>
      <c r="AA28" s="71"/>
      <c r="AB28" s="71"/>
    </row>
    <row r="29" spans="1:28" s="54" customFormat="1" ht="15" x14ac:dyDescent="0.25">
      <c r="A29" s="70"/>
      <c r="B29" s="9" t="s">
        <v>81</v>
      </c>
      <c r="C29" s="9" t="str">
        <f>_xlfn.XLOOKUP($B29,FD_Lists!$B$4:$B$25,FD_Lists!C$4:C$25)</f>
        <v>Southern Water</v>
      </c>
      <c r="D29" s="9" t="str">
        <f>_xlfn.XLOOKUP($B29,FD_Lists!$B$4:$B$25,FD_Lists!D$4:D$25)</f>
        <v>England</v>
      </c>
      <c r="E29" s="9" t="str">
        <f>_xlfn.XLOOKUP($B29,FD_Lists!$B$4:$B$25,FD_Lists!E$4:E$25)</f>
        <v>Company</v>
      </c>
      <c r="F29" s="9" t="str">
        <f>_xlfn.XLOOKUP($B29,FD_Lists!$B$4:$B$25,FD_Lists!F$4:F$25)</f>
        <v>WaSC</v>
      </c>
      <c r="G29" s="10" t="s">
        <v>116</v>
      </c>
      <c r="H29" s="52" t="s">
        <v>164</v>
      </c>
      <c r="I29" s="11" t="str">
        <f t="shared" si="1"/>
        <v>SRNC_OUT5_09_A_PR24_OFWAT</v>
      </c>
      <c r="J29" s="11" t="s">
        <v>117</v>
      </c>
      <c r="K29" s="11" t="s">
        <v>118</v>
      </c>
      <c r="L29" s="11" t="s">
        <v>119</v>
      </c>
      <c r="M29" s="64" t="str">
        <f>_xlfn.XLOOKUP($H29,F_Outputs_Mapping!$B$5:$B$26,F_Outputs_Mapping!C$5:C$26)</f>
        <v>Total load of phosphorus from all of the company's wastewater treatment works in 2020</v>
      </c>
      <c r="N29" s="64" t="str">
        <f>_xlfn.XLOOKUP($H29,F_Outputs_Mapping!$B$5:$B$26,F_Outputs_Mapping!D$5:D$26)</f>
        <v>kg</v>
      </c>
      <c r="O29" s="11">
        <v>4</v>
      </c>
      <c r="P29" s="53" t="str">
        <f>FD_Input_Final_Data!AD27</f>
        <v>##BLANK</v>
      </c>
      <c r="Q29" s="53" t="str">
        <f>FD_Input_Final_Data!AE27</f>
        <v>##BLANK</v>
      </c>
      <c r="R29" s="53" t="str">
        <f>FD_Input_Final_Data!AF27</f>
        <v>##BLANK</v>
      </c>
      <c r="S29" s="53" t="str">
        <f>FD_Input_Final_Data!AG27</f>
        <v>##BLANK</v>
      </c>
      <c r="T29" s="53" t="str">
        <f>FD_Input_Final_Data!AH27</f>
        <v>##BLANK</v>
      </c>
      <c r="U29" s="53" t="str">
        <f>FD_Input_Final_Data!AI27</f>
        <v>##BLANK</v>
      </c>
      <c r="X29" s="71"/>
      <c r="Y29" s="71"/>
      <c r="Z29" s="71"/>
      <c r="AA29" s="71"/>
      <c r="AB29" s="71"/>
    </row>
    <row r="30" spans="1:28" s="54" customFormat="1" ht="15" x14ac:dyDescent="0.25">
      <c r="A30" s="70"/>
      <c r="B30" s="9" t="s">
        <v>82</v>
      </c>
      <c r="C30" s="9" t="str">
        <f>_xlfn.XLOOKUP($B30,FD_Lists!$B$4:$B$25,FD_Lists!C$4:C$25)</f>
        <v>Thames Water</v>
      </c>
      <c r="D30" s="9" t="str">
        <f>_xlfn.XLOOKUP($B30,FD_Lists!$B$4:$B$25,FD_Lists!D$4:D$25)</f>
        <v>England</v>
      </c>
      <c r="E30" s="9" t="str">
        <f>_xlfn.XLOOKUP($B30,FD_Lists!$B$4:$B$25,FD_Lists!E$4:E$25)</f>
        <v>Company</v>
      </c>
      <c r="F30" s="9" t="str">
        <f>_xlfn.XLOOKUP($B30,FD_Lists!$B$4:$B$25,FD_Lists!F$4:F$25)</f>
        <v>WaSC</v>
      </c>
      <c r="G30" s="10" t="s">
        <v>116</v>
      </c>
      <c r="H30" s="52" t="s">
        <v>164</v>
      </c>
      <c r="I30" s="11" t="str">
        <f t="shared" si="1"/>
        <v>TMSC_OUT5_09_A_PR24_OFWAT</v>
      </c>
      <c r="J30" s="11" t="s">
        <v>117</v>
      </c>
      <c r="K30" s="11" t="s">
        <v>118</v>
      </c>
      <c r="L30" s="11" t="s">
        <v>119</v>
      </c>
      <c r="M30" s="64" t="str">
        <f>_xlfn.XLOOKUP($H30,F_Outputs_Mapping!$B$5:$B$26,F_Outputs_Mapping!C$5:C$26)</f>
        <v>Total load of phosphorus from all of the company's wastewater treatment works in 2020</v>
      </c>
      <c r="N30" s="64" t="str">
        <f>_xlfn.XLOOKUP($H30,F_Outputs_Mapping!$B$5:$B$26,F_Outputs_Mapping!D$5:D$26)</f>
        <v>kg</v>
      </c>
      <c r="O30" s="11">
        <v>4</v>
      </c>
      <c r="P30" s="53" t="str">
        <f>FD_Input_Final_Data!AD28</f>
        <v>##BLANK</v>
      </c>
      <c r="Q30" s="53" t="str">
        <f>FD_Input_Final_Data!AE28</f>
        <v>##BLANK</v>
      </c>
      <c r="R30" s="53" t="str">
        <f>FD_Input_Final_Data!AF28</f>
        <v>##BLANK</v>
      </c>
      <c r="S30" s="53" t="str">
        <f>FD_Input_Final_Data!AG28</f>
        <v>##BLANK</v>
      </c>
      <c r="T30" s="53" t="str">
        <f>FD_Input_Final_Data!AH28</f>
        <v>##BLANK</v>
      </c>
      <c r="U30" s="53" t="str">
        <f>FD_Input_Final_Data!AI28</f>
        <v>##BLANK</v>
      </c>
      <c r="X30" s="71"/>
      <c r="Y30" s="71"/>
      <c r="Z30" s="71"/>
      <c r="AA30" s="71"/>
      <c r="AB30" s="71"/>
    </row>
    <row r="31" spans="1:28" s="54" customFormat="1" ht="15" x14ac:dyDescent="0.25">
      <c r="A31" s="70"/>
      <c r="B31" s="9" t="s">
        <v>83</v>
      </c>
      <c r="C31" s="9" t="str">
        <f>_xlfn.XLOOKUP($B31,FD_Lists!$B$4:$B$25,FD_Lists!C$4:C$25)</f>
        <v xml:space="preserve">United Utilities </v>
      </c>
      <c r="D31" s="9" t="str">
        <f>_xlfn.XLOOKUP($B31,FD_Lists!$B$4:$B$25,FD_Lists!D$4:D$25)</f>
        <v>England</v>
      </c>
      <c r="E31" s="9" t="str">
        <f>_xlfn.XLOOKUP($B31,FD_Lists!$B$4:$B$25,FD_Lists!E$4:E$25)</f>
        <v>Company</v>
      </c>
      <c r="F31" s="9" t="str">
        <f>_xlfn.XLOOKUP($B31,FD_Lists!$B$4:$B$25,FD_Lists!F$4:F$25)</f>
        <v>WaSC</v>
      </c>
      <c r="G31" s="10" t="s">
        <v>116</v>
      </c>
      <c r="H31" s="52" t="s">
        <v>164</v>
      </c>
      <c r="I31" s="11" t="str">
        <f t="shared" si="1"/>
        <v>NWTC_OUT5_09_A_PR24_OFWAT</v>
      </c>
      <c r="J31" s="11" t="s">
        <v>117</v>
      </c>
      <c r="K31" s="11" t="s">
        <v>118</v>
      </c>
      <c r="L31" s="11" t="s">
        <v>119</v>
      </c>
      <c r="M31" s="64" t="str">
        <f>_xlfn.XLOOKUP($H31,F_Outputs_Mapping!$B$5:$B$26,F_Outputs_Mapping!C$5:C$26)</f>
        <v>Total load of phosphorus from all of the company's wastewater treatment works in 2020</v>
      </c>
      <c r="N31" s="64" t="str">
        <f>_xlfn.XLOOKUP($H31,F_Outputs_Mapping!$B$5:$B$26,F_Outputs_Mapping!D$5:D$26)</f>
        <v>kg</v>
      </c>
      <c r="O31" s="11">
        <v>4</v>
      </c>
      <c r="P31" s="53" t="str">
        <f>FD_Input_Final_Data!AD29</f>
        <v>##BLANK</v>
      </c>
      <c r="Q31" s="53" t="str">
        <f>FD_Input_Final_Data!AE29</f>
        <v>##BLANK</v>
      </c>
      <c r="R31" s="53" t="str">
        <f>FD_Input_Final_Data!AF29</f>
        <v>##BLANK</v>
      </c>
      <c r="S31" s="53" t="str">
        <f>FD_Input_Final_Data!AG29</f>
        <v>##BLANK</v>
      </c>
      <c r="T31" s="53" t="str">
        <f>FD_Input_Final_Data!AH29</f>
        <v>##BLANK</v>
      </c>
      <c r="U31" s="53" t="str">
        <f>FD_Input_Final_Data!AI29</f>
        <v>##BLANK</v>
      </c>
      <c r="X31" s="71"/>
      <c r="Y31" s="71"/>
      <c r="Z31" s="71"/>
      <c r="AA31" s="71"/>
      <c r="AB31" s="71"/>
    </row>
    <row r="32" spans="1:28" s="54" customFormat="1" ht="15" x14ac:dyDescent="0.25">
      <c r="A32" s="70"/>
      <c r="B32" s="9" t="s">
        <v>86</v>
      </c>
      <c r="C32" s="9" t="str">
        <f>_xlfn.XLOOKUP($B32,FD_Lists!$B$4:$B$25,FD_Lists!C$4:C$25)</f>
        <v>Wessex Water</v>
      </c>
      <c r="D32" s="9" t="str">
        <f>_xlfn.XLOOKUP($B32,FD_Lists!$B$4:$B$25,FD_Lists!D$4:D$25)</f>
        <v>England</v>
      </c>
      <c r="E32" s="9" t="str">
        <f>_xlfn.XLOOKUP($B32,FD_Lists!$B$4:$B$25,FD_Lists!E$4:E$25)</f>
        <v>Company</v>
      </c>
      <c r="F32" s="9" t="str">
        <f>_xlfn.XLOOKUP($B32,FD_Lists!$B$4:$B$25,FD_Lists!F$4:F$25)</f>
        <v>WaSC</v>
      </c>
      <c r="G32" s="10" t="s">
        <v>116</v>
      </c>
      <c r="H32" s="52" t="s">
        <v>164</v>
      </c>
      <c r="I32" s="11" t="str">
        <f t="shared" si="1"/>
        <v>WSXC_OUT5_09_A_PR24_OFWAT</v>
      </c>
      <c r="J32" s="11" t="s">
        <v>117</v>
      </c>
      <c r="K32" s="11" t="s">
        <v>118</v>
      </c>
      <c r="L32" s="11" t="s">
        <v>119</v>
      </c>
      <c r="M32" s="64" t="str">
        <f>_xlfn.XLOOKUP($H32,F_Outputs_Mapping!$B$5:$B$26,F_Outputs_Mapping!C$5:C$26)</f>
        <v>Total load of phosphorus from all of the company's wastewater treatment works in 2020</v>
      </c>
      <c r="N32" s="64" t="str">
        <f>_xlfn.XLOOKUP($H32,F_Outputs_Mapping!$B$5:$B$26,F_Outputs_Mapping!D$5:D$26)</f>
        <v>kg</v>
      </c>
      <c r="O32" s="11">
        <v>4</v>
      </c>
      <c r="P32" s="53" t="str">
        <f>FD_Input_Final_Data!AD30</f>
        <v>##BLANK</v>
      </c>
      <c r="Q32" s="53" t="str">
        <f>FD_Input_Final_Data!AE30</f>
        <v>##BLANK</v>
      </c>
      <c r="R32" s="53" t="str">
        <f>FD_Input_Final_Data!AF30</f>
        <v>##BLANK</v>
      </c>
      <c r="S32" s="53" t="str">
        <f>FD_Input_Final_Data!AG30</f>
        <v>##BLANK</v>
      </c>
      <c r="T32" s="53" t="str">
        <f>FD_Input_Final_Data!AH30</f>
        <v>##BLANK</v>
      </c>
      <c r="U32" s="53" t="str">
        <f>FD_Input_Final_Data!AI30</f>
        <v>##BLANK</v>
      </c>
      <c r="X32" s="71"/>
      <c r="Y32" s="71"/>
      <c r="Z32" s="71"/>
      <c r="AA32" s="71"/>
      <c r="AB32" s="71"/>
    </row>
    <row r="33" spans="1:28" s="54" customFormat="1" ht="15" x14ac:dyDescent="0.25">
      <c r="A33" s="70"/>
      <c r="B33" s="9" t="s">
        <v>87</v>
      </c>
      <c r="C33" s="9" t="str">
        <f>_xlfn.XLOOKUP($B33,FD_Lists!$B$4:$B$25,FD_Lists!C$4:C$25)</f>
        <v>Yorkshire Water</v>
      </c>
      <c r="D33" s="9" t="str">
        <f>_xlfn.XLOOKUP($B33,FD_Lists!$B$4:$B$25,FD_Lists!D$4:D$25)</f>
        <v>England</v>
      </c>
      <c r="E33" s="9" t="str">
        <f>_xlfn.XLOOKUP($B33,FD_Lists!$B$4:$B$25,FD_Lists!E$4:E$25)</f>
        <v>Company</v>
      </c>
      <c r="F33" s="9" t="str">
        <f>_xlfn.XLOOKUP($B33,FD_Lists!$B$4:$B$25,FD_Lists!F$4:F$25)</f>
        <v>WaSC</v>
      </c>
      <c r="G33" s="10" t="s">
        <v>116</v>
      </c>
      <c r="H33" s="52" t="s">
        <v>164</v>
      </c>
      <c r="I33" s="11" t="str">
        <f t="shared" si="1"/>
        <v>YKYC_OUT5_09_A_PR24_OFWAT</v>
      </c>
      <c r="J33" s="11" t="s">
        <v>117</v>
      </c>
      <c r="K33" s="11" t="s">
        <v>118</v>
      </c>
      <c r="L33" s="11" t="s">
        <v>119</v>
      </c>
      <c r="M33" s="64" t="str">
        <f>_xlfn.XLOOKUP($H33,F_Outputs_Mapping!$B$5:$B$26,F_Outputs_Mapping!C$5:C$26)</f>
        <v>Total load of phosphorus from all of the company's wastewater treatment works in 2020</v>
      </c>
      <c r="N33" s="64" t="str">
        <f>_xlfn.XLOOKUP($H33,F_Outputs_Mapping!$B$5:$B$26,F_Outputs_Mapping!D$5:D$26)</f>
        <v>kg</v>
      </c>
      <c r="O33" s="11">
        <v>4</v>
      </c>
      <c r="P33" s="53" t="str">
        <f>FD_Input_Final_Data!AD31</f>
        <v>##BLANK</v>
      </c>
      <c r="Q33" s="53" t="str">
        <f>FD_Input_Final_Data!AE31</f>
        <v>##BLANK</v>
      </c>
      <c r="R33" s="53" t="str">
        <f>FD_Input_Final_Data!AF31</f>
        <v>##BLANK</v>
      </c>
      <c r="S33" s="53" t="str">
        <f>FD_Input_Final_Data!AG31</f>
        <v>##BLANK</v>
      </c>
      <c r="T33" s="53" t="str">
        <f>FD_Input_Final_Data!AH31</f>
        <v>##BLANK</v>
      </c>
      <c r="U33" s="53" t="str">
        <f>FD_Input_Final_Data!AI31</f>
        <v>##BLANK</v>
      </c>
      <c r="X33" s="71"/>
      <c r="Y33" s="71"/>
      <c r="Z33" s="71"/>
      <c r="AA33" s="71"/>
      <c r="AB33" s="71"/>
    </row>
    <row r="34" spans="1:28" s="54" customFormat="1" ht="15" x14ac:dyDescent="0.25">
      <c r="A34" s="70"/>
      <c r="B34" s="9" t="s">
        <v>88</v>
      </c>
      <c r="C34" s="9" t="str">
        <f>_xlfn.XLOOKUP($B34,FD_Lists!$B$4:$B$25,FD_Lists!C$4:C$25)</f>
        <v>Affinity Water</v>
      </c>
      <c r="D34" s="9" t="str">
        <f>_xlfn.XLOOKUP($B34,FD_Lists!$B$4:$B$25,FD_Lists!D$4:D$25)</f>
        <v>England</v>
      </c>
      <c r="E34" s="9" t="str">
        <f>_xlfn.XLOOKUP($B34,FD_Lists!$B$4:$B$25,FD_Lists!E$4:E$25)</f>
        <v>Company</v>
      </c>
      <c r="F34" s="9" t="str">
        <f>_xlfn.XLOOKUP($B34,FD_Lists!$B$4:$B$25,FD_Lists!F$4:F$25)</f>
        <v>WoC</v>
      </c>
      <c r="G34" s="10" t="s">
        <v>116</v>
      </c>
      <c r="H34" s="52" t="s">
        <v>164</v>
      </c>
      <c r="I34" s="11" t="str">
        <f t="shared" si="1"/>
        <v>AFWC_OUT5_09_A_PR24_OFWAT</v>
      </c>
      <c r="J34" s="11" t="s">
        <v>117</v>
      </c>
      <c r="K34" s="11" t="s">
        <v>118</v>
      </c>
      <c r="L34" s="11" t="s">
        <v>119</v>
      </c>
      <c r="M34" s="64" t="str">
        <f>_xlfn.XLOOKUP($H34,F_Outputs_Mapping!$B$5:$B$26,F_Outputs_Mapping!C$5:C$26)</f>
        <v>Total load of phosphorus from all of the company's wastewater treatment works in 2020</v>
      </c>
      <c r="N34" s="64" t="str">
        <f>_xlfn.XLOOKUP($H34,F_Outputs_Mapping!$B$5:$B$26,F_Outputs_Mapping!D$5:D$26)</f>
        <v>kg</v>
      </c>
      <c r="O34" s="11">
        <v>4</v>
      </c>
      <c r="P34" s="53" t="str">
        <f>FD_Input_Final_Data!AD32</f>
        <v>##BLANK</v>
      </c>
      <c r="Q34" s="53" t="str">
        <f>FD_Input_Final_Data!AE32</f>
        <v>##BLANK</v>
      </c>
      <c r="R34" s="53" t="str">
        <f>FD_Input_Final_Data!AF32</f>
        <v>##BLANK</v>
      </c>
      <c r="S34" s="53" t="str">
        <f>FD_Input_Final_Data!AG32</f>
        <v>##BLANK</v>
      </c>
      <c r="T34" s="53" t="str">
        <f>FD_Input_Final_Data!AH32</f>
        <v>##BLANK</v>
      </c>
      <c r="U34" s="53" t="str">
        <f>FD_Input_Final_Data!AI32</f>
        <v>##BLANK</v>
      </c>
      <c r="X34" s="71"/>
      <c r="Y34" s="71"/>
      <c r="Z34" s="71"/>
      <c r="AA34" s="71"/>
      <c r="AB34" s="71"/>
    </row>
    <row r="35" spans="1:28" s="54" customFormat="1" ht="15" x14ac:dyDescent="0.25">
      <c r="A35" s="70"/>
      <c r="B35" s="9" t="s">
        <v>94</v>
      </c>
      <c r="C35" s="9" t="str">
        <f>_xlfn.XLOOKUP($B35,FD_Lists!$B$4:$B$25,FD_Lists!C$4:C$25)</f>
        <v>Portsmouth Water</v>
      </c>
      <c r="D35" s="9" t="str">
        <f>_xlfn.XLOOKUP($B35,FD_Lists!$B$4:$B$25,FD_Lists!D$4:D$25)</f>
        <v>England</v>
      </c>
      <c r="E35" s="9" t="str">
        <f>_xlfn.XLOOKUP($B35,FD_Lists!$B$4:$B$25,FD_Lists!E$4:E$25)</f>
        <v>Company</v>
      </c>
      <c r="F35" s="9" t="str">
        <f>_xlfn.XLOOKUP($B35,FD_Lists!$B$4:$B$25,FD_Lists!F$4:F$25)</f>
        <v>WoC</v>
      </c>
      <c r="G35" s="10" t="s">
        <v>116</v>
      </c>
      <c r="H35" s="52" t="s">
        <v>164</v>
      </c>
      <c r="I35" s="11" t="str">
        <f t="shared" si="1"/>
        <v>PRTC_OUT5_09_A_PR24_OFWAT</v>
      </c>
      <c r="J35" s="11" t="s">
        <v>117</v>
      </c>
      <c r="K35" s="11" t="s">
        <v>118</v>
      </c>
      <c r="L35" s="11" t="s">
        <v>119</v>
      </c>
      <c r="M35" s="64" t="str">
        <f>_xlfn.XLOOKUP($H35,F_Outputs_Mapping!$B$5:$B$26,F_Outputs_Mapping!C$5:C$26)</f>
        <v>Total load of phosphorus from all of the company's wastewater treatment works in 2020</v>
      </c>
      <c r="N35" s="64" t="str">
        <f>_xlfn.XLOOKUP($H35,F_Outputs_Mapping!$B$5:$B$26,F_Outputs_Mapping!D$5:D$26)</f>
        <v>kg</v>
      </c>
      <c r="O35" s="11">
        <v>4</v>
      </c>
      <c r="P35" s="53" t="str">
        <f>FD_Input_Final_Data!AD33</f>
        <v>##BLANK</v>
      </c>
      <c r="Q35" s="53" t="str">
        <f>FD_Input_Final_Data!AE33</f>
        <v>##BLANK</v>
      </c>
      <c r="R35" s="53" t="str">
        <f>FD_Input_Final_Data!AF33</f>
        <v>##BLANK</v>
      </c>
      <c r="S35" s="53" t="str">
        <f>FD_Input_Final_Data!AG33</f>
        <v>##BLANK</v>
      </c>
      <c r="T35" s="53" t="str">
        <f>FD_Input_Final_Data!AH33</f>
        <v>##BLANK</v>
      </c>
      <c r="U35" s="53" t="str">
        <f>FD_Input_Final_Data!AI33</f>
        <v>##BLANK</v>
      </c>
      <c r="X35" s="71"/>
      <c r="Y35" s="71"/>
      <c r="Z35" s="71"/>
      <c r="AA35" s="71"/>
      <c r="AB35" s="71"/>
    </row>
    <row r="36" spans="1:28" s="54" customFormat="1" ht="15" x14ac:dyDescent="0.25">
      <c r="A36" s="70"/>
      <c r="B36" s="9" t="s">
        <v>95</v>
      </c>
      <c r="C36" s="9" t="str">
        <f>_xlfn.XLOOKUP($B36,FD_Lists!$B$4:$B$25,FD_Lists!C$4:C$25)</f>
        <v>South East Water</v>
      </c>
      <c r="D36" s="9" t="str">
        <f>_xlfn.XLOOKUP($B36,FD_Lists!$B$4:$B$25,FD_Lists!D$4:D$25)</f>
        <v>England</v>
      </c>
      <c r="E36" s="9" t="str">
        <f>_xlfn.XLOOKUP($B36,FD_Lists!$B$4:$B$25,FD_Lists!E$4:E$25)</f>
        <v>Company</v>
      </c>
      <c r="F36" s="9" t="str">
        <f>_xlfn.XLOOKUP($B36,FD_Lists!$B$4:$B$25,FD_Lists!F$4:F$25)</f>
        <v>WoC</v>
      </c>
      <c r="G36" s="10" t="s">
        <v>116</v>
      </c>
      <c r="H36" s="52" t="s">
        <v>164</v>
      </c>
      <c r="I36" s="11" t="str">
        <f t="shared" si="1"/>
        <v>SEWC_OUT5_09_A_PR24_OFWAT</v>
      </c>
      <c r="J36" s="11" t="s">
        <v>117</v>
      </c>
      <c r="K36" s="11" t="s">
        <v>118</v>
      </c>
      <c r="L36" s="11" t="s">
        <v>119</v>
      </c>
      <c r="M36" s="64" t="str">
        <f>_xlfn.XLOOKUP($H36,F_Outputs_Mapping!$B$5:$B$26,F_Outputs_Mapping!C$5:C$26)</f>
        <v>Total load of phosphorus from all of the company's wastewater treatment works in 2020</v>
      </c>
      <c r="N36" s="64" t="str">
        <f>_xlfn.XLOOKUP($H36,F_Outputs_Mapping!$B$5:$B$26,F_Outputs_Mapping!D$5:D$26)</f>
        <v>kg</v>
      </c>
      <c r="O36" s="11">
        <v>4</v>
      </c>
      <c r="P36" s="53" t="str">
        <f>FD_Input_Final_Data!AD34</f>
        <v>##BLANK</v>
      </c>
      <c r="Q36" s="53" t="str">
        <f>FD_Input_Final_Data!AE34</f>
        <v>##BLANK</v>
      </c>
      <c r="R36" s="53" t="str">
        <f>FD_Input_Final_Data!AF34</f>
        <v>##BLANK</v>
      </c>
      <c r="S36" s="53" t="str">
        <f>FD_Input_Final_Data!AG34</f>
        <v>##BLANK</v>
      </c>
      <c r="T36" s="53" t="str">
        <f>FD_Input_Final_Data!AH34</f>
        <v>##BLANK</v>
      </c>
      <c r="U36" s="53" t="str">
        <f>FD_Input_Final_Data!AI34</f>
        <v>##BLANK</v>
      </c>
      <c r="X36" s="71"/>
      <c r="Y36" s="71"/>
      <c r="Z36" s="71"/>
      <c r="AA36" s="71"/>
      <c r="AB36" s="71"/>
    </row>
    <row r="37" spans="1:28" s="54" customFormat="1" ht="15" x14ac:dyDescent="0.25">
      <c r="A37" s="70"/>
      <c r="B37" s="9" t="s">
        <v>96</v>
      </c>
      <c r="C37" s="9" t="str">
        <f>_xlfn.XLOOKUP($B37,FD_Lists!$B$4:$B$25,FD_Lists!C$4:C$25)</f>
        <v>South Staffordshire Water</v>
      </c>
      <c r="D37" s="9" t="str">
        <f>_xlfn.XLOOKUP($B37,FD_Lists!$B$4:$B$25,FD_Lists!D$4:D$25)</f>
        <v>England</v>
      </c>
      <c r="E37" s="9" t="str">
        <f>_xlfn.XLOOKUP($B37,FD_Lists!$B$4:$B$25,FD_Lists!E$4:E$25)</f>
        <v>Company</v>
      </c>
      <c r="F37" s="9" t="str">
        <f>_xlfn.XLOOKUP($B37,FD_Lists!$B$4:$B$25,FD_Lists!F$4:F$25)</f>
        <v>WoC</v>
      </c>
      <c r="G37" s="10" t="s">
        <v>116</v>
      </c>
      <c r="H37" s="52" t="s">
        <v>164</v>
      </c>
      <c r="I37" s="11" t="str">
        <f t="shared" si="1"/>
        <v>SSCC_OUT5_09_A_PR24_OFWAT</v>
      </c>
      <c r="J37" s="11" t="s">
        <v>117</v>
      </c>
      <c r="K37" s="11" t="s">
        <v>118</v>
      </c>
      <c r="L37" s="11" t="s">
        <v>119</v>
      </c>
      <c r="M37" s="64" t="str">
        <f>_xlfn.XLOOKUP($H37,F_Outputs_Mapping!$B$5:$B$26,F_Outputs_Mapping!C$5:C$26)</f>
        <v>Total load of phosphorus from all of the company's wastewater treatment works in 2020</v>
      </c>
      <c r="N37" s="64" t="str">
        <f>_xlfn.XLOOKUP($H37,F_Outputs_Mapping!$B$5:$B$26,F_Outputs_Mapping!D$5:D$26)</f>
        <v>kg</v>
      </c>
      <c r="O37" s="11">
        <v>4</v>
      </c>
      <c r="P37" s="53" t="str">
        <f>FD_Input_Final_Data!AD35</f>
        <v>##BLANK</v>
      </c>
      <c r="Q37" s="53" t="str">
        <f>FD_Input_Final_Data!AE35</f>
        <v>##BLANK</v>
      </c>
      <c r="R37" s="53" t="str">
        <f>FD_Input_Final_Data!AF35</f>
        <v>##BLANK</v>
      </c>
      <c r="S37" s="53" t="str">
        <f>FD_Input_Final_Data!AG35</f>
        <v>##BLANK</v>
      </c>
      <c r="T37" s="53" t="str">
        <f>FD_Input_Final_Data!AH35</f>
        <v>##BLANK</v>
      </c>
      <c r="U37" s="53" t="str">
        <f>FD_Input_Final_Data!AI35</f>
        <v>##BLANK</v>
      </c>
      <c r="X37" s="71"/>
      <c r="Y37" s="71"/>
      <c r="Z37" s="71"/>
      <c r="AA37" s="71"/>
      <c r="AB37" s="71"/>
    </row>
    <row r="38" spans="1:28" s="54" customFormat="1" ht="15" x14ac:dyDescent="0.25">
      <c r="A38" s="70"/>
      <c r="B38" s="9" t="s">
        <v>100</v>
      </c>
      <c r="C38" s="9" t="str">
        <f>_xlfn.XLOOKUP($B38,FD_Lists!$B$4:$B$25,FD_Lists!C$4:C$25)</f>
        <v>SES Water</v>
      </c>
      <c r="D38" s="9" t="str">
        <f>_xlfn.XLOOKUP($B38,FD_Lists!$B$4:$B$25,FD_Lists!D$4:D$25)</f>
        <v>England</v>
      </c>
      <c r="E38" s="9" t="str">
        <f>_xlfn.XLOOKUP($B38,FD_Lists!$B$4:$B$25,FD_Lists!E$4:E$25)</f>
        <v>Company</v>
      </c>
      <c r="F38" s="9" t="str">
        <f>_xlfn.XLOOKUP($B38,FD_Lists!$B$4:$B$25,FD_Lists!F$4:F$25)</f>
        <v>WoC</v>
      </c>
      <c r="G38" s="10" t="s">
        <v>116</v>
      </c>
      <c r="H38" s="52" t="s">
        <v>164</v>
      </c>
      <c r="I38" s="11" t="str">
        <f t="shared" si="1"/>
        <v>SESC_OUT5_09_A_PR24_OFWAT</v>
      </c>
      <c r="J38" s="11" t="s">
        <v>117</v>
      </c>
      <c r="K38" s="11" t="s">
        <v>118</v>
      </c>
      <c r="L38" s="11" t="s">
        <v>119</v>
      </c>
      <c r="M38" s="64" t="str">
        <f>_xlfn.XLOOKUP($H38,F_Outputs_Mapping!$B$5:$B$26,F_Outputs_Mapping!C$5:C$26)</f>
        <v>Total load of phosphorus from all of the company's wastewater treatment works in 2020</v>
      </c>
      <c r="N38" s="64" t="str">
        <f>_xlfn.XLOOKUP($H38,F_Outputs_Mapping!$B$5:$B$26,F_Outputs_Mapping!D$5:D$26)</f>
        <v>kg</v>
      </c>
      <c r="O38" s="11">
        <v>4</v>
      </c>
      <c r="P38" s="53" t="str">
        <f>FD_Input_Final_Data!AD36</f>
        <v>##BLANK</v>
      </c>
      <c r="Q38" s="53" t="str">
        <f>FD_Input_Final_Data!AE36</f>
        <v>##BLANK</v>
      </c>
      <c r="R38" s="53" t="str">
        <f>FD_Input_Final_Data!AF36</f>
        <v>##BLANK</v>
      </c>
      <c r="S38" s="53" t="str">
        <f>FD_Input_Final_Data!AG36</f>
        <v>##BLANK</v>
      </c>
      <c r="T38" s="53" t="str">
        <f>FD_Input_Final_Data!AH36</f>
        <v>##BLANK</v>
      </c>
      <c r="U38" s="53" t="str">
        <f>FD_Input_Final_Data!AI36</f>
        <v>##BLANK</v>
      </c>
      <c r="X38" s="71"/>
      <c r="Y38" s="71"/>
      <c r="Z38" s="71"/>
      <c r="AA38" s="71"/>
      <c r="AB38" s="71"/>
    </row>
    <row r="39" spans="1:28" s="54" customFormat="1" ht="15" x14ac:dyDescent="0.25">
      <c r="A39" s="70"/>
      <c r="B39" s="9" t="s">
        <v>78</v>
      </c>
      <c r="C39" s="9" t="str">
        <f>_xlfn.XLOOKUP($B39,FD_Lists!$B$4:$B$25,FD_Lists!C$4:C$25)</f>
        <v>South West Water</v>
      </c>
      <c r="D39" s="9" t="str">
        <f>_xlfn.XLOOKUP($B39,FD_Lists!$B$4:$B$25,FD_Lists!D$4:D$25)</f>
        <v>England</v>
      </c>
      <c r="E39" s="9" t="str">
        <f>_xlfn.XLOOKUP($B39,FD_Lists!$B$4:$B$25,FD_Lists!E$4:E$25)</f>
        <v>Company</v>
      </c>
      <c r="F39" s="9" t="str">
        <f>_xlfn.XLOOKUP($B39,FD_Lists!$B$4:$B$25,FD_Lists!F$4:F$25)</f>
        <v>WaSC</v>
      </c>
      <c r="G39" s="10" t="s">
        <v>116</v>
      </c>
      <c r="H39" s="52" t="s">
        <v>164</v>
      </c>
      <c r="I39" s="11" t="str">
        <f t="shared" si="1"/>
        <v>SWBC_OUT5_09_A_PR24_OFWAT</v>
      </c>
      <c r="J39" s="11" t="s">
        <v>117</v>
      </c>
      <c r="K39" s="11" t="s">
        <v>118</v>
      </c>
      <c r="L39" s="11" t="s">
        <v>119</v>
      </c>
      <c r="M39" s="64" t="str">
        <f>_xlfn.XLOOKUP($H39,F_Outputs_Mapping!$B$5:$B$26,F_Outputs_Mapping!C$5:C$26)</f>
        <v>Total load of phosphorus from all of the company's wastewater treatment works in 2020</v>
      </c>
      <c r="N39" s="64" t="str">
        <f>_xlfn.XLOOKUP($H39,F_Outputs_Mapping!$B$5:$B$26,F_Outputs_Mapping!D$5:D$26)</f>
        <v>kg</v>
      </c>
      <c r="O39" s="11">
        <v>4</v>
      </c>
      <c r="P39" s="53" t="str">
        <f>FD_Input_Final_Data!AD37</f>
        <v>##BLANK</v>
      </c>
      <c r="Q39" s="53" t="str">
        <f>FD_Input_Final_Data!AE37</f>
        <v>##BLANK</v>
      </c>
      <c r="R39" s="53" t="str">
        <f>FD_Input_Final_Data!AF37</f>
        <v>##BLANK</v>
      </c>
      <c r="S39" s="53" t="str">
        <f>FD_Input_Final_Data!AG37</f>
        <v>##BLANK</v>
      </c>
      <c r="T39" s="53" t="str">
        <f>FD_Input_Final_Data!AH37</f>
        <v>##BLANK</v>
      </c>
      <c r="U39" s="53" t="str">
        <f>FD_Input_Final_Data!AI37</f>
        <v>##BLANK</v>
      </c>
      <c r="X39" s="71"/>
      <c r="Y39" s="71"/>
      <c r="Z39" s="71"/>
      <c r="AA39" s="71"/>
      <c r="AB39" s="71"/>
    </row>
    <row r="40" spans="1:28" s="54" customFormat="1" ht="15" x14ac:dyDescent="0.25">
      <c r="A40" s="70"/>
      <c r="B40" s="9" t="s">
        <v>90</v>
      </c>
      <c r="C40" s="9" t="str">
        <f>_xlfn.XLOOKUP($B40,FD_Lists!$B$4:$B$25,FD_Lists!C$4:C$25)</f>
        <v>Bristol Water</v>
      </c>
      <c r="D40" s="9" t="str">
        <f>_xlfn.XLOOKUP($B40,FD_Lists!$B$4:$B$25,FD_Lists!D$4:D$25)</f>
        <v>England</v>
      </c>
      <c r="E40" s="9" t="str">
        <f>_xlfn.XLOOKUP($B40,FD_Lists!$B$4:$B$25,FD_Lists!E$4:E$25)</f>
        <v>Company</v>
      </c>
      <c r="F40" s="9" t="str">
        <f>_xlfn.XLOOKUP($B40,FD_Lists!$B$4:$B$25,FD_Lists!F$4:F$25)</f>
        <v>WoC</v>
      </c>
      <c r="G40" s="10" t="s">
        <v>116</v>
      </c>
      <c r="H40" s="52" t="s">
        <v>164</v>
      </c>
      <c r="I40" s="11" t="str">
        <f t="shared" si="1"/>
        <v>BRLC_OUT5_09_A_PR24_OFWAT</v>
      </c>
      <c r="J40" s="11" t="s">
        <v>117</v>
      </c>
      <c r="K40" s="11" t="s">
        <v>118</v>
      </c>
      <c r="L40" s="11" t="s">
        <v>119</v>
      </c>
      <c r="M40" s="64" t="str">
        <f>_xlfn.XLOOKUP($H40,F_Outputs_Mapping!$B$5:$B$26,F_Outputs_Mapping!C$5:C$26)</f>
        <v>Total load of phosphorus from all of the company's wastewater treatment works in 2020</v>
      </c>
      <c r="N40" s="64" t="str">
        <f>_xlfn.XLOOKUP($H40,F_Outputs_Mapping!$B$5:$B$26,F_Outputs_Mapping!D$5:D$26)</f>
        <v>kg</v>
      </c>
      <c r="O40" s="11">
        <v>4</v>
      </c>
      <c r="P40" s="53" t="str">
        <f>FD_Input_Final_Data!AD38</f>
        <v>##BLANK</v>
      </c>
      <c r="Q40" s="53" t="str">
        <f>FD_Input_Final_Data!AE38</f>
        <v>##BLANK</v>
      </c>
      <c r="R40" s="53" t="str">
        <f>FD_Input_Final_Data!AF38</f>
        <v>##BLANK</v>
      </c>
      <c r="S40" s="53" t="str">
        <f>FD_Input_Final_Data!AG38</f>
        <v>##BLANK</v>
      </c>
      <c r="T40" s="53" t="str">
        <f>FD_Input_Final_Data!AH38</f>
        <v>##BLANK</v>
      </c>
      <c r="U40" s="53" t="str">
        <f>FD_Input_Final_Data!AI38</f>
        <v>##BLANK</v>
      </c>
      <c r="X40" s="71"/>
      <c r="Y40" s="71"/>
      <c r="Z40" s="71"/>
      <c r="AA40" s="71"/>
      <c r="AB40" s="71"/>
    </row>
    <row r="41" spans="1:28" s="54" customFormat="1" ht="15" x14ac:dyDescent="0.25">
      <c r="A41" s="70"/>
      <c r="B41" s="8" t="s">
        <v>47</v>
      </c>
      <c r="C41" s="9" t="str">
        <f>_xlfn.XLOOKUP($B41,FD_Lists!$B$4:$B$25,FD_Lists!C$4:C$25)</f>
        <v>Anglian Water</v>
      </c>
      <c r="D41" s="9" t="str">
        <f>_xlfn.XLOOKUP($B41,FD_Lists!$B$4:$B$25,FD_Lists!D$4:D$25)</f>
        <v>England</v>
      </c>
      <c r="E41" s="9" t="str">
        <f>_xlfn.XLOOKUP($B41,FD_Lists!$B$4:$B$25,FD_Lists!E$4:E$25)</f>
        <v>Company</v>
      </c>
      <c r="F41" s="9" t="str">
        <f>_xlfn.XLOOKUP($B41,FD_Lists!$B$4:$B$25,FD_Lists!F$4:F$25)</f>
        <v>WaSC</v>
      </c>
      <c r="G41" s="10" t="s">
        <v>116</v>
      </c>
      <c r="H41" s="52" t="s">
        <v>165</v>
      </c>
      <c r="I41" s="11" t="str">
        <f>B41&amp;H41</f>
        <v>ANHC_OUT5_09_B_PR24_OFWAT</v>
      </c>
      <c r="J41" s="11" t="s">
        <v>117</v>
      </c>
      <c r="K41" s="11" t="s">
        <v>118</v>
      </c>
      <c r="L41" s="11" t="s">
        <v>119</v>
      </c>
      <c r="M41" s="64" t="str">
        <f>_xlfn.XLOOKUP($H41,F_Outputs_Mapping!$B$5:$B$26,F_Outputs_Mapping!C$5:C$26)</f>
        <v>Phosphorus emitted in 2020 from treatment works that had a phosphorus limit for the latest calendar year.</v>
      </c>
      <c r="N41" s="64" t="str">
        <f>_xlfn.XLOOKUP($H41,F_Outputs_Mapping!$B$5:$B$26,F_Outputs_Mapping!D$5:D$26)</f>
        <v>kg</v>
      </c>
      <c r="O41" s="11">
        <v>4</v>
      </c>
      <c r="P41" s="53">
        <f>FD_Input_Final_Data!AD39</f>
        <v>380289</v>
      </c>
      <c r="Q41" s="53">
        <f>FD_Input_Final_Data!AE39</f>
        <v>534550</v>
      </c>
      <c r="R41" s="53">
        <f>FD_Input_Final_Data!AF39</f>
        <v>535527</v>
      </c>
      <c r="S41" s="53">
        <f>FD_Input_Final_Data!AG39</f>
        <v>535920</v>
      </c>
      <c r="T41" s="53">
        <f>FD_Input_Final_Data!AH39</f>
        <v>550283</v>
      </c>
      <c r="U41" s="53">
        <f>FD_Input_Final_Data!AI39</f>
        <v>550283</v>
      </c>
      <c r="X41" s="71"/>
      <c r="Y41" s="71"/>
      <c r="Z41" s="71"/>
      <c r="AA41" s="71"/>
      <c r="AB41" s="71"/>
    </row>
    <row r="42" spans="1:28" s="54" customFormat="1" ht="15" x14ac:dyDescent="0.25">
      <c r="A42" s="70"/>
      <c r="B42" s="9" t="s">
        <v>69</v>
      </c>
      <c r="C42" s="9" t="str">
        <f>_xlfn.XLOOKUP($B42,FD_Lists!$B$4:$B$25,FD_Lists!C$4:C$25)</f>
        <v>Dŵr Cymru</v>
      </c>
      <c r="D42" s="9" t="str">
        <f>_xlfn.XLOOKUP($B42,FD_Lists!$B$4:$B$25,FD_Lists!D$4:D$25)</f>
        <v>Wales</v>
      </c>
      <c r="E42" s="9" t="str">
        <f>_xlfn.XLOOKUP($B42,FD_Lists!$B$4:$B$25,FD_Lists!E$4:E$25)</f>
        <v>Company</v>
      </c>
      <c r="F42" s="9" t="str">
        <f>_xlfn.XLOOKUP($B42,FD_Lists!$B$4:$B$25,FD_Lists!F$4:F$25)</f>
        <v>WaSC</v>
      </c>
      <c r="G42" s="10" t="s">
        <v>116</v>
      </c>
      <c r="H42" s="52" t="s">
        <v>165</v>
      </c>
      <c r="I42" s="11" t="str">
        <f t="shared" ref="I42:I57" si="2">B42&amp;H42</f>
        <v>WSHC_OUT5_09_B_PR24_OFWAT</v>
      </c>
      <c r="J42" s="11" t="s">
        <v>117</v>
      </c>
      <c r="K42" s="11" t="s">
        <v>118</v>
      </c>
      <c r="L42" s="11" t="s">
        <v>119</v>
      </c>
      <c r="M42" s="64" t="str">
        <f>_xlfn.XLOOKUP($H42,F_Outputs_Mapping!$B$5:$B$26,F_Outputs_Mapping!C$5:C$26)</f>
        <v>Phosphorus emitted in 2020 from treatment works that had a phosphorus limit for the latest calendar year.</v>
      </c>
      <c r="N42" s="64" t="str">
        <f>_xlfn.XLOOKUP($H42,F_Outputs_Mapping!$B$5:$B$26,F_Outputs_Mapping!D$5:D$26)</f>
        <v>kg</v>
      </c>
      <c r="O42" s="11">
        <v>4</v>
      </c>
      <c r="P42" s="53">
        <f>FD_Input_Final_Data!AD40</f>
        <v>156711.50779999999</v>
      </c>
      <c r="Q42" s="53">
        <f>FD_Input_Final_Data!AE40</f>
        <v>173822.35550000001</v>
      </c>
      <c r="R42" s="53">
        <f>FD_Input_Final_Data!AF40</f>
        <v>203802.13080000001</v>
      </c>
      <c r="S42" s="53">
        <f>FD_Input_Final_Data!AG40</f>
        <v>204332.50090000001</v>
      </c>
      <c r="T42" s="53">
        <f>FD_Input_Final_Data!AH40</f>
        <v>209047.96189999999</v>
      </c>
      <c r="U42" s="53">
        <f>FD_Input_Final_Data!AI40</f>
        <v>216832.86470000001</v>
      </c>
      <c r="X42" s="71"/>
      <c r="Y42" s="71"/>
      <c r="Z42" s="71"/>
      <c r="AA42" s="71"/>
      <c r="AB42" s="71"/>
    </row>
    <row r="43" spans="1:28" s="54" customFormat="1" ht="15" x14ac:dyDescent="0.25">
      <c r="A43" s="70"/>
      <c r="B43" s="9" t="s">
        <v>71</v>
      </c>
      <c r="C43" s="9" t="str">
        <f>_xlfn.XLOOKUP($B43,FD_Lists!$B$4:$B$25,FD_Lists!C$4:C$25)</f>
        <v>Hafren Dyfrdwy</v>
      </c>
      <c r="D43" s="9" t="str">
        <f>_xlfn.XLOOKUP($B43,FD_Lists!$B$4:$B$25,FD_Lists!D$4:D$25)</f>
        <v>Wales</v>
      </c>
      <c r="E43" s="9" t="str">
        <f>_xlfn.XLOOKUP($B43,FD_Lists!$B$4:$B$25,FD_Lists!E$4:E$25)</f>
        <v>Company</v>
      </c>
      <c r="F43" s="9" t="str">
        <f>_xlfn.XLOOKUP($B43,FD_Lists!$B$4:$B$25,FD_Lists!F$4:F$25)</f>
        <v>WaSC</v>
      </c>
      <c r="G43" s="10" t="s">
        <v>116</v>
      </c>
      <c r="H43" s="52" t="s">
        <v>165</v>
      </c>
      <c r="I43" s="11" t="str">
        <f t="shared" si="2"/>
        <v>HDDC_OUT5_09_B_PR24_OFWAT</v>
      </c>
      <c r="J43" s="11" t="s">
        <v>117</v>
      </c>
      <c r="K43" s="11" t="s">
        <v>118</v>
      </c>
      <c r="L43" s="11" t="s">
        <v>119</v>
      </c>
      <c r="M43" s="64" t="str">
        <f>_xlfn.XLOOKUP($H43,F_Outputs_Mapping!$B$5:$B$26,F_Outputs_Mapping!C$5:C$26)</f>
        <v>Phosphorus emitted in 2020 from treatment works that had a phosphorus limit for the latest calendar year.</v>
      </c>
      <c r="N43" s="64" t="str">
        <f>_xlfn.XLOOKUP($H43,F_Outputs_Mapping!$B$5:$B$26,F_Outputs_Mapping!D$5:D$26)</f>
        <v>kg</v>
      </c>
      <c r="O43" s="11">
        <v>4</v>
      </c>
      <c r="P43" s="53">
        <f>FD_Input_Final_Data!AD41</f>
        <v>376.90499999999997</v>
      </c>
      <c r="Q43" s="53">
        <f>FD_Input_Final_Data!AE41</f>
        <v>5901.1526000000003</v>
      </c>
      <c r="R43" s="53">
        <f>FD_Input_Final_Data!AF41</f>
        <v>5901.1526000000003</v>
      </c>
      <c r="S43" s="53">
        <f>FD_Input_Final_Data!AG41</f>
        <v>5901.1526000000003</v>
      </c>
      <c r="T43" s="53">
        <f>FD_Input_Final_Data!AH41</f>
        <v>5901.1526000000003</v>
      </c>
      <c r="U43" s="53">
        <f>FD_Input_Final_Data!AI41</f>
        <v>5901.1526000000003</v>
      </c>
      <c r="X43" s="71"/>
      <c r="Y43" s="71"/>
      <c r="Z43" s="71"/>
      <c r="AA43" s="71"/>
      <c r="AB43" s="71"/>
    </row>
    <row r="44" spans="1:28" s="54" customFormat="1" ht="15" x14ac:dyDescent="0.25">
      <c r="A44" s="70"/>
      <c r="B44" s="9" t="s">
        <v>75</v>
      </c>
      <c r="C44" s="9" t="str">
        <f>_xlfn.XLOOKUP($B44,FD_Lists!$B$4:$B$25,FD_Lists!C$4:C$25)</f>
        <v>Northumbrian Water</v>
      </c>
      <c r="D44" s="9" t="str">
        <f>_xlfn.XLOOKUP($B44,FD_Lists!$B$4:$B$25,FD_Lists!D$4:D$25)</f>
        <v>England</v>
      </c>
      <c r="E44" s="9" t="str">
        <f>_xlfn.XLOOKUP($B44,FD_Lists!$B$4:$B$25,FD_Lists!E$4:E$25)</f>
        <v>Company</v>
      </c>
      <c r="F44" s="9" t="str">
        <f>_xlfn.XLOOKUP($B44,FD_Lists!$B$4:$B$25,FD_Lists!F$4:F$25)</f>
        <v>WaSC</v>
      </c>
      <c r="G44" s="10" t="s">
        <v>116</v>
      </c>
      <c r="H44" s="52" t="s">
        <v>165</v>
      </c>
      <c r="I44" s="11" t="str">
        <f t="shared" si="2"/>
        <v>NESC_OUT5_09_B_PR24_OFWAT</v>
      </c>
      <c r="J44" s="11" t="s">
        <v>117</v>
      </c>
      <c r="K44" s="11" t="s">
        <v>118</v>
      </c>
      <c r="L44" s="11" t="s">
        <v>119</v>
      </c>
      <c r="M44" s="64" t="str">
        <f>_xlfn.XLOOKUP($H44,F_Outputs_Mapping!$B$5:$B$26,F_Outputs_Mapping!C$5:C$26)</f>
        <v>Phosphorus emitted in 2020 from treatment works that had a phosphorus limit for the latest calendar year.</v>
      </c>
      <c r="N44" s="64" t="str">
        <f>_xlfn.XLOOKUP($H44,F_Outputs_Mapping!$B$5:$B$26,F_Outputs_Mapping!D$5:D$26)</f>
        <v>kg</v>
      </c>
      <c r="O44" s="11">
        <v>4</v>
      </c>
      <c r="P44" s="53">
        <f>FD_Input_Final_Data!AD42</f>
        <v>48631.667500000003</v>
      </c>
      <c r="Q44" s="53">
        <f>FD_Input_Final_Data!AE42</f>
        <v>74205.251799999998</v>
      </c>
      <c r="R44" s="53">
        <f>FD_Input_Final_Data!AF42</f>
        <v>74205.251799999998</v>
      </c>
      <c r="S44" s="53">
        <f>FD_Input_Final_Data!AG42</f>
        <v>82321.2595</v>
      </c>
      <c r="T44" s="53">
        <f>FD_Input_Final_Data!AH42</f>
        <v>82321.2595</v>
      </c>
      <c r="U44" s="53">
        <f>FD_Input_Final_Data!AI42</f>
        <v>82321.2595</v>
      </c>
      <c r="X44" s="71"/>
      <c r="Y44" s="71"/>
      <c r="Z44" s="71"/>
      <c r="AA44" s="71"/>
      <c r="AB44" s="71"/>
    </row>
    <row r="45" spans="1:28" s="54" customFormat="1" ht="15" x14ac:dyDescent="0.25">
      <c r="A45" s="70"/>
      <c r="B45" s="9" t="s">
        <v>76</v>
      </c>
      <c r="C45" s="9" t="str">
        <f>_xlfn.XLOOKUP($B45,FD_Lists!$B$4:$B$25,FD_Lists!C$4:C$25)</f>
        <v>Severn Trent Water</v>
      </c>
      <c r="D45" s="9" t="str">
        <f>_xlfn.XLOOKUP($B45,FD_Lists!$B$4:$B$25,FD_Lists!D$4:D$25)</f>
        <v>England</v>
      </c>
      <c r="E45" s="9" t="str">
        <f>_xlfn.XLOOKUP($B45,FD_Lists!$B$4:$B$25,FD_Lists!E$4:E$25)</f>
        <v>Company</v>
      </c>
      <c r="F45" s="9" t="str">
        <f>_xlfn.XLOOKUP($B45,FD_Lists!$B$4:$B$25,FD_Lists!F$4:F$25)</f>
        <v>WaSC</v>
      </c>
      <c r="G45" s="10" t="s">
        <v>116</v>
      </c>
      <c r="H45" s="52" t="s">
        <v>165</v>
      </c>
      <c r="I45" s="11" t="str">
        <f t="shared" si="2"/>
        <v>SVEC_OUT5_09_B_PR24_OFWAT</v>
      </c>
      <c r="J45" s="11" t="s">
        <v>117</v>
      </c>
      <c r="K45" s="11" t="s">
        <v>118</v>
      </c>
      <c r="L45" s="11" t="s">
        <v>119</v>
      </c>
      <c r="M45" s="64" t="str">
        <f>_xlfn.XLOOKUP($H45,F_Outputs_Mapping!$B$5:$B$26,F_Outputs_Mapping!C$5:C$26)</f>
        <v>Phosphorus emitted in 2020 from treatment works that had a phosphorus limit for the latest calendar year.</v>
      </c>
      <c r="N45" s="64" t="str">
        <f>_xlfn.XLOOKUP($H45,F_Outputs_Mapping!$B$5:$B$26,F_Outputs_Mapping!D$5:D$26)</f>
        <v>kg</v>
      </c>
      <c r="O45" s="11">
        <v>4</v>
      </c>
      <c r="P45" s="53">
        <f>FD_Input_Final_Data!AD43</f>
        <v>1167078.8321</v>
      </c>
      <c r="Q45" s="53">
        <f>FD_Input_Final_Data!AE43</f>
        <v>1421434.7725</v>
      </c>
      <c r="R45" s="53">
        <f>FD_Input_Final_Data!AF43</f>
        <v>1444074.7034</v>
      </c>
      <c r="S45" s="53">
        <f>FD_Input_Final_Data!AG43</f>
        <v>1632353.5543</v>
      </c>
      <c r="T45" s="53">
        <f>FD_Input_Final_Data!AH43</f>
        <v>1646673.3255</v>
      </c>
      <c r="U45" s="53">
        <f>FD_Input_Final_Data!AI43</f>
        <v>1646673.3255</v>
      </c>
      <c r="X45" s="71"/>
      <c r="Y45" s="71"/>
      <c r="Z45" s="71"/>
      <c r="AA45" s="71"/>
      <c r="AB45" s="71"/>
    </row>
    <row r="46" spans="1:28" s="54" customFormat="1" ht="15" x14ac:dyDescent="0.25">
      <c r="A46" s="70"/>
      <c r="B46" s="9" t="s">
        <v>81</v>
      </c>
      <c r="C46" s="9" t="str">
        <f>_xlfn.XLOOKUP($B46,FD_Lists!$B$4:$B$25,FD_Lists!C$4:C$25)</f>
        <v>Southern Water</v>
      </c>
      <c r="D46" s="9" t="str">
        <f>_xlfn.XLOOKUP($B46,FD_Lists!$B$4:$B$25,FD_Lists!D$4:D$25)</f>
        <v>England</v>
      </c>
      <c r="E46" s="9" t="str">
        <f>_xlfn.XLOOKUP($B46,FD_Lists!$B$4:$B$25,FD_Lists!E$4:E$25)</f>
        <v>Company</v>
      </c>
      <c r="F46" s="9" t="str">
        <f>_xlfn.XLOOKUP($B46,FD_Lists!$B$4:$B$25,FD_Lists!F$4:F$25)</f>
        <v>WaSC</v>
      </c>
      <c r="G46" s="10" t="s">
        <v>116</v>
      </c>
      <c r="H46" s="52" t="s">
        <v>165</v>
      </c>
      <c r="I46" s="11" t="str">
        <f t="shared" si="2"/>
        <v>SRNC_OUT5_09_B_PR24_OFWAT</v>
      </c>
      <c r="J46" s="11" t="s">
        <v>117</v>
      </c>
      <c r="K46" s="11" t="s">
        <v>118</v>
      </c>
      <c r="L46" s="11" t="s">
        <v>119</v>
      </c>
      <c r="M46" s="64" t="str">
        <f>_xlfn.XLOOKUP($H46,F_Outputs_Mapping!$B$5:$B$26,F_Outputs_Mapping!C$5:C$26)</f>
        <v>Phosphorus emitted in 2020 from treatment works that had a phosphorus limit for the latest calendar year.</v>
      </c>
      <c r="N46" s="64" t="str">
        <f>_xlfn.XLOOKUP($H46,F_Outputs_Mapping!$B$5:$B$26,F_Outputs_Mapping!D$5:D$26)</f>
        <v>kg</v>
      </c>
      <c r="O46" s="11">
        <v>4</v>
      </c>
      <c r="P46" s="53">
        <f>FD_Input_Final_Data!AD44</f>
        <v>250802.07490000001</v>
      </c>
      <c r="Q46" s="53">
        <f>FD_Input_Final_Data!AE44</f>
        <v>250802.07490000001</v>
      </c>
      <c r="R46" s="53">
        <f>FD_Input_Final_Data!AF44</f>
        <v>250802.07490000001</v>
      </c>
      <c r="S46" s="53">
        <f>FD_Input_Final_Data!AG44</f>
        <v>250802.07490000001</v>
      </c>
      <c r="T46" s="53">
        <f>FD_Input_Final_Data!AH44</f>
        <v>250802.07490000001</v>
      </c>
      <c r="U46" s="53">
        <f>FD_Input_Final_Data!AI44</f>
        <v>250802.07490000001</v>
      </c>
      <c r="X46" s="71"/>
      <c r="Y46" s="71"/>
      <c r="Z46" s="71"/>
      <c r="AA46" s="71"/>
      <c r="AB46" s="71"/>
    </row>
    <row r="47" spans="1:28" s="54" customFormat="1" ht="15" x14ac:dyDescent="0.25">
      <c r="A47" s="70"/>
      <c r="B47" s="9" t="s">
        <v>82</v>
      </c>
      <c r="C47" s="9" t="str">
        <f>_xlfn.XLOOKUP($B47,FD_Lists!$B$4:$B$25,FD_Lists!C$4:C$25)</f>
        <v>Thames Water</v>
      </c>
      <c r="D47" s="9" t="str">
        <f>_xlfn.XLOOKUP($B47,FD_Lists!$B$4:$B$25,FD_Lists!D$4:D$25)</f>
        <v>England</v>
      </c>
      <c r="E47" s="9" t="str">
        <f>_xlfn.XLOOKUP($B47,FD_Lists!$B$4:$B$25,FD_Lists!E$4:E$25)</f>
        <v>Company</v>
      </c>
      <c r="F47" s="9" t="str">
        <f>_xlfn.XLOOKUP($B47,FD_Lists!$B$4:$B$25,FD_Lists!F$4:F$25)</f>
        <v>WaSC</v>
      </c>
      <c r="G47" s="10" t="s">
        <v>116</v>
      </c>
      <c r="H47" s="52" t="s">
        <v>165</v>
      </c>
      <c r="I47" s="11" t="str">
        <f t="shared" si="2"/>
        <v>TMSC_OUT5_09_B_PR24_OFWAT</v>
      </c>
      <c r="J47" s="11" t="s">
        <v>117</v>
      </c>
      <c r="K47" s="11" t="s">
        <v>118</v>
      </c>
      <c r="L47" s="11" t="s">
        <v>119</v>
      </c>
      <c r="M47" s="64" t="str">
        <f>_xlfn.XLOOKUP($H47,F_Outputs_Mapping!$B$5:$B$26,F_Outputs_Mapping!C$5:C$26)</f>
        <v>Phosphorus emitted in 2020 from treatment works that had a phosphorus limit for the latest calendar year.</v>
      </c>
      <c r="N47" s="64" t="str">
        <f>_xlfn.XLOOKUP($H47,F_Outputs_Mapping!$B$5:$B$26,F_Outputs_Mapping!D$5:D$26)</f>
        <v>kg</v>
      </c>
      <c r="O47" s="11">
        <v>4</v>
      </c>
      <c r="P47" s="53">
        <f>FD_Input_Final_Data!AD45</f>
        <v>578008.35739999998</v>
      </c>
      <c r="Q47" s="53">
        <f>FD_Input_Final_Data!AE45</f>
        <v>580588.88340000005</v>
      </c>
      <c r="R47" s="53">
        <f>FD_Input_Final_Data!AF45</f>
        <v>580588.88340000005</v>
      </c>
      <c r="S47" s="53">
        <f>FD_Input_Final_Data!AG45</f>
        <v>592044.99739999999</v>
      </c>
      <c r="T47" s="53">
        <f>FD_Input_Final_Data!AH45</f>
        <v>642575.85919999995</v>
      </c>
      <c r="U47" s="53">
        <f>FD_Input_Final_Data!AI45</f>
        <v>666819.13919999998</v>
      </c>
      <c r="X47" s="71"/>
      <c r="Y47" s="71"/>
      <c r="Z47" s="71"/>
      <c r="AA47" s="71"/>
      <c r="AB47" s="71"/>
    </row>
    <row r="48" spans="1:28" s="54" customFormat="1" ht="15" x14ac:dyDescent="0.25">
      <c r="A48" s="70"/>
      <c r="B48" s="9" t="s">
        <v>83</v>
      </c>
      <c r="C48" s="9" t="str">
        <f>_xlfn.XLOOKUP($B48,FD_Lists!$B$4:$B$25,FD_Lists!C$4:C$25)</f>
        <v xml:space="preserve">United Utilities </v>
      </c>
      <c r="D48" s="9" t="str">
        <f>_xlfn.XLOOKUP($B48,FD_Lists!$B$4:$B$25,FD_Lists!D$4:D$25)</f>
        <v>England</v>
      </c>
      <c r="E48" s="9" t="str">
        <f>_xlfn.XLOOKUP($B48,FD_Lists!$B$4:$B$25,FD_Lists!E$4:E$25)</f>
        <v>Company</v>
      </c>
      <c r="F48" s="9" t="str">
        <f>_xlfn.XLOOKUP($B48,FD_Lists!$B$4:$B$25,FD_Lists!F$4:F$25)</f>
        <v>WaSC</v>
      </c>
      <c r="G48" s="10" t="s">
        <v>116</v>
      </c>
      <c r="H48" s="52" t="s">
        <v>165</v>
      </c>
      <c r="I48" s="11" t="str">
        <f t="shared" si="2"/>
        <v>NWTC_OUT5_09_B_PR24_OFWAT</v>
      </c>
      <c r="J48" s="11" t="s">
        <v>117</v>
      </c>
      <c r="K48" s="11" t="s">
        <v>118</v>
      </c>
      <c r="L48" s="11" t="s">
        <v>119</v>
      </c>
      <c r="M48" s="64" t="str">
        <f>_xlfn.XLOOKUP($H48,F_Outputs_Mapping!$B$5:$B$26,F_Outputs_Mapping!C$5:C$26)</f>
        <v>Phosphorus emitted in 2020 from treatment works that had a phosphorus limit for the latest calendar year.</v>
      </c>
      <c r="N48" s="64" t="str">
        <f>_xlfn.XLOOKUP($H48,F_Outputs_Mapping!$B$5:$B$26,F_Outputs_Mapping!D$5:D$26)</f>
        <v>kg</v>
      </c>
      <c r="O48" s="11">
        <v>4</v>
      </c>
      <c r="P48" s="53">
        <f>FD_Input_Final_Data!AD46</f>
        <v>495991.36290000001</v>
      </c>
      <c r="Q48" s="53">
        <f>FD_Input_Final_Data!AE46</f>
        <v>692054.06929999997</v>
      </c>
      <c r="R48" s="53">
        <f>FD_Input_Final_Data!AF46</f>
        <v>701339.31929999997</v>
      </c>
      <c r="S48" s="53">
        <f>FD_Input_Final_Data!AG46</f>
        <v>840166.88</v>
      </c>
      <c r="T48" s="53">
        <f>FD_Input_Final_Data!AH46</f>
        <v>840166.88</v>
      </c>
      <c r="U48" s="53">
        <f>FD_Input_Final_Data!AI46</f>
        <v>1583111.8743</v>
      </c>
      <c r="X48" s="71"/>
      <c r="Y48" s="71"/>
      <c r="Z48" s="71"/>
      <c r="AA48" s="71"/>
      <c r="AB48" s="71"/>
    </row>
    <row r="49" spans="1:28" s="54" customFormat="1" ht="15" x14ac:dyDescent="0.25">
      <c r="A49" s="70"/>
      <c r="B49" s="9" t="s">
        <v>86</v>
      </c>
      <c r="C49" s="9" t="str">
        <f>_xlfn.XLOOKUP($B49,FD_Lists!$B$4:$B$25,FD_Lists!C$4:C$25)</f>
        <v>Wessex Water</v>
      </c>
      <c r="D49" s="9" t="str">
        <f>_xlfn.XLOOKUP($B49,FD_Lists!$B$4:$B$25,FD_Lists!D$4:D$25)</f>
        <v>England</v>
      </c>
      <c r="E49" s="9" t="str">
        <f>_xlfn.XLOOKUP($B49,FD_Lists!$B$4:$B$25,FD_Lists!E$4:E$25)</f>
        <v>Company</v>
      </c>
      <c r="F49" s="9" t="str">
        <f>_xlfn.XLOOKUP($B49,FD_Lists!$B$4:$B$25,FD_Lists!F$4:F$25)</f>
        <v>WaSC</v>
      </c>
      <c r="G49" s="10" t="s">
        <v>116</v>
      </c>
      <c r="H49" s="52" t="s">
        <v>165</v>
      </c>
      <c r="I49" s="11" t="str">
        <f t="shared" si="2"/>
        <v>WSXC_OUT5_09_B_PR24_OFWAT</v>
      </c>
      <c r="J49" s="11" t="s">
        <v>117</v>
      </c>
      <c r="K49" s="11" t="s">
        <v>118</v>
      </c>
      <c r="L49" s="11" t="s">
        <v>119</v>
      </c>
      <c r="M49" s="64" t="str">
        <f>_xlfn.XLOOKUP($H49,F_Outputs_Mapping!$B$5:$B$26,F_Outputs_Mapping!C$5:C$26)</f>
        <v>Phosphorus emitted in 2020 from treatment works that had a phosphorus limit for the latest calendar year.</v>
      </c>
      <c r="N49" s="64" t="str">
        <f>_xlfn.XLOOKUP($H49,F_Outputs_Mapping!$B$5:$B$26,F_Outputs_Mapping!D$5:D$26)</f>
        <v>kg</v>
      </c>
      <c r="O49" s="11">
        <v>4</v>
      </c>
      <c r="P49" s="53">
        <f>FD_Input_Final_Data!AD47</f>
        <v>133526.34109999999</v>
      </c>
      <c r="Q49" s="53">
        <f>FD_Input_Final_Data!AE47</f>
        <v>358633.12780000002</v>
      </c>
      <c r="R49" s="53">
        <f>FD_Input_Final_Data!AF47</f>
        <v>358633.12780000002</v>
      </c>
      <c r="S49" s="53">
        <f>FD_Input_Final_Data!AG47</f>
        <v>363008.04090000002</v>
      </c>
      <c r="T49" s="53">
        <f>FD_Input_Final_Data!AH47</f>
        <v>379450.9375</v>
      </c>
      <c r="U49" s="53">
        <f>FD_Input_Final_Data!AI47</f>
        <v>384268.01079999999</v>
      </c>
      <c r="X49" s="71"/>
      <c r="Y49" s="71"/>
      <c r="Z49" s="71"/>
      <c r="AA49" s="71"/>
      <c r="AB49" s="71"/>
    </row>
    <row r="50" spans="1:28" s="54" customFormat="1" ht="15" x14ac:dyDescent="0.25">
      <c r="A50" s="70"/>
      <c r="B50" s="9" t="s">
        <v>87</v>
      </c>
      <c r="C50" s="9" t="str">
        <f>_xlfn.XLOOKUP($B50,FD_Lists!$B$4:$B$25,FD_Lists!C$4:C$25)</f>
        <v>Yorkshire Water</v>
      </c>
      <c r="D50" s="9" t="str">
        <f>_xlfn.XLOOKUP($B50,FD_Lists!$B$4:$B$25,FD_Lists!D$4:D$25)</f>
        <v>England</v>
      </c>
      <c r="E50" s="9" t="str">
        <f>_xlfn.XLOOKUP($B50,FD_Lists!$B$4:$B$25,FD_Lists!E$4:E$25)</f>
        <v>Company</v>
      </c>
      <c r="F50" s="9" t="str">
        <f>_xlfn.XLOOKUP($B50,FD_Lists!$B$4:$B$25,FD_Lists!F$4:F$25)</f>
        <v>WaSC</v>
      </c>
      <c r="G50" s="10" t="s">
        <v>116</v>
      </c>
      <c r="H50" s="52" t="s">
        <v>165</v>
      </c>
      <c r="I50" s="11" t="str">
        <f t="shared" si="2"/>
        <v>YKYC_OUT5_09_B_PR24_OFWAT</v>
      </c>
      <c r="J50" s="11" t="s">
        <v>117</v>
      </c>
      <c r="K50" s="11" t="s">
        <v>118</v>
      </c>
      <c r="L50" s="11" t="s">
        <v>119</v>
      </c>
      <c r="M50" s="64" t="str">
        <f>_xlfn.XLOOKUP($H50,F_Outputs_Mapping!$B$5:$B$26,F_Outputs_Mapping!C$5:C$26)</f>
        <v>Phosphorus emitted in 2020 from treatment works that had a phosphorus limit for the latest calendar year.</v>
      </c>
      <c r="N50" s="64" t="str">
        <f>_xlfn.XLOOKUP($H50,F_Outputs_Mapping!$B$5:$B$26,F_Outputs_Mapping!D$5:D$26)</f>
        <v>kg</v>
      </c>
      <c r="O50" s="11">
        <v>4</v>
      </c>
      <c r="P50" s="53">
        <f>FD_Input_Final_Data!AD48</f>
        <v>87592.7</v>
      </c>
      <c r="Q50" s="53">
        <f>FD_Input_Final_Data!AE48</f>
        <v>2467009.4500000002</v>
      </c>
      <c r="R50" s="53">
        <f>FD_Input_Final_Data!AF48</f>
        <v>2642340.85</v>
      </c>
      <c r="S50" s="53">
        <f>FD_Input_Final_Data!AG48</f>
        <v>2681717.0499999998</v>
      </c>
      <c r="T50" s="53">
        <f>FD_Input_Final_Data!AH48</f>
        <v>2687173.8</v>
      </c>
      <c r="U50" s="53">
        <f>FD_Input_Final_Data!AI48</f>
        <v>2687173.8</v>
      </c>
      <c r="X50" s="71"/>
      <c r="Y50" s="71"/>
      <c r="Z50" s="71"/>
      <c r="AA50" s="71"/>
      <c r="AB50" s="71"/>
    </row>
    <row r="51" spans="1:28" s="54" customFormat="1" ht="15" x14ac:dyDescent="0.25">
      <c r="A51" s="70"/>
      <c r="B51" s="9" t="s">
        <v>88</v>
      </c>
      <c r="C51" s="9" t="str">
        <f>_xlfn.XLOOKUP($B51,FD_Lists!$B$4:$B$25,FD_Lists!C$4:C$25)</f>
        <v>Affinity Water</v>
      </c>
      <c r="D51" s="9" t="str">
        <f>_xlfn.XLOOKUP($B51,FD_Lists!$B$4:$B$25,FD_Lists!D$4:D$25)</f>
        <v>England</v>
      </c>
      <c r="E51" s="9" t="str">
        <f>_xlfn.XLOOKUP($B51,FD_Lists!$B$4:$B$25,FD_Lists!E$4:E$25)</f>
        <v>Company</v>
      </c>
      <c r="F51" s="9" t="str">
        <f>_xlfn.XLOOKUP($B51,FD_Lists!$B$4:$B$25,FD_Lists!F$4:F$25)</f>
        <v>WoC</v>
      </c>
      <c r="G51" s="10" t="s">
        <v>116</v>
      </c>
      <c r="H51" s="52" t="s">
        <v>165</v>
      </c>
      <c r="I51" s="11" t="str">
        <f t="shared" si="2"/>
        <v>AFWC_OUT5_09_B_PR24_OFWAT</v>
      </c>
      <c r="J51" s="11" t="s">
        <v>117</v>
      </c>
      <c r="K51" s="11" t="s">
        <v>118</v>
      </c>
      <c r="L51" s="11" t="s">
        <v>119</v>
      </c>
      <c r="M51" s="64" t="str">
        <f>_xlfn.XLOOKUP($H51,F_Outputs_Mapping!$B$5:$B$26,F_Outputs_Mapping!C$5:C$26)</f>
        <v>Phosphorus emitted in 2020 from treatment works that had a phosphorus limit for the latest calendar year.</v>
      </c>
      <c r="N51" s="64" t="str">
        <f>_xlfn.XLOOKUP($H51,F_Outputs_Mapping!$B$5:$B$26,F_Outputs_Mapping!D$5:D$26)</f>
        <v>kg</v>
      </c>
      <c r="O51" s="11">
        <v>4</v>
      </c>
      <c r="P51" s="53" t="str">
        <f>FD_Input_Final_Data!AD49</f>
        <v>##BLANK</v>
      </c>
      <c r="Q51" s="53" t="str">
        <f>FD_Input_Final_Data!AE49</f>
        <v>##BLANK</v>
      </c>
      <c r="R51" s="53" t="str">
        <f>FD_Input_Final_Data!AF49</f>
        <v>##BLANK</v>
      </c>
      <c r="S51" s="53" t="str">
        <f>FD_Input_Final_Data!AG49</f>
        <v>##BLANK</v>
      </c>
      <c r="T51" s="53" t="str">
        <f>FD_Input_Final_Data!AH49</f>
        <v>##BLANK</v>
      </c>
      <c r="U51" s="53" t="str">
        <f>FD_Input_Final_Data!AI49</f>
        <v>##BLANK</v>
      </c>
      <c r="X51" s="71"/>
      <c r="Y51" s="71"/>
      <c r="Z51" s="71"/>
      <c r="AA51" s="71"/>
      <c r="AB51" s="71"/>
    </row>
    <row r="52" spans="1:28" s="54" customFormat="1" ht="15" x14ac:dyDescent="0.25">
      <c r="A52" s="70"/>
      <c r="B52" s="9" t="s">
        <v>94</v>
      </c>
      <c r="C52" s="9" t="str">
        <f>_xlfn.XLOOKUP($B52,FD_Lists!$B$4:$B$25,FD_Lists!C$4:C$25)</f>
        <v>Portsmouth Water</v>
      </c>
      <c r="D52" s="9" t="str">
        <f>_xlfn.XLOOKUP($B52,FD_Lists!$B$4:$B$25,FD_Lists!D$4:D$25)</f>
        <v>England</v>
      </c>
      <c r="E52" s="9" t="str">
        <f>_xlfn.XLOOKUP($B52,FD_Lists!$B$4:$B$25,FD_Lists!E$4:E$25)</f>
        <v>Company</v>
      </c>
      <c r="F52" s="9" t="str">
        <f>_xlfn.XLOOKUP($B52,FD_Lists!$B$4:$B$25,FD_Lists!F$4:F$25)</f>
        <v>WoC</v>
      </c>
      <c r="G52" s="10" t="s">
        <v>116</v>
      </c>
      <c r="H52" s="52" t="s">
        <v>165</v>
      </c>
      <c r="I52" s="11" t="str">
        <f t="shared" si="2"/>
        <v>PRTC_OUT5_09_B_PR24_OFWAT</v>
      </c>
      <c r="J52" s="11" t="s">
        <v>117</v>
      </c>
      <c r="K52" s="11" t="s">
        <v>118</v>
      </c>
      <c r="L52" s="11" t="s">
        <v>119</v>
      </c>
      <c r="M52" s="64" t="str">
        <f>_xlfn.XLOOKUP($H52,F_Outputs_Mapping!$B$5:$B$26,F_Outputs_Mapping!C$5:C$26)</f>
        <v>Phosphorus emitted in 2020 from treatment works that had a phosphorus limit for the latest calendar year.</v>
      </c>
      <c r="N52" s="64" t="str">
        <f>_xlfn.XLOOKUP($H52,F_Outputs_Mapping!$B$5:$B$26,F_Outputs_Mapping!D$5:D$26)</f>
        <v>kg</v>
      </c>
      <c r="O52" s="11">
        <v>4</v>
      </c>
      <c r="P52" s="53" t="str">
        <f>FD_Input_Final_Data!AD50</f>
        <v>##BLANK</v>
      </c>
      <c r="Q52" s="53" t="str">
        <f>FD_Input_Final_Data!AE50</f>
        <v>##BLANK</v>
      </c>
      <c r="R52" s="53" t="str">
        <f>FD_Input_Final_Data!AF50</f>
        <v>##BLANK</v>
      </c>
      <c r="S52" s="53" t="str">
        <f>FD_Input_Final_Data!AG50</f>
        <v>##BLANK</v>
      </c>
      <c r="T52" s="53" t="str">
        <f>FD_Input_Final_Data!AH50</f>
        <v>##BLANK</v>
      </c>
      <c r="U52" s="53" t="str">
        <f>FD_Input_Final_Data!AI50</f>
        <v>##BLANK</v>
      </c>
      <c r="X52" s="71"/>
      <c r="Y52" s="71"/>
      <c r="Z52" s="71"/>
      <c r="AA52" s="71"/>
      <c r="AB52" s="71"/>
    </row>
    <row r="53" spans="1:28" s="54" customFormat="1" ht="15" x14ac:dyDescent="0.25">
      <c r="A53" s="70"/>
      <c r="B53" s="9" t="s">
        <v>95</v>
      </c>
      <c r="C53" s="9" t="str">
        <f>_xlfn.XLOOKUP($B53,FD_Lists!$B$4:$B$25,FD_Lists!C$4:C$25)</f>
        <v>South East Water</v>
      </c>
      <c r="D53" s="9" t="str">
        <f>_xlfn.XLOOKUP($B53,FD_Lists!$B$4:$B$25,FD_Lists!D$4:D$25)</f>
        <v>England</v>
      </c>
      <c r="E53" s="9" t="str">
        <f>_xlfn.XLOOKUP($B53,FD_Lists!$B$4:$B$25,FD_Lists!E$4:E$25)</f>
        <v>Company</v>
      </c>
      <c r="F53" s="9" t="str">
        <f>_xlfn.XLOOKUP($B53,FD_Lists!$B$4:$B$25,FD_Lists!F$4:F$25)</f>
        <v>WoC</v>
      </c>
      <c r="G53" s="10" t="s">
        <v>116</v>
      </c>
      <c r="H53" s="52" t="s">
        <v>165</v>
      </c>
      <c r="I53" s="11" t="str">
        <f t="shared" si="2"/>
        <v>SEWC_OUT5_09_B_PR24_OFWAT</v>
      </c>
      <c r="J53" s="11" t="s">
        <v>117</v>
      </c>
      <c r="K53" s="11" t="s">
        <v>118</v>
      </c>
      <c r="L53" s="11" t="s">
        <v>119</v>
      </c>
      <c r="M53" s="64" t="str">
        <f>_xlfn.XLOOKUP($H53,F_Outputs_Mapping!$B$5:$B$26,F_Outputs_Mapping!C$5:C$26)</f>
        <v>Phosphorus emitted in 2020 from treatment works that had a phosphorus limit for the latest calendar year.</v>
      </c>
      <c r="N53" s="64" t="str">
        <f>_xlfn.XLOOKUP($H53,F_Outputs_Mapping!$B$5:$B$26,F_Outputs_Mapping!D$5:D$26)</f>
        <v>kg</v>
      </c>
      <c r="O53" s="11">
        <v>4</v>
      </c>
      <c r="P53" s="53" t="str">
        <f>FD_Input_Final_Data!AD51</f>
        <v>##BLANK</v>
      </c>
      <c r="Q53" s="53" t="str">
        <f>FD_Input_Final_Data!AE51</f>
        <v>##BLANK</v>
      </c>
      <c r="R53" s="53" t="str">
        <f>FD_Input_Final_Data!AF51</f>
        <v>##BLANK</v>
      </c>
      <c r="S53" s="53" t="str">
        <f>FD_Input_Final_Data!AG51</f>
        <v>##BLANK</v>
      </c>
      <c r="T53" s="53" t="str">
        <f>FD_Input_Final_Data!AH51</f>
        <v>##BLANK</v>
      </c>
      <c r="U53" s="53" t="str">
        <f>FD_Input_Final_Data!AI51</f>
        <v>##BLANK</v>
      </c>
      <c r="X53" s="71"/>
      <c r="Y53" s="71"/>
      <c r="Z53" s="71"/>
      <c r="AA53" s="71"/>
      <c r="AB53" s="71"/>
    </row>
    <row r="54" spans="1:28" s="54" customFormat="1" ht="15" x14ac:dyDescent="0.25">
      <c r="A54" s="70"/>
      <c r="B54" s="9" t="s">
        <v>96</v>
      </c>
      <c r="C54" s="9" t="str">
        <f>_xlfn.XLOOKUP($B54,FD_Lists!$B$4:$B$25,FD_Lists!C$4:C$25)</f>
        <v>South Staffordshire Water</v>
      </c>
      <c r="D54" s="9" t="str">
        <f>_xlfn.XLOOKUP($B54,FD_Lists!$B$4:$B$25,FD_Lists!D$4:D$25)</f>
        <v>England</v>
      </c>
      <c r="E54" s="9" t="str">
        <f>_xlfn.XLOOKUP($B54,FD_Lists!$B$4:$B$25,FD_Lists!E$4:E$25)</f>
        <v>Company</v>
      </c>
      <c r="F54" s="9" t="str">
        <f>_xlfn.XLOOKUP($B54,FD_Lists!$B$4:$B$25,FD_Lists!F$4:F$25)</f>
        <v>WoC</v>
      </c>
      <c r="G54" s="10" t="s">
        <v>116</v>
      </c>
      <c r="H54" s="52" t="s">
        <v>165</v>
      </c>
      <c r="I54" s="11" t="str">
        <f t="shared" si="2"/>
        <v>SSCC_OUT5_09_B_PR24_OFWAT</v>
      </c>
      <c r="J54" s="11" t="s">
        <v>117</v>
      </c>
      <c r="K54" s="11" t="s">
        <v>118</v>
      </c>
      <c r="L54" s="11" t="s">
        <v>119</v>
      </c>
      <c r="M54" s="64" t="str">
        <f>_xlfn.XLOOKUP($H54,F_Outputs_Mapping!$B$5:$B$26,F_Outputs_Mapping!C$5:C$26)</f>
        <v>Phosphorus emitted in 2020 from treatment works that had a phosphorus limit for the latest calendar year.</v>
      </c>
      <c r="N54" s="64" t="str">
        <f>_xlfn.XLOOKUP($H54,F_Outputs_Mapping!$B$5:$B$26,F_Outputs_Mapping!D$5:D$26)</f>
        <v>kg</v>
      </c>
      <c r="O54" s="11">
        <v>4</v>
      </c>
      <c r="P54" s="53" t="str">
        <f>FD_Input_Final_Data!AD52</f>
        <v>##BLANK</v>
      </c>
      <c r="Q54" s="53" t="str">
        <f>FD_Input_Final_Data!AE52</f>
        <v>##BLANK</v>
      </c>
      <c r="R54" s="53" t="str">
        <f>FD_Input_Final_Data!AF52</f>
        <v>##BLANK</v>
      </c>
      <c r="S54" s="53" t="str">
        <f>FD_Input_Final_Data!AG52</f>
        <v>##BLANK</v>
      </c>
      <c r="T54" s="53" t="str">
        <f>FD_Input_Final_Data!AH52</f>
        <v>##BLANK</v>
      </c>
      <c r="U54" s="53" t="str">
        <f>FD_Input_Final_Data!AI52</f>
        <v>##BLANK</v>
      </c>
      <c r="X54" s="71"/>
      <c r="Y54" s="71"/>
      <c r="Z54" s="71"/>
      <c r="AA54" s="71"/>
      <c r="AB54" s="71"/>
    </row>
    <row r="55" spans="1:28" s="54" customFormat="1" ht="15" x14ac:dyDescent="0.25">
      <c r="A55" s="70"/>
      <c r="B55" s="9" t="s">
        <v>100</v>
      </c>
      <c r="C55" s="9" t="str">
        <f>_xlfn.XLOOKUP($B55,FD_Lists!$B$4:$B$25,FD_Lists!C$4:C$25)</f>
        <v>SES Water</v>
      </c>
      <c r="D55" s="9" t="str">
        <f>_xlfn.XLOOKUP($B55,FD_Lists!$B$4:$B$25,FD_Lists!D$4:D$25)</f>
        <v>England</v>
      </c>
      <c r="E55" s="9" t="str">
        <f>_xlfn.XLOOKUP($B55,FD_Lists!$B$4:$B$25,FD_Lists!E$4:E$25)</f>
        <v>Company</v>
      </c>
      <c r="F55" s="9" t="str">
        <f>_xlfn.XLOOKUP($B55,FD_Lists!$B$4:$B$25,FD_Lists!F$4:F$25)</f>
        <v>WoC</v>
      </c>
      <c r="G55" s="10" t="s">
        <v>116</v>
      </c>
      <c r="H55" s="52" t="s">
        <v>165</v>
      </c>
      <c r="I55" s="11" t="str">
        <f t="shared" si="2"/>
        <v>SESC_OUT5_09_B_PR24_OFWAT</v>
      </c>
      <c r="J55" s="11" t="s">
        <v>117</v>
      </c>
      <c r="K55" s="11" t="s">
        <v>118</v>
      </c>
      <c r="L55" s="11" t="s">
        <v>119</v>
      </c>
      <c r="M55" s="64" t="str">
        <f>_xlfn.XLOOKUP($H55,F_Outputs_Mapping!$B$5:$B$26,F_Outputs_Mapping!C$5:C$26)</f>
        <v>Phosphorus emitted in 2020 from treatment works that had a phosphorus limit for the latest calendar year.</v>
      </c>
      <c r="N55" s="64" t="str">
        <f>_xlfn.XLOOKUP($H55,F_Outputs_Mapping!$B$5:$B$26,F_Outputs_Mapping!D$5:D$26)</f>
        <v>kg</v>
      </c>
      <c r="O55" s="11">
        <v>4</v>
      </c>
      <c r="P55" s="53" t="str">
        <f>FD_Input_Final_Data!AD53</f>
        <v>##BLANK</v>
      </c>
      <c r="Q55" s="53" t="str">
        <f>FD_Input_Final_Data!AE53</f>
        <v>##BLANK</v>
      </c>
      <c r="R55" s="53" t="str">
        <f>FD_Input_Final_Data!AF53</f>
        <v>##BLANK</v>
      </c>
      <c r="S55" s="53" t="str">
        <f>FD_Input_Final_Data!AG53</f>
        <v>##BLANK</v>
      </c>
      <c r="T55" s="53" t="str">
        <f>FD_Input_Final_Data!AH53</f>
        <v>##BLANK</v>
      </c>
      <c r="U55" s="53" t="str">
        <f>FD_Input_Final_Data!AI53</f>
        <v>##BLANK</v>
      </c>
      <c r="X55" s="71"/>
      <c r="Y55" s="71"/>
      <c r="Z55" s="71"/>
      <c r="AA55" s="71"/>
      <c r="AB55" s="71"/>
    </row>
    <row r="56" spans="1:28" s="54" customFormat="1" ht="15" x14ac:dyDescent="0.25">
      <c r="A56" s="70"/>
      <c r="B56" s="9" t="s">
        <v>78</v>
      </c>
      <c r="C56" s="9" t="str">
        <f>_xlfn.XLOOKUP($B56,FD_Lists!$B$4:$B$25,FD_Lists!C$4:C$25)</f>
        <v>South West Water</v>
      </c>
      <c r="D56" s="9" t="str">
        <f>_xlfn.XLOOKUP($B56,FD_Lists!$B$4:$B$25,FD_Lists!D$4:D$25)</f>
        <v>England</v>
      </c>
      <c r="E56" s="9" t="str">
        <f>_xlfn.XLOOKUP($B56,FD_Lists!$B$4:$B$25,FD_Lists!E$4:E$25)</f>
        <v>Company</v>
      </c>
      <c r="F56" s="9" t="str">
        <f>_xlfn.XLOOKUP($B56,FD_Lists!$B$4:$B$25,FD_Lists!F$4:F$25)</f>
        <v>WaSC</v>
      </c>
      <c r="G56" s="10" t="s">
        <v>116</v>
      </c>
      <c r="H56" s="52" t="s">
        <v>165</v>
      </c>
      <c r="I56" s="11" t="str">
        <f t="shared" si="2"/>
        <v>SWBC_OUT5_09_B_PR24_OFWAT</v>
      </c>
      <c r="J56" s="11" t="s">
        <v>117</v>
      </c>
      <c r="K56" s="11" t="s">
        <v>118</v>
      </c>
      <c r="L56" s="11" t="s">
        <v>119</v>
      </c>
      <c r="M56" s="64" t="str">
        <f>_xlfn.XLOOKUP($H56,F_Outputs_Mapping!$B$5:$B$26,F_Outputs_Mapping!C$5:C$26)</f>
        <v>Phosphorus emitted in 2020 from treatment works that had a phosphorus limit for the latest calendar year.</v>
      </c>
      <c r="N56" s="64" t="str">
        <f>_xlfn.XLOOKUP($H56,F_Outputs_Mapping!$B$5:$B$26,F_Outputs_Mapping!D$5:D$26)</f>
        <v>kg</v>
      </c>
      <c r="O56" s="11">
        <v>4</v>
      </c>
      <c r="P56" s="53">
        <f>FD_Input_Final_Data!AD54</f>
        <v>22562.56192</v>
      </c>
      <c r="Q56" s="53">
        <f>FD_Input_Final_Data!AE54</f>
        <v>23333.643830000001</v>
      </c>
      <c r="R56" s="53">
        <f>FD_Input_Final_Data!AF54</f>
        <v>40058.60641</v>
      </c>
      <c r="S56" s="53">
        <f>FD_Input_Final_Data!AG54</f>
        <v>41088.577399999995</v>
      </c>
      <c r="T56" s="53">
        <f>FD_Input_Final_Data!AH54</f>
        <v>42530.932659999999</v>
      </c>
      <c r="U56" s="53">
        <f>FD_Input_Final_Data!AI54</f>
        <v>45361.30027</v>
      </c>
      <c r="X56" s="71"/>
      <c r="Y56" s="71"/>
      <c r="Z56" s="71"/>
      <c r="AA56" s="71"/>
      <c r="AB56" s="71"/>
    </row>
    <row r="57" spans="1:28" s="54" customFormat="1" ht="15" x14ac:dyDescent="0.25">
      <c r="A57" s="70"/>
      <c r="B57" s="9" t="s">
        <v>90</v>
      </c>
      <c r="C57" s="9" t="str">
        <f>_xlfn.XLOOKUP($B57,FD_Lists!$B$4:$B$25,FD_Lists!C$4:C$25)</f>
        <v>Bristol Water</v>
      </c>
      <c r="D57" s="9" t="str">
        <f>_xlfn.XLOOKUP($B57,FD_Lists!$B$4:$B$25,FD_Lists!D$4:D$25)</f>
        <v>England</v>
      </c>
      <c r="E57" s="9" t="str">
        <f>_xlfn.XLOOKUP($B57,FD_Lists!$B$4:$B$25,FD_Lists!E$4:E$25)</f>
        <v>Company</v>
      </c>
      <c r="F57" s="9" t="str">
        <f>_xlfn.XLOOKUP($B57,FD_Lists!$B$4:$B$25,FD_Lists!F$4:F$25)</f>
        <v>WoC</v>
      </c>
      <c r="G57" s="10" t="s">
        <v>116</v>
      </c>
      <c r="H57" s="52" t="s">
        <v>165</v>
      </c>
      <c r="I57" s="11" t="str">
        <f t="shared" si="2"/>
        <v>BRLC_OUT5_09_B_PR24_OFWAT</v>
      </c>
      <c r="J57" s="11" t="s">
        <v>117</v>
      </c>
      <c r="K57" s="11" t="s">
        <v>118</v>
      </c>
      <c r="L57" s="11" t="s">
        <v>119</v>
      </c>
      <c r="M57" s="64" t="str">
        <f>_xlfn.XLOOKUP($H57,F_Outputs_Mapping!$B$5:$B$26,F_Outputs_Mapping!C$5:C$26)</f>
        <v>Phosphorus emitted in 2020 from treatment works that had a phosphorus limit for the latest calendar year.</v>
      </c>
      <c r="N57" s="64" t="str">
        <f>_xlfn.XLOOKUP($H57,F_Outputs_Mapping!$B$5:$B$26,F_Outputs_Mapping!D$5:D$26)</f>
        <v>kg</v>
      </c>
      <c r="O57" s="11">
        <v>4</v>
      </c>
      <c r="P57" s="53" t="str">
        <f>FD_Input_Final_Data!AD55</f>
        <v>##BLANK</v>
      </c>
      <c r="Q57" s="53" t="str">
        <f>FD_Input_Final_Data!AE55</f>
        <v>##BLANK</v>
      </c>
      <c r="R57" s="53" t="str">
        <f>FD_Input_Final_Data!AF55</f>
        <v>##BLANK</v>
      </c>
      <c r="S57" s="53" t="str">
        <f>FD_Input_Final_Data!AG55</f>
        <v>##BLANK</v>
      </c>
      <c r="T57" s="53" t="str">
        <f>FD_Input_Final_Data!AH55</f>
        <v>##BLANK</v>
      </c>
      <c r="U57" s="53" t="str">
        <f>FD_Input_Final_Data!AI55</f>
        <v>##BLANK</v>
      </c>
      <c r="X57" s="71"/>
      <c r="Y57" s="71"/>
      <c r="Z57" s="71"/>
      <c r="AA57" s="71"/>
      <c r="AB57" s="71"/>
    </row>
    <row r="58" spans="1:28" s="54" customFormat="1" ht="15" x14ac:dyDescent="0.25">
      <c r="A58" s="70"/>
      <c r="B58" s="8" t="s">
        <v>47</v>
      </c>
      <c r="C58" s="9" t="str">
        <f>_xlfn.XLOOKUP($B58,FD_Lists!$B$4:$B$25,FD_Lists!C$4:C$25)</f>
        <v>Anglian Water</v>
      </c>
      <c r="D58" s="9" t="str">
        <f>_xlfn.XLOOKUP($B58,FD_Lists!$B$4:$B$25,FD_Lists!D$4:D$25)</f>
        <v>England</v>
      </c>
      <c r="E58" s="9" t="str">
        <f>_xlfn.XLOOKUP($B58,FD_Lists!$B$4:$B$25,FD_Lists!E$4:E$25)</f>
        <v>Company</v>
      </c>
      <c r="F58" s="9" t="str">
        <f>_xlfn.XLOOKUP($B58,FD_Lists!$B$4:$B$25,FD_Lists!F$4:F$25)</f>
        <v>WaSC</v>
      </c>
      <c r="G58" s="10" t="s">
        <v>116</v>
      </c>
      <c r="H58" s="52" t="s">
        <v>166</v>
      </c>
      <c r="I58" s="11" t="str">
        <f>B58&amp;H58</f>
        <v>ANHC_OUT5_09_C_PR24_OFWAT</v>
      </c>
      <c r="J58" s="11" t="s">
        <v>117</v>
      </c>
      <c r="K58" s="11" t="s">
        <v>118</v>
      </c>
      <c r="L58" s="11" t="s">
        <v>119</v>
      </c>
      <c r="M58" s="64" t="str">
        <f>_xlfn.XLOOKUP($H58,F_Outputs_Mapping!$B$5:$B$26,F_Outputs_Mapping!C$5:C$26)</f>
        <v>Phosphorus emitted in the latest calendar year from treatment works that had a phosphorus limit.</v>
      </c>
      <c r="N58" s="64" t="str">
        <f>_xlfn.XLOOKUP($H58,F_Outputs_Mapping!$B$5:$B$26,F_Outputs_Mapping!D$5:D$26)</f>
        <v>kg</v>
      </c>
      <c r="O58" s="11">
        <v>4</v>
      </c>
      <c r="P58" s="53">
        <f>FD_Input_Final_Data!AD56</f>
        <v>443657</v>
      </c>
      <c r="Q58" s="53">
        <f>FD_Input_Final_Data!AE56</f>
        <v>408198</v>
      </c>
      <c r="R58" s="53">
        <f>FD_Input_Final_Data!AF56</f>
        <v>413030</v>
      </c>
      <c r="S58" s="53">
        <f>FD_Input_Final_Data!AG56</f>
        <v>407509</v>
      </c>
      <c r="T58" s="53">
        <f>FD_Input_Final_Data!AH56</f>
        <v>411845</v>
      </c>
      <c r="U58" s="53">
        <f>FD_Input_Final_Data!AI56</f>
        <v>412712</v>
      </c>
      <c r="X58" s="71"/>
      <c r="Y58" s="71"/>
      <c r="Z58" s="71"/>
      <c r="AA58" s="71"/>
      <c r="AB58" s="71"/>
    </row>
    <row r="59" spans="1:28" s="54" customFormat="1" ht="15" x14ac:dyDescent="0.25">
      <c r="A59" s="70"/>
      <c r="B59" s="9" t="s">
        <v>69</v>
      </c>
      <c r="C59" s="9" t="str">
        <f>_xlfn.XLOOKUP($B59,FD_Lists!$B$4:$B$25,FD_Lists!C$4:C$25)</f>
        <v>Dŵr Cymru</v>
      </c>
      <c r="D59" s="9" t="str">
        <f>_xlfn.XLOOKUP($B59,FD_Lists!$B$4:$B$25,FD_Lists!D$4:D$25)</f>
        <v>Wales</v>
      </c>
      <c r="E59" s="9" t="str">
        <f>_xlfn.XLOOKUP($B59,FD_Lists!$B$4:$B$25,FD_Lists!E$4:E$25)</f>
        <v>Company</v>
      </c>
      <c r="F59" s="9" t="str">
        <f>_xlfn.XLOOKUP($B59,FD_Lists!$B$4:$B$25,FD_Lists!F$4:F$25)</f>
        <v>WaSC</v>
      </c>
      <c r="G59" s="10" t="s">
        <v>116</v>
      </c>
      <c r="H59" s="52" t="s">
        <v>166</v>
      </c>
      <c r="I59" s="11" t="str">
        <f t="shared" ref="I59:I74" si="3">B59&amp;H59</f>
        <v>WSHC_OUT5_09_C_PR24_OFWAT</v>
      </c>
      <c r="J59" s="11" t="s">
        <v>117</v>
      </c>
      <c r="K59" s="11" t="s">
        <v>118</v>
      </c>
      <c r="L59" s="11" t="s">
        <v>119</v>
      </c>
      <c r="M59" s="64" t="str">
        <f>_xlfn.XLOOKUP($H59,F_Outputs_Mapping!$B$5:$B$26,F_Outputs_Mapping!C$5:C$26)</f>
        <v>Phosphorus emitted in the latest calendar year from treatment works that had a phosphorus limit.</v>
      </c>
      <c r="N59" s="64" t="str">
        <f>_xlfn.XLOOKUP($H59,F_Outputs_Mapping!$B$5:$B$26,F_Outputs_Mapping!D$5:D$26)</f>
        <v>kg</v>
      </c>
      <c r="O59" s="11">
        <v>4</v>
      </c>
      <c r="P59" s="53">
        <f>FD_Input_Final_Data!AD57</f>
        <v>116907.36289999999</v>
      </c>
      <c r="Q59" s="53">
        <f>FD_Input_Final_Data!AE57</f>
        <v>130305.1142</v>
      </c>
      <c r="R59" s="53">
        <f>FD_Input_Final_Data!AF57</f>
        <v>116458.4615</v>
      </c>
      <c r="S59" s="53">
        <f>FD_Input_Final_Data!AG57</f>
        <v>116776.0472</v>
      </c>
      <c r="T59" s="53">
        <f>FD_Input_Final_Data!AH57</f>
        <v>111583.9464</v>
      </c>
      <c r="U59" s="53">
        <f>FD_Input_Final_Data!AI57</f>
        <v>118680.6911</v>
      </c>
      <c r="X59" s="71"/>
      <c r="Y59" s="71"/>
      <c r="Z59" s="71"/>
      <c r="AA59" s="71"/>
      <c r="AB59" s="71"/>
    </row>
    <row r="60" spans="1:28" s="54" customFormat="1" ht="15" x14ac:dyDescent="0.25">
      <c r="A60" s="70"/>
      <c r="B60" s="9" t="s">
        <v>71</v>
      </c>
      <c r="C60" s="9" t="str">
        <f>_xlfn.XLOOKUP($B60,FD_Lists!$B$4:$B$25,FD_Lists!C$4:C$25)</f>
        <v>Hafren Dyfrdwy</v>
      </c>
      <c r="D60" s="9" t="str">
        <f>_xlfn.XLOOKUP($B60,FD_Lists!$B$4:$B$25,FD_Lists!D$4:D$25)</f>
        <v>Wales</v>
      </c>
      <c r="E60" s="9" t="str">
        <f>_xlfn.XLOOKUP($B60,FD_Lists!$B$4:$B$25,FD_Lists!E$4:E$25)</f>
        <v>Company</v>
      </c>
      <c r="F60" s="9" t="str">
        <f>_xlfn.XLOOKUP($B60,FD_Lists!$B$4:$B$25,FD_Lists!F$4:F$25)</f>
        <v>WaSC</v>
      </c>
      <c r="G60" s="10" t="s">
        <v>116</v>
      </c>
      <c r="H60" s="52" t="s">
        <v>166</v>
      </c>
      <c r="I60" s="11" t="str">
        <f t="shared" si="3"/>
        <v>HDDC_OUT5_09_C_PR24_OFWAT</v>
      </c>
      <c r="J60" s="11" t="s">
        <v>117</v>
      </c>
      <c r="K60" s="11" t="s">
        <v>118</v>
      </c>
      <c r="L60" s="11" t="s">
        <v>119</v>
      </c>
      <c r="M60" s="64" t="str">
        <f>_xlfn.XLOOKUP($H60,F_Outputs_Mapping!$B$5:$B$26,F_Outputs_Mapping!C$5:C$26)</f>
        <v>Phosphorus emitted in the latest calendar year from treatment works that had a phosphorus limit.</v>
      </c>
      <c r="N60" s="64" t="str">
        <f>_xlfn.XLOOKUP($H60,F_Outputs_Mapping!$B$5:$B$26,F_Outputs_Mapping!D$5:D$26)</f>
        <v>kg</v>
      </c>
      <c r="O60" s="11">
        <v>4</v>
      </c>
      <c r="P60" s="53">
        <f>FD_Input_Final_Data!AD58</f>
        <v>376.90499999999997</v>
      </c>
      <c r="Q60" s="53">
        <f>FD_Input_Final_Data!AE58</f>
        <v>2457.8658999999998</v>
      </c>
      <c r="R60" s="53">
        <f>FD_Input_Final_Data!AF58</f>
        <v>2457.8658999999998</v>
      </c>
      <c r="S60" s="53">
        <f>FD_Input_Final_Data!AG58</f>
        <v>2457.8658999999998</v>
      </c>
      <c r="T60" s="53">
        <f>FD_Input_Final_Data!AH58</f>
        <v>2457.8658999999998</v>
      </c>
      <c r="U60" s="53">
        <f>FD_Input_Final_Data!AI58</f>
        <v>2457.8658999999998</v>
      </c>
      <c r="X60" s="71"/>
      <c r="Y60" s="71"/>
      <c r="Z60" s="71"/>
      <c r="AA60" s="71"/>
      <c r="AB60" s="71"/>
    </row>
    <row r="61" spans="1:28" s="54" customFormat="1" ht="15" x14ac:dyDescent="0.25">
      <c r="A61" s="70"/>
      <c r="B61" s="9" t="s">
        <v>75</v>
      </c>
      <c r="C61" s="9" t="str">
        <f>_xlfn.XLOOKUP($B61,FD_Lists!$B$4:$B$25,FD_Lists!C$4:C$25)</f>
        <v>Northumbrian Water</v>
      </c>
      <c r="D61" s="9" t="str">
        <f>_xlfn.XLOOKUP($B61,FD_Lists!$B$4:$B$25,FD_Lists!D$4:D$25)</f>
        <v>England</v>
      </c>
      <c r="E61" s="9" t="str">
        <f>_xlfn.XLOOKUP($B61,FD_Lists!$B$4:$B$25,FD_Lists!E$4:E$25)</f>
        <v>Company</v>
      </c>
      <c r="F61" s="9" t="str">
        <f>_xlfn.XLOOKUP($B61,FD_Lists!$B$4:$B$25,FD_Lists!F$4:F$25)</f>
        <v>WaSC</v>
      </c>
      <c r="G61" s="10" t="s">
        <v>116</v>
      </c>
      <c r="H61" s="52" t="s">
        <v>166</v>
      </c>
      <c r="I61" s="11" t="str">
        <f t="shared" si="3"/>
        <v>NESC_OUT5_09_C_PR24_OFWAT</v>
      </c>
      <c r="J61" s="11" t="s">
        <v>117</v>
      </c>
      <c r="K61" s="11" t="s">
        <v>118</v>
      </c>
      <c r="L61" s="11" t="s">
        <v>119</v>
      </c>
      <c r="M61" s="64" t="str">
        <f>_xlfn.XLOOKUP($H61,F_Outputs_Mapping!$B$5:$B$26,F_Outputs_Mapping!C$5:C$26)</f>
        <v>Phosphorus emitted in the latest calendar year from treatment works that had a phosphorus limit.</v>
      </c>
      <c r="N61" s="64" t="str">
        <f>_xlfn.XLOOKUP($H61,F_Outputs_Mapping!$B$5:$B$26,F_Outputs_Mapping!D$5:D$26)</f>
        <v>kg</v>
      </c>
      <c r="O61" s="11">
        <v>4</v>
      </c>
      <c r="P61" s="53">
        <f>FD_Input_Final_Data!AD59</f>
        <v>76918.278699999995</v>
      </c>
      <c r="Q61" s="53">
        <f>FD_Input_Final_Data!AE59</f>
        <v>84209.691500000001</v>
      </c>
      <c r="R61" s="53">
        <f>FD_Input_Final_Data!AF59</f>
        <v>83416.198600000003</v>
      </c>
      <c r="S61" s="53">
        <f>FD_Input_Final_Data!AG59</f>
        <v>75200.036200000002</v>
      </c>
      <c r="T61" s="53">
        <f>FD_Input_Final_Data!AH59</f>
        <v>74980.665299999993</v>
      </c>
      <c r="U61" s="53">
        <f>FD_Input_Final_Data!AI59</f>
        <v>74753.763500000001</v>
      </c>
      <c r="X61" s="71"/>
      <c r="Y61" s="71"/>
      <c r="Z61" s="71"/>
      <c r="AA61" s="71"/>
      <c r="AB61" s="71"/>
    </row>
    <row r="62" spans="1:28" s="54" customFormat="1" ht="15" x14ac:dyDescent="0.25">
      <c r="A62" s="70"/>
      <c r="B62" s="9" t="s">
        <v>76</v>
      </c>
      <c r="C62" s="9" t="str">
        <f>_xlfn.XLOOKUP($B62,FD_Lists!$B$4:$B$25,FD_Lists!C$4:C$25)</f>
        <v>Severn Trent Water</v>
      </c>
      <c r="D62" s="9" t="str">
        <f>_xlfn.XLOOKUP($B62,FD_Lists!$B$4:$B$25,FD_Lists!D$4:D$25)</f>
        <v>England</v>
      </c>
      <c r="E62" s="9" t="str">
        <f>_xlfn.XLOOKUP($B62,FD_Lists!$B$4:$B$25,FD_Lists!E$4:E$25)</f>
        <v>Company</v>
      </c>
      <c r="F62" s="9" t="str">
        <f>_xlfn.XLOOKUP($B62,FD_Lists!$B$4:$B$25,FD_Lists!F$4:F$25)</f>
        <v>WaSC</v>
      </c>
      <c r="G62" s="10" t="s">
        <v>116</v>
      </c>
      <c r="H62" s="52" t="s">
        <v>166</v>
      </c>
      <c r="I62" s="11" t="str">
        <f t="shared" si="3"/>
        <v>SVEC_OUT5_09_C_PR24_OFWAT</v>
      </c>
      <c r="J62" s="11" t="s">
        <v>117</v>
      </c>
      <c r="K62" s="11" t="s">
        <v>118</v>
      </c>
      <c r="L62" s="11" t="s">
        <v>119</v>
      </c>
      <c r="M62" s="64" t="str">
        <f>_xlfn.XLOOKUP($H62,F_Outputs_Mapping!$B$5:$B$26,F_Outputs_Mapping!C$5:C$26)</f>
        <v>Phosphorus emitted in the latest calendar year from treatment works that had a phosphorus limit.</v>
      </c>
      <c r="N62" s="64" t="str">
        <f>_xlfn.XLOOKUP($H62,F_Outputs_Mapping!$B$5:$B$26,F_Outputs_Mapping!D$5:D$26)</f>
        <v>kg</v>
      </c>
      <c r="O62" s="11">
        <v>4</v>
      </c>
      <c r="P62" s="53">
        <f>FD_Input_Final_Data!AD60</f>
        <v>980811.38569999998</v>
      </c>
      <c r="Q62" s="53">
        <f>FD_Input_Final_Data!AE60</f>
        <v>836067.08160000003</v>
      </c>
      <c r="R62" s="53">
        <f>FD_Input_Final_Data!AF60</f>
        <v>820658.97779999999</v>
      </c>
      <c r="S62" s="53">
        <f>FD_Input_Final_Data!AG60</f>
        <v>852623.14320000005</v>
      </c>
      <c r="T62" s="53">
        <f>FD_Input_Final_Data!AH60</f>
        <v>760001.45810000005</v>
      </c>
      <c r="U62" s="53">
        <f>FD_Input_Final_Data!AI60</f>
        <v>760001.45810000005</v>
      </c>
      <c r="X62" s="71"/>
      <c r="Y62" s="71"/>
      <c r="Z62" s="71"/>
      <c r="AA62" s="71"/>
      <c r="AB62" s="71"/>
    </row>
    <row r="63" spans="1:28" s="54" customFormat="1" ht="15" x14ac:dyDescent="0.25">
      <c r="A63" s="70"/>
      <c r="B63" s="9" t="s">
        <v>81</v>
      </c>
      <c r="C63" s="9" t="str">
        <f>_xlfn.XLOOKUP($B63,FD_Lists!$B$4:$B$25,FD_Lists!C$4:C$25)</f>
        <v>Southern Water</v>
      </c>
      <c r="D63" s="9" t="str">
        <f>_xlfn.XLOOKUP($B63,FD_Lists!$B$4:$B$25,FD_Lists!D$4:D$25)</f>
        <v>England</v>
      </c>
      <c r="E63" s="9" t="str">
        <f>_xlfn.XLOOKUP($B63,FD_Lists!$B$4:$B$25,FD_Lists!E$4:E$25)</f>
        <v>Company</v>
      </c>
      <c r="F63" s="9" t="str">
        <f>_xlfn.XLOOKUP($B63,FD_Lists!$B$4:$B$25,FD_Lists!F$4:F$25)</f>
        <v>WaSC</v>
      </c>
      <c r="G63" s="10" t="s">
        <v>116</v>
      </c>
      <c r="H63" s="52" t="s">
        <v>166</v>
      </c>
      <c r="I63" s="11" t="str">
        <f t="shared" si="3"/>
        <v>SRNC_OUT5_09_C_PR24_OFWAT</v>
      </c>
      <c r="J63" s="11" t="s">
        <v>117</v>
      </c>
      <c r="K63" s="11" t="s">
        <v>118</v>
      </c>
      <c r="L63" s="11" t="s">
        <v>119</v>
      </c>
      <c r="M63" s="64" t="str">
        <f>_xlfn.XLOOKUP($H63,F_Outputs_Mapping!$B$5:$B$26,F_Outputs_Mapping!C$5:C$26)</f>
        <v>Phosphorus emitted in the latest calendar year from treatment works that had a phosphorus limit.</v>
      </c>
      <c r="N63" s="64" t="str">
        <f>_xlfn.XLOOKUP($H63,F_Outputs_Mapping!$B$5:$B$26,F_Outputs_Mapping!D$5:D$26)</f>
        <v>kg</v>
      </c>
      <c r="O63" s="11">
        <v>4</v>
      </c>
      <c r="P63" s="53">
        <f>FD_Input_Final_Data!AD61</f>
        <v>166456.4817</v>
      </c>
      <c r="Q63" s="53">
        <f>FD_Input_Final_Data!AE61</f>
        <v>166456.4817</v>
      </c>
      <c r="R63" s="53">
        <f>FD_Input_Final_Data!AF61</f>
        <v>166456.4817</v>
      </c>
      <c r="S63" s="53">
        <f>FD_Input_Final_Data!AG61</f>
        <v>166456.4817</v>
      </c>
      <c r="T63" s="53">
        <f>FD_Input_Final_Data!AH61</f>
        <v>166456.4817</v>
      </c>
      <c r="U63" s="53">
        <f>FD_Input_Final_Data!AI61</f>
        <v>68773.690600000002</v>
      </c>
      <c r="X63" s="71"/>
      <c r="Y63" s="71"/>
      <c r="Z63" s="71"/>
      <c r="AA63" s="71"/>
      <c r="AB63" s="71"/>
    </row>
    <row r="64" spans="1:28" s="54" customFormat="1" ht="15" x14ac:dyDescent="0.25">
      <c r="A64" s="70"/>
      <c r="B64" s="9" t="s">
        <v>82</v>
      </c>
      <c r="C64" s="9" t="str">
        <f>_xlfn.XLOOKUP($B64,FD_Lists!$B$4:$B$25,FD_Lists!C$4:C$25)</f>
        <v>Thames Water</v>
      </c>
      <c r="D64" s="9" t="str">
        <f>_xlfn.XLOOKUP($B64,FD_Lists!$B$4:$B$25,FD_Lists!D$4:D$25)</f>
        <v>England</v>
      </c>
      <c r="E64" s="9" t="str">
        <f>_xlfn.XLOOKUP($B64,FD_Lists!$B$4:$B$25,FD_Lists!E$4:E$25)</f>
        <v>Company</v>
      </c>
      <c r="F64" s="9" t="str">
        <f>_xlfn.XLOOKUP($B64,FD_Lists!$B$4:$B$25,FD_Lists!F$4:F$25)</f>
        <v>WaSC</v>
      </c>
      <c r="G64" s="10" t="s">
        <v>116</v>
      </c>
      <c r="H64" s="52" t="s">
        <v>166</v>
      </c>
      <c r="I64" s="11" t="str">
        <f t="shared" si="3"/>
        <v>TMSC_OUT5_09_C_PR24_OFWAT</v>
      </c>
      <c r="J64" s="11" t="s">
        <v>117</v>
      </c>
      <c r="K64" s="11" t="s">
        <v>118</v>
      </c>
      <c r="L64" s="11" t="s">
        <v>119</v>
      </c>
      <c r="M64" s="64" t="str">
        <f>_xlfn.XLOOKUP($H64,F_Outputs_Mapping!$B$5:$B$26,F_Outputs_Mapping!C$5:C$26)</f>
        <v>Phosphorus emitted in the latest calendar year from treatment works that had a phosphorus limit.</v>
      </c>
      <c r="N64" s="64" t="str">
        <f>_xlfn.XLOOKUP($H64,F_Outputs_Mapping!$B$5:$B$26,F_Outputs_Mapping!D$5:D$26)</f>
        <v>kg</v>
      </c>
      <c r="O64" s="11">
        <v>4</v>
      </c>
      <c r="P64" s="53">
        <f>FD_Input_Final_Data!AD62</f>
        <v>545077.728</v>
      </c>
      <c r="Q64" s="53">
        <f>FD_Input_Final_Data!AE62</f>
        <v>536823.7709</v>
      </c>
      <c r="R64" s="53">
        <f>FD_Input_Final_Data!AF62</f>
        <v>536823.7709</v>
      </c>
      <c r="S64" s="53">
        <f>FD_Input_Final_Data!AG62</f>
        <v>526606.13210000005</v>
      </c>
      <c r="T64" s="53">
        <f>FD_Input_Final_Data!AH62</f>
        <v>518911.7672</v>
      </c>
      <c r="U64" s="53">
        <f>FD_Input_Final_Data!AI62</f>
        <v>503264.50599999999</v>
      </c>
      <c r="X64" s="71"/>
      <c r="Y64" s="71"/>
      <c r="Z64" s="71"/>
      <c r="AA64" s="71"/>
      <c r="AB64" s="71"/>
    </row>
    <row r="65" spans="1:28" s="54" customFormat="1" ht="15" x14ac:dyDescent="0.25">
      <c r="A65" s="70"/>
      <c r="B65" s="9" t="s">
        <v>83</v>
      </c>
      <c r="C65" s="9" t="str">
        <f>_xlfn.XLOOKUP($B65,FD_Lists!$B$4:$B$25,FD_Lists!C$4:C$25)</f>
        <v xml:space="preserve">United Utilities </v>
      </c>
      <c r="D65" s="9" t="str">
        <f>_xlfn.XLOOKUP($B65,FD_Lists!$B$4:$B$25,FD_Lists!D$4:D$25)</f>
        <v>England</v>
      </c>
      <c r="E65" s="9" t="str">
        <f>_xlfn.XLOOKUP($B65,FD_Lists!$B$4:$B$25,FD_Lists!E$4:E$25)</f>
        <v>Company</v>
      </c>
      <c r="F65" s="9" t="str">
        <f>_xlfn.XLOOKUP($B65,FD_Lists!$B$4:$B$25,FD_Lists!F$4:F$25)</f>
        <v>WaSC</v>
      </c>
      <c r="G65" s="10" t="s">
        <v>116</v>
      </c>
      <c r="H65" s="52" t="s">
        <v>166</v>
      </c>
      <c r="I65" s="11" t="str">
        <f t="shared" si="3"/>
        <v>NWTC_OUT5_09_C_PR24_OFWAT</v>
      </c>
      <c r="J65" s="11" t="s">
        <v>117</v>
      </c>
      <c r="K65" s="11" t="s">
        <v>118</v>
      </c>
      <c r="L65" s="11" t="s">
        <v>119</v>
      </c>
      <c r="M65" s="64" t="str">
        <f>_xlfn.XLOOKUP($H65,F_Outputs_Mapping!$B$5:$B$26,F_Outputs_Mapping!C$5:C$26)</f>
        <v>Phosphorus emitted in the latest calendar year from treatment works that had a phosphorus limit.</v>
      </c>
      <c r="N65" s="64" t="str">
        <f>_xlfn.XLOOKUP($H65,F_Outputs_Mapping!$B$5:$B$26,F_Outputs_Mapping!D$5:D$26)</f>
        <v>kg</v>
      </c>
      <c r="O65" s="11">
        <v>4</v>
      </c>
      <c r="P65" s="53">
        <f>FD_Input_Final_Data!AD63</f>
        <v>406717.23509999999</v>
      </c>
      <c r="Q65" s="53">
        <f>FD_Input_Final_Data!AE63</f>
        <v>335084.07490000001</v>
      </c>
      <c r="R65" s="53">
        <f>FD_Input_Final_Data!AF63</f>
        <v>337386.07410000003</v>
      </c>
      <c r="S65" s="53">
        <f>FD_Input_Final_Data!AG63</f>
        <v>356503.19929999998</v>
      </c>
      <c r="T65" s="53">
        <f>FD_Input_Final_Data!AH63</f>
        <v>356503.19929999998</v>
      </c>
      <c r="U65" s="53">
        <f>FD_Input_Final_Data!AI63</f>
        <v>802270.19579999999</v>
      </c>
      <c r="X65" s="71"/>
      <c r="Y65" s="71"/>
      <c r="Z65" s="71"/>
      <c r="AA65" s="71"/>
      <c r="AB65" s="71"/>
    </row>
    <row r="66" spans="1:28" s="54" customFormat="1" ht="15" x14ac:dyDescent="0.25">
      <c r="A66" s="70"/>
      <c r="B66" s="9" t="s">
        <v>86</v>
      </c>
      <c r="C66" s="9" t="str">
        <f>_xlfn.XLOOKUP($B66,FD_Lists!$B$4:$B$25,FD_Lists!C$4:C$25)</f>
        <v>Wessex Water</v>
      </c>
      <c r="D66" s="9" t="str">
        <f>_xlfn.XLOOKUP($B66,FD_Lists!$B$4:$B$25,FD_Lists!D$4:D$25)</f>
        <v>England</v>
      </c>
      <c r="E66" s="9" t="str">
        <f>_xlfn.XLOOKUP($B66,FD_Lists!$B$4:$B$25,FD_Lists!E$4:E$25)</f>
        <v>Company</v>
      </c>
      <c r="F66" s="9" t="str">
        <f>_xlfn.XLOOKUP($B66,FD_Lists!$B$4:$B$25,FD_Lists!F$4:F$25)</f>
        <v>WaSC</v>
      </c>
      <c r="G66" s="10" t="s">
        <v>116</v>
      </c>
      <c r="H66" s="52" t="s">
        <v>166</v>
      </c>
      <c r="I66" s="11" t="str">
        <f t="shared" si="3"/>
        <v>WSXC_OUT5_09_C_PR24_OFWAT</v>
      </c>
      <c r="J66" s="11" t="s">
        <v>117</v>
      </c>
      <c r="K66" s="11" t="s">
        <v>118</v>
      </c>
      <c r="L66" s="11" t="s">
        <v>119</v>
      </c>
      <c r="M66" s="64" t="str">
        <f>_xlfn.XLOOKUP($H66,F_Outputs_Mapping!$B$5:$B$26,F_Outputs_Mapping!C$5:C$26)</f>
        <v>Phosphorus emitted in the latest calendar year from treatment works that had a phosphorus limit.</v>
      </c>
      <c r="N66" s="64" t="str">
        <f>_xlfn.XLOOKUP($H66,F_Outputs_Mapping!$B$5:$B$26,F_Outputs_Mapping!D$5:D$26)</f>
        <v>kg</v>
      </c>
      <c r="O66" s="11">
        <v>4</v>
      </c>
      <c r="P66" s="53">
        <f>FD_Input_Final_Data!AD64</f>
        <v>79816.760200000004</v>
      </c>
      <c r="Q66" s="53">
        <f>FD_Input_Final_Data!AE64</f>
        <v>103733.4059</v>
      </c>
      <c r="R66" s="53">
        <f>FD_Input_Final_Data!AF64</f>
        <v>103733.4059</v>
      </c>
      <c r="S66" s="53">
        <f>FD_Input_Final_Data!AG64</f>
        <v>103926.7349</v>
      </c>
      <c r="T66" s="53">
        <f>FD_Input_Final_Data!AH64</f>
        <v>105296.81660000001</v>
      </c>
      <c r="U66" s="53">
        <f>FD_Input_Final_Data!AI64</f>
        <v>102750.6618</v>
      </c>
      <c r="X66" s="71"/>
      <c r="Y66" s="71"/>
      <c r="Z66" s="71"/>
      <c r="AA66" s="71"/>
      <c r="AB66" s="71"/>
    </row>
    <row r="67" spans="1:28" s="54" customFormat="1" ht="15" x14ac:dyDescent="0.25">
      <c r="A67" s="70"/>
      <c r="B67" s="9" t="s">
        <v>87</v>
      </c>
      <c r="C67" s="9" t="str">
        <f>_xlfn.XLOOKUP($B67,FD_Lists!$B$4:$B$25,FD_Lists!C$4:C$25)</f>
        <v>Yorkshire Water</v>
      </c>
      <c r="D67" s="9" t="str">
        <f>_xlfn.XLOOKUP($B67,FD_Lists!$B$4:$B$25,FD_Lists!D$4:D$25)</f>
        <v>England</v>
      </c>
      <c r="E67" s="9" t="str">
        <f>_xlfn.XLOOKUP($B67,FD_Lists!$B$4:$B$25,FD_Lists!E$4:E$25)</f>
        <v>Company</v>
      </c>
      <c r="F67" s="9" t="str">
        <f>_xlfn.XLOOKUP($B67,FD_Lists!$B$4:$B$25,FD_Lists!F$4:F$25)</f>
        <v>WaSC</v>
      </c>
      <c r="G67" s="10" t="s">
        <v>116</v>
      </c>
      <c r="H67" s="52" t="s">
        <v>166</v>
      </c>
      <c r="I67" s="11" t="str">
        <f t="shared" si="3"/>
        <v>YKYC_OUT5_09_C_PR24_OFWAT</v>
      </c>
      <c r="J67" s="11" t="s">
        <v>117</v>
      </c>
      <c r="K67" s="11" t="s">
        <v>118</v>
      </c>
      <c r="L67" s="11" t="s">
        <v>119</v>
      </c>
      <c r="M67" s="64" t="str">
        <f>_xlfn.XLOOKUP($H67,F_Outputs_Mapping!$B$5:$B$26,F_Outputs_Mapping!C$5:C$26)</f>
        <v>Phosphorus emitted in the latest calendar year from treatment works that had a phosphorus limit.</v>
      </c>
      <c r="N67" s="64" t="str">
        <f>_xlfn.XLOOKUP($H67,F_Outputs_Mapping!$B$5:$B$26,F_Outputs_Mapping!D$5:D$26)</f>
        <v>kg</v>
      </c>
      <c r="O67" s="11">
        <v>4</v>
      </c>
      <c r="P67" s="53">
        <f>FD_Input_Final_Data!AD65</f>
        <v>54264.55</v>
      </c>
      <c r="Q67" s="53">
        <f>FD_Input_Final_Data!AE65</f>
        <v>273604</v>
      </c>
      <c r="R67" s="53">
        <f>FD_Input_Final_Data!AF65</f>
        <v>350790.55</v>
      </c>
      <c r="S67" s="53">
        <f>FD_Input_Final_Data!AG65</f>
        <v>372522.65</v>
      </c>
      <c r="T67" s="53">
        <f>FD_Input_Final_Data!AH65</f>
        <v>372559.15</v>
      </c>
      <c r="U67" s="53">
        <f>FD_Input_Final_Data!AI65</f>
        <v>372559.15</v>
      </c>
      <c r="X67" s="71"/>
      <c r="Y67" s="71"/>
      <c r="Z67" s="71"/>
      <c r="AA67" s="71"/>
      <c r="AB67" s="71"/>
    </row>
    <row r="68" spans="1:28" s="54" customFormat="1" ht="15" x14ac:dyDescent="0.25">
      <c r="A68" s="70"/>
      <c r="B68" s="9" t="s">
        <v>88</v>
      </c>
      <c r="C68" s="9" t="str">
        <f>_xlfn.XLOOKUP($B68,FD_Lists!$B$4:$B$25,FD_Lists!C$4:C$25)</f>
        <v>Affinity Water</v>
      </c>
      <c r="D68" s="9" t="str">
        <f>_xlfn.XLOOKUP($B68,FD_Lists!$B$4:$B$25,FD_Lists!D$4:D$25)</f>
        <v>England</v>
      </c>
      <c r="E68" s="9" t="str">
        <f>_xlfn.XLOOKUP($B68,FD_Lists!$B$4:$B$25,FD_Lists!E$4:E$25)</f>
        <v>Company</v>
      </c>
      <c r="F68" s="9" t="str">
        <f>_xlfn.XLOOKUP($B68,FD_Lists!$B$4:$B$25,FD_Lists!F$4:F$25)</f>
        <v>WoC</v>
      </c>
      <c r="G68" s="10" t="s">
        <v>116</v>
      </c>
      <c r="H68" s="52" t="s">
        <v>166</v>
      </c>
      <c r="I68" s="11" t="str">
        <f t="shared" si="3"/>
        <v>AFWC_OUT5_09_C_PR24_OFWAT</v>
      </c>
      <c r="J68" s="11" t="s">
        <v>117</v>
      </c>
      <c r="K68" s="11" t="s">
        <v>118</v>
      </c>
      <c r="L68" s="11" t="s">
        <v>119</v>
      </c>
      <c r="M68" s="64" t="str">
        <f>_xlfn.XLOOKUP($H68,F_Outputs_Mapping!$B$5:$B$26,F_Outputs_Mapping!C$5:C$26)</f>
        <v>Phosphorus emitted in the latest calendar year from treatment works that had a phosphorus limit.</v>
      </c>
      <c r="N68" s="64" t="str">
        <f>_xlfn.XLOOKUP($H68,F_Outputs_Mapping!$B$5:$B$26,F_Outputs_Mapping!D$5:D$26)</f>
        <v>kg</v>
      </c>
      <c r="O68" s="11">
        <v>4</v>
      </c>
      <c r="P68" s="53" t="str">
        <f>FD_Input_Final_Data!AD66</f>
        <v>##BLANK</v>
      </c>
      <c r="Q68" s="53" t="str">
        <f>FD_Input_Final_Data!AE66</f>
        <v>##BLANK</v>
      </c>
      <c r="R68" s="53" t="str">
        <f>FD_Input_Final_Data!AF66</f>
        <v>##BLANK</v>
      </c>
      <c r="S68" s="53" t="str">
        <f>FD_Input_Final_Data!AG66</f>
        <v>##BLANK</v>
      </c>
      <c r="T68" s="53" t="str">
        <f>FD_Input_Final_Data!AH66</f>
        <v>##BLANK</v>
      </c>
      <c r="U68" s="53" t="str">
        <f>FD_Input_Final_Data!AI66</f>
        <v>##BLANK</v>
      </c>
      <c r="X68" s="71"/>
      <c r="Y68" s="71"/>
      <c r="Z68" s="71"/>
      <c r="AA68" s="71"/>
      <c r="AB68" s="71"/>
    </row>
    <row r="69" spans="1:28" s="54" customFormat="1" ht="15" x14ac:dyDescent="0.25">
      <c r="A69" s="70"/>
      <c r="B69" s="9" t="s">
        <v>94</v>
      </c>
      <c r="C69" s="9" t="str">
        <f>_xlfn.XLOOKUP($B69,FD_Lists!$B$4:$B$25,FD_Lists!C$4:C$25)</f>
        <v>Portsmouth Water</v>
      </c>
      <c r="D69" s="9" t="str">
        <f>_xlfn.XLOOKUP($B69,FD_Lists!$B$4:$B$25,FD_Lists!D$4:D$25)</f>
        <v>England</v>
      </c>
      <c r="E69" s="9" t="str">
        <f>_xlfn.XLOOKUP($B69,FD_Lists!$B$4:$B$25,FD_Lists!E$4:E$25)</f>
        <v>Company</v>
      </c>
      <c r="F69" s="9" t="str">
        <f>_xlfn.XLOOKUP($B69,FD_Lists!$B$4:$B$25,FD_Lists!F$4:F$25)</f>
        <v>WoC</v>
      </c>
      <c r="G69" s="10" t="s">
        <v>116</v>
      </c>
      <c r="H69" s="52" t="s">
        <v>166</v>
      </c>
      <c r="I69" s="11" t="str">
        <f t="shared" si="3"/>
        <v>PRTC_OUT5_09_C_PR24_OFWAT</v>
      </c>
      <c r="J69" s="11" t="s">
        <v>117</v>
      </c>
      <c r="K69" s="11" t="s">
        <v>118</v>
      </c>
      <c r="L69" s="11" t="s">
        <v>119</v>
      </c>
      <c r="M69" s="64" t="str">
        <f>_xlfn.XLOOKUP($H69,F_Outputs_Mapping!$B$5:$B$26,F_Outputs_Mapping!C$5:C$26)</f>
        <v>Phosphorus emitted in the latest calendar year from treatment works that had a phosphorus limit.</v>
      </c>
      <c r="N69" s="64" t="str">
        <f>_xlfn.XLOOKUP($H69,F_Outputs_Mapping!$B$5:$B$26,F_Outputs_Mapping!D$5:D$26)</f>
        <v>kg</v>
      </c>
      <c r="O69" s="11">
        <v>4</v>
      </c>
      <c r="P69" s="53" t="str">
        <f>FD_Input_Final_Data!AD67</f>
        <v>##BLANK</v>
      </c>
      <c r="Q69" s="53" t="str">
        <f>FD_Input_Final_Data!AE67</f>
        <v>##BLANK</v>
      </c>
      <c r="R69" s="53" t="str">
        <f>FD_Input_Final_Data!AF67</f>
        <v>##BLANK</v>
      </c>
      <c r="S69" s="53" t="str">
        <f>FD_Input_Final_Data!AG67</f>
        <v>##BLANK</v>
      </c>
      <c r="T69" s="53" t="str">
        <f>FD_Input_Final_Data!AH67</f>
        <v>##BLANK</v>
      </c>
      <c r="U69" s="53" t="str">
        <f>FD_Input_Final_Data!AI67</f>
        <v>##BLANK</v>
      </c>
      <c r="X69" s="71"/>
      <c r="Y69" s="71"/>
      <c r="Z69" s="71"/>
      <c r="AA69" s="71"/>
      <c r="AB69" s="71"/>
    </row>
    <row r="70" spans="1:28" s="54" customFormat="1" ht="15" x14ac:dyDescent="0.25">
      <c r="A70" s="70"/>
      <c r="B70" s="9" t="s">
        <v>95</v>
      </c>
      <c r="C70" s="9" t="str">
        <f>_xlfn.XLOOKUP($B70,FD_Lists!$B$4:$B$25,FD_Lists!C$4:C$25)</f>
        <v>South East Water</v>
      </c>
      <c r="D70" s="9" t="str">
        <f>_xlfn.XLOOKUP($B70,FD_Lists!$B$4:$B$25,FD_Lists!D$4:D$25)</f>
        <v>England</v>
      </c>
      <c r="E70" s="9" t="str">
        <f>_xlfn.XLOOKUP($B70,FD_Lists!$B$4:$B$25,FD_Lists!E$4:E$25)</f>
        <v>Company</v>
      </c>
      <c r="F70" s="9" t="str">
        <f>_xlfn.XLOOKUP($B70,FD_Lists!$B$4:$B$25,FD_Lists!F$4:F$25)</f>
        <v>WoC</v>
      </c>
      <c r="G70" s="10" t="s">
        <v>116</v>
      </c>
      <c r="H70" s="52" t="s">
        <v>166</v>
      </c>
      <c r="I70" s="11" t="str">
        <f t="shared" si="3"/>
        <v>SEWC_OUT5_09_C_PR24_OFWAT</v>
      </c>
      <c r="J70" s="11" t="s">
        <v>117</v>
      </c>
      <c r="K70" s="11" t="s">
        <v>118</v>
      </c>
      <c r="L70" s="11" t="s">
        <v>119</v>
      </c>
      <c r="M70" s="64" t="str">
        <f>_xlfn.XLOOKUP($H70,F_Outputs_Mapping!$B$5:$B$26,F_Outputs_Mapping!C$5:C$26)</f>
        <v>Phosphorus emitted in the latest calendar year from treatment works that had a phosphorus limit.</v>
      </c>
      <c r="N70" s="64" t="str">
        <f>_xlfn.XLOOKUP($H70,F_Outputs_Mapping!$B$5:$B$26,F_Outputs_Mapping!D$5:D$26)</f>
        <v>kg</v>
      </c>
      <c r="O70" s="11">
        <v>4</v>
      </c>
      <c r="P70" s="53" t="str">
        <f>FD_Input_Final_Data!AD68</f>
        <v>##BLANK</v>
      </c>
      <c r="Q70" s="53" t="str">
        <f>FD_Input_Final_Data!AE68</f>
        <v>##BLANK</v>
      </c>
      <c r="R70" s="53" t="str">
        <f>FD_Input_Final_Data!AF68</f>
        <v>##BLANK</v>
      </c>
      <c r="S70" s="53" t="str">
        <f>FD_Input_Final_Data!AG68</f>
        <v>##BLANK</v>
      </c>
      <c r="T70" s="53" t="str">
        <f>FD_Input_Final_Data!AH68</f>
        <v>##BLANK</v>
      </c>
      <c r="U70" s="53" t="str">
        <f>FD_Input_Final_Data!AI68</f>
        <v>##BLANK</v>
      </c>
      <c r="X70" s="71"/>
      <c r="Y70" s="71"/>
      <c r="Z70" s="71"/>
      <c r="AA70" s="71"/>
      <c r="AB70" s="71"/>
    </row>
    <row r="71" spans="1:28" s="54" customFormat="1" ht="15" x14ac:dyDescent="0.25">
      <c r="A71" s="70"/>
      <c r="B71" s="9" t="s">
        <v>96</v>
      </c>
      <c r="C71" s="9" t="str">
        <f>_xlfn.XLOOKUP($B71,FD_Lists!$B$4:$B$25,FD_Lists!C$4:C$25)</f>
        <v>South Staffordshire Water</v>
      </c>
      <c r="D71" s="9" t="str">
        <f>_xlfn.XLOOKUP($B71,FD_Lists!$B$4:$B$25,FD_Lists!D$4:D$25)</f>
        <v>England</v>
      </c>
      <c r="E71" s="9" t="str">
        <f>_xlfn.XLOOKUP($B71,FD_Lists!$B$4:$B$25,FD_Lists!E$4:E$25)</f>
        <v>Company</v>
      </c>
      <c r="F71" s="9" t="str">
        <f>_xlfn.XLOOKUP($B71,FD_Lists!$B$4:$B$25,FD_Lists!F$4:F$25)</f>
        <v>WoC</v>
      </c>
      <c r="G71" s="10" t="s">
        <v>116</v>
      </c>
      <c r="H71" s="52" t="s">
        <v>166</v>
      </c>
      <c r="I71" s="11" t="str">
        <f t="shared" si="3"/>
        <v>SSCC_OUT5_09_C_PR24_OFWAT</v>
      </c>
      <c r="J71" s="11" t="s">
        <v>117</v>
      </c>
      <c r="K71" s="11" t="s">
        <v>118</v>
      </c>
      <c r="L71" s="11" t="s">
        <v>119</v>
      </c>
      <c r="M71" s="64" t="str">
        <f>_xlfn.XLOOKUP($H71,F_Outputs_Mapping!$B$5:$B$26,F_Outputs_Mapping!C$5:C$26)</f>
        <v>Phosphorus emitted in the latest calendar year from treatment works that had a phosphorus limit.</v>
      </c>
      <c r="N71" s="64" t="str">
        <f>_xlfn.XLOOKUP($H71,F_Outputs_Mapping!$B$5:$B$26,F_Outputs_Mapping!D$5:D$26)</f>
        <v>kg</v>
      </c>
      <c r="O71" s="11">
        <v>4</v>
      </c>
      <c r="P71" s="53" t="str">
        <f>FD_Input_Final_Data!AD69</f>
        <v>##BLANK</v>
      </c>
      <c r="Q71" s="53" t="str">
        <f>FD_Input_Final_Data!AE69</f>
        <v>##BLANK</v>
      </c>
      <c r="R71" s="53" t="str">
        <f>FD_Input_Final_Data!AF69</f>
        <v>##BLANK</v>
      </c>
      <c r="S71" s="53" t="str">
        <f>FD_Input_Final_Data!AG69</f>
        <v>##BLANK</v>
      </c>
      <c r="T71" s="53" t="str">
        <f>FD_Input_Final_Data!AH69</f>
        <v>##BLANK</v>
      </c>
      <c r="U71" s="53" t="str">
        <f>FD_Input_Final_Data!AI69</f>
        <v>##BLANK</v>
      </c>
      <c r="X71" s="71"/>
      <c r="Y71" s="71"/>
      <c r="Z71" s="71"/>
      <c r="AA71" s="71"/>
      <c r="AB71" s="71"/>
    </row>
    <row r="72" spans="1:28" s="54" customFormat="1" ht="15" x14ac:dyDescent="0.25">
      <c r="A72" s="70"/>
      <c r="B72" s="9" t="s">
        <v>100</v>
      </c>
      <c r="C72" s="9" t="str">
        <f>_xlfn.XLOOKUP($B72,FD_Lists!$B$4:$B$25,FD_Lists!C$4:C$25)</f>
        <v>SES Water</v>
      </c>
      <c r="D72" s="9" t="str">
        <f>_xlfn.XLOOKUP($B72,FD_Lists!$B$4:$B$25,FD_Lists!D$4:D$25)</f>
        <v>England</v>
      </c>
      <c r="E72" s="9" t="str">
        <f>_xlfn.XLOOKUP($B72,FD_Lists!$B$4:$B$25,FD_Lists!E$4:E$25)</f>
        <v>Company</v>
      </c>
      <c r="F72" s="9" t="str">
        <f>_xlfn.XLOOKUP($B72,FD_Lists!$B$4:$B$25,FD_Lists!F$4:F$25)</f>
        <v>WoC</v>
      </c>
      <c r="G72" s="10" t="s">
        <v>116</v>
      </c>
      <c r="H72" s="52" t="s">
        <v>166</v>
      </c>
      <c r="I72" s="11" t="str">
        <f t="shared" si="3"/>
        <v>SESC_OUT5_09_C_PR24_OFWAT</v>
      </c>
      <c r="J72" s="11" t="s">
        <v>117</v>
      </c>
      <c r="K72" s="11" t="s">
        <v>118</v>
      </c>
      <c r="L72" s="11" t="s">
        <v>119</v>
      </c>
      <c r="M72" s="64" t="str">
        <f>_xlfn.XLOOKUP($H72,F_Outputs_Mapping!$B$5:$B$26,F_Outputs_Mapping!C$5:C$26)</f>
        <v>Phosphorus emitted in the latest calendar year from treatment works that had a phosphorus limit.</v>
      </c>
      <c r="N72" s="64" t="str">
        <f>_xlfn.XLOOKUP($H72,F_Outputs_Mapping!$B$5:$B$26,F_Outputs_Mapping!D$5:D$26)</f>
        <v>kg</v>
      </c>
      <c r="O72" s="11">
        <v>4</v>
      </c>
      <c r="P72" s="53" t="str">
        <f>FD_Input_Final_Data!AD70</f>
        <v>##BLANK</v>
      </c>
      <c r="Q72" s="53" t="str">
        <f>FD_Input_Final_Data!AE70</f>
        <v>##BLANK</v>
      </c>
      <c r="R72" s="53" t="str">
        <f>FD_Input_Final_Data!AF70</f>
        <v>##BLANK</v>
      </c>
      <c r="S72" s="53" t="str">
        <f>FD_Input_Final_Data!AG70</f>
        <v>##BLANK</v>
      </c>
      <c r="T72" s="53" t="str">
        <f>FD_Input_Final_Data!AH70</f>
        <v>##BLANK</v>
      </c>
      <c r="U72" s="53" t="str">
        <f>FD_Input_Final_Data!AI70</f>
        <v>##BLANK</v>
      </c>
      <c r="X72" s="71"/>
      <c r="Y72" s="71"/>
      <c r="Z72" s="71"/>
      <c r="AA72" s="71"/>
      <c r="AB72" s="71"/>
    </row>
    <row r="73" spans="1:28" s="54" customFormat="1" ht="15" x14ac:dyDescent="0.25">
      <c r="A73" s="70"/>
      <c r="B73" s="9" t="s">
        <v>78</v>
      </c>
      <c r="C73" s="9" t="str">
        <f>_xlfn.XLOOKUP($B73,FD_Lists!$B$4:$B$25,FD_Lists!C$4:C$25)</f>
        <v>South West Water</v>
      </c>
      <c r="D73" s="9" t="str">
        <f>_xlfn.XLOOKUP($B73,FD_Lists!$B$4:$B$25,FD_Lists!D$4:D$25)</f>
        <v>England</v>
      </c>
      <c r="E73" s="9" t="str">
        <f>_xlfn.XLOOKUP($B73,FD_Lists!$B$4:$B$25,FD_Lists!E$4:E$25)</f>
        <v>Company</v>
      </c>
      <c r="F73" s="9" t="str">
        <f>_xlfn.XLOOKUP($B73,FD_Lists!$B$4:$B$25,FD_Lists!F$4:F$25)</f>
        <v>WaSC</v>
      </c>
      <c r="G73" s="10" t="s">
        <v>116</v>
      </c>
      <c r="H73" s="52" t="s">
        <v>166</v>
      </c>
      <c r="I73" s="11" t="str">
        <f t="shared" si="3"/>
        <v>SWBC_OUT5_09_C_PR24_OFWAT</v>
      </c>
      <c r="J73" s="11" t="s">
        <v>117</v>
      </c>
      <c r="K73" s="11" t="s">
        <v>118</v>
      </c>
      <c r="L73" s="11" t="s">
        <v>119</v>
      </c>
      <c r="M73" s="64" t="str">
        <f>_xlfn.XLOOKUP($H73,F_Outputs_Mapping!$B$5:$B$26,F_Outputs_Mapping!C$5:C$26)</f>
        <v>Phosphorus emitted in the latest calendar year from treatment works that had a phosphorus limit.</v>
      </c>
      <c r="N73" s="64" t="str">
        <f>_xlfn.XLOOKUP($H73,F_Outputs_Mapping!$B$5:$B$26,F_Outputs_Mapping!D$5:D$26)</f>
        <v>kg</v>
      </c>
      <c r="O73" s="11">
        <v>4</v>
      </c>
      <c r="P73" s="53">
        <f>FD_Input_Final_Data!AD71</f>
        <v>17300.373360000001</v>
      </c>
      <c r="Q73" s="53">
        <f>FD_Input_Final_Data!AE71</f>
        <v>18335.17424</v>
      </c>
      <c r="R73" s="53">
        <f>FD_Input_Final_Data!AF71</f>
        <v>22410.887609999998</v>
      </c>
      <c r="S73" s="53">
        <f>FD_Input_Final_Data!AG71</f>
        <v>22472.941800000001</v>
      </c>
      <c r="T73" s="53">
        <f>FD_Input_Final_Data!AH71</f>
        <v>22708.498809999997</v>
      </c>
      <c r="U73" s="53">
        <f>FD_Input_Final_Data!AI71</f>
        <v>22315.192230000001</v>
      </c>
      <c r="X73" s="71"/>
      <c r="Y73" s="71"/>
      <c r="Z73" s="71"/>
      <c r="AA73" s="71"/>
      <c r="AB73" s="71"/>
    </row>
    <row r="74" spans="1:28" s="54" customFormat="1" ht="15" x14ac:dyDescent="0.25">
      <c r="A74" s="70"/>
      <c r="B74" s="9" t="s">
        <v>90</v>
      </c>
      <c r="C74" s="9" t="str">
        <f>_xlfn.XLOOKUP($B74,FD_Lists!$B$4:$B$25,FD_Lists!C$4:C$25)</f>
        <v>Bristol Water</v>
      </c>
      <c r="D74" s="9" t="str">
        <f>_xlfn.XLOOKUP($B74,FD_Lists!$B$4:$B$25,FD_Lists!D$4:D$25)</f>
        <v>England</v>
      </c>
      <c r="E74" s="9" t="str">
        <f>_xlfn.XLOOKUP($B74,FD_Lists!$B$4:$B$25,FD_Lists!E$4:E$25)</f>
        <v>Company</v>
      </c>
      <c r="F74" s="9" t="str">
        <f>_xlfn.XLOOKUP($B74,FD_Lists!$B$4:$B$25,FD_Lists!F$4:F$25)</f>
        <v>WoC</v>
      </c>
      <c r="G74" s="10" t="s">
        <v>116</v>
      </c>
      <c r="H74" s="52" t="s">
        <v>166</v>
      </c>
      <c r="I74" s="11" t="str">
        <f t="shared" si="3"/>
        <v>BRLC_OUT5_09_C_PR24_OFWAT</v>
      </c>
      <c r="J74" s="11" t="s">
        <v>117</v>
      </c>
      <c r="K74" s="11" t="s">
        <v>118</v>
      </c>
      <c r="L74" s="11" t="s">
        <v>119</v>
      </c>
      <c r="M74" s="64" t="str">
        <f>_xlfn.XLOOKUP($H74,F_Outputs_Mapping!$B$5:$B$26,F_Outputs_Mapping!C$5:C$26)</f>
        <v>Phosphorus emitted in the latest calendar year from treatment works that had a phosphorus limit.</v>
      </c>
      <c r="N74" s="64" t="str">
        <f>_xlfn.XLOOKUP($H74,F_Outputs_Mapping!$B$5:$B$26,F_Outputs_Mapping!D$5:D$26)</f>
        <v>kg</v>
      </c>
      <c r="O74" s="11">
        <v>4</v>
      </c>
      <c r="P74" s="53" t="str">
        <f>FD_Input_Final_Data!AD72</f>
        <v>##BLANK</v>
      </c>
      <c r="Q74" s="53" t="str">
        <f>FD_Input_Final_Data!AE72</f>
        <v>##BLANK</v>
      </c>
      <c r="R74" s="53" t="str">
        <f>FD_Input_Final_Data!AF72</f>
        <v>##BLANK</v>
      </c>
      <c r="S74" s="53" t="str">
        <f>FD_Input_Final_Data!AG72</f>
        <v>##BLANK</v>
      </c>
      <c r="T74" s="53" t="str">
        <f>FD_Input_Final_Data!AH72</f>
        <v>##BLANK</v>
      </c>
      <c r="U74" s="53" t="str">
        <f>FD_Input_Final_Data!AI72</f>
        <v>##BLANK</v>
      </c>
      <c r="X74" s="71"/>
      <c r="Y74" s="71"/>
      <c r="Z74" s="71"/>
      <c r="AA74" s="71"/>
      <c r="AB74" s="71"/>
    </row>
    <row r="75" spans="1:28" s="54" customFormat="1" ht="15" x14ac:dyDescent="0.25">
      <c r="A75" s="70"/>
      <c r="B75" s="8" t="s">
        <v>47</v>
      </c>
      <c r="C75" s="9" t="str">
        <f>_xlfn.XLOOKUP($B75,FD_Lists!$B$4:$B$25,FD_Lists!C$4:C$25)</f>
        <v>Anglian Water</v>
      </c>
      <c r="D75" s="9" t="str">
        <f>_xlfn.XLOOKUP($B75,FD_Lists!$B$4:$B$25,FD_Lists!D$4:D$25)</f>
        <v>England</v>
      </c>
      <c r="E75" s="9" t="str">
        <f>_xlfn.XLOOKUP($B75,FD_Lists!$B$4:$B$25,FD_Lists!E$4:E$25)</f>
        <v>Company</v>
      </c>
      <c r="F75" s="9" t="str">
        <f>_xlfn.XLOOKUP($B75,FD_Lists!$B$4:$B$25,FD_Lists!F$4:F$25)</f>
        <v>WaSC</v>
      </c>
      <c r="G75" s="10" t="s">
        <v>116</v>
      </c>
      <c r="H75" s="52" t="s">
        <v>167</v>
      </c>
      <c r="I75" s="11" t="str">
        <f>B75&amp;H75</f>
        <v>ANHC_OUT5_09_D_PR24_OFWAT</v>
      </c>
      <c r="J75" s="11" t="s">
        <v>117</v>
      </c>
      <c r="K75" s="11" t="s">
        <v>118</v>
      </c>
      <c r="L75" s="11" t="s">
        <v>119</v>
      </c>
      <c r="M75" s="64" t="str">
        <f>_xlfn.XLOOKUP($H75,F_Outputs_Mapping!$B$5:$B$26,F_Outputs_Mapping!C$5:C$26)</f>
        <v>Change in phosphorus discharged from treatment works</v>
      </c>
      <c r="N75" s="64" t="str">
        <f>_xlfn.XLOOKUP($H75,F_Outputs_Mapping!$B$5:$B$26,F_Outputs_Mapping!D$5:D$26)</f>
        <v>kg</v>
      </c>
      <c r="O75" s="11">
        <v>4</v>
      </c>
      <c r="P75" s="53">
        <f>FD_Input_Final_Data!AD73</f>
        <v>-63368</v>
      </c>
      <c r="Q75" s="53">
        <f>FD_Input_Final_Data!AE73</f>
        <v>126352</v>
      </c>
      <c r="R75" s="53">
        <f>FD_Input_Final_Data!AF73</f>
        <v>122497</v>
      </c>
      <c r="S75" s="53">
        <f>FD_Input_Final_Data!AG73</f>
        <v>128411</v>
      </c>
      <c r="T75" s="53">
        <f>FD_Input_Final_Data!AH73</f>
        <v>138438</v>
      </c>
      <c r="U75" s="53">
        <f>FD_Input_Final_Data!AI73</f>
        <v>137571</v>
      </c>
      <c r="X75" s="71"/>
      <c r="Y75" s="71"/>
      <c r="Z75" s="71"/>
      <c r="AA75" s="71"/>
      <c r="AB75" s="71"/>
    </row>
    <row r="76" spans="1:28" s="54" customFormat="1" ht="15" x14ac:dyDescent="0.25">
      <c r="A76" s="70"/>
      <c r="B76" s="9" t="s">
        <v>69</v>
      </c>
      <c r="C76" s="9" t="str">
        <f>_xlfn.XLOOKUP($B76,FD_Lists!$B$4:$B$25,FD_Lists!C$4:C$25)</f>
        <v>Dŵr Cymru</v>
      </c>
      <c r="D76" s="9" t="str">
        <f>_xlfn.XLOOKUP($B76,FD_Lists!$B$4:$B$25,FD_Lists!D$4:D$25)</f>
        <v>Wales</v>
      </c>
      <c r="E76" s="9" t="str">
        <f>_xlfn.XLOOKUP($B76,FD_Lists!$B$4:$B$25,FD_Lists!E$4:E$25)</f>
        <v>Company</v>
      </c>
      <c r="F76" s="9" t="str">
        <f>_xlfn.XLOOKUP($B76,FD_Lists!$B$4:$B$25,FD_Lists!F$4:F$25)</f>
        <v>WaSC</v>
      </c>
      <c r="G76" s="10" t="s">
        <v>116</v>
      </c>
      <c r="H76" s="52" t="s">
        <v>167</v>
      </c>
      <c r="I76" s="11" t="str">
        <f t="shared" ref="I76:I91" si="4">B76&amp;H76</f>
        <v>WSHC_OUT5_09_D_PR24_OFWAT</v>
      </c>
      <c r="J76" s="11" t="s">
        <v>117</v>
      </c>
      <c r="K76" s="11" t="s">
        <v>118</v>
      </c>
      <c r="L76" s="11" t="s">
        <v>119</v>
      </c>
      <c r="M76" s="64" t="str">
        <f>_xlfn.XLOOKUP($H76,F_Outputs_Mapping!$B$5:$B$26,F_Outputs_Mapping!C$5:C$26)</f>
        <v>Change in phosphorus discharged from treatment works</v>
      </c>
      <c r="N76" s="64" t="str">
        <f>_xlfn.XLOOKUP($H76,F_Outputs_Mapping!$B$5:$B$26,F_Outputs_Mapping!D$5:D$26)</f>
        <v>kg</v>
      </c>
      <c r="O76" s="11">
        <v>4</v>
      </c>
      <c r="P76" s="53">
        <f>FD_Input_Final_Data!AD74</f>
        <v>39804.144899999999</v>
      </c>
      <c r="Q76" s="53">
        <f>FD_Input_Final_Data!AE74</f>
        <v>43517.241300000002</v>
      </c>
      <c r="R76" s="53">
        <f>FD_Input_Final_Data!AF74</f>
        <v>87343.669200000004</v>
      </c>
      <c r="S76" s="53">
        <f>FD_Input_Final_Data!AG74</f>
        <v>87556.453699999998</v>
      </c>
      <c r="T76" s="53">
        <f>FD_Input_Final_Data!AH74</f>
        <v>97464.015400000004</v>
      </c>
      <c r="U76" s="53">
        <f>FD_Input_Final_Data!AI74</f>
        <v>98152.173699999999</v>
      </c>
      <c r="X76" s="71"/>
      <c r="Y76" s="71"/>
      <c r="Z76" s="71"/>
      <c r="AA76" s="71"/>
      <c r="AB76" s="71"/>
    </row>
    <row r="77" spans="1:28" s="54" customFormat="1" ht="15" x14ac:dyDescent="0.25">
      <c r="A77" s="70"/>
      <c r="B77" s="9" t="s">
        <v>71</v>
      </c>
      <c r="C77" s="9" t="str">
        <f>_xlfn.XLOOKUP($B77,FD_Lists!$B$4:$B$25,FD_Lists!C$4:C$25)</f>
        <v>Hafren Dyfrdwy</v>
      </c>
      <c r="D77" s="9" t="str">
        <f>_xlfn.XLOOKUP($B77,FD_Lists!$B$4:$B$25,FD_Lists!D$4:D$25)</f>
        <v>Wales</v>
      </c>
      <c r="E77" s="9" t="str">
        <f>_xlfn.XLOOKUP($B77,FD_Lists!$B$4:$B$25,FD_Lists!E$4:E$25)</f>
        <v>Company</v>
      </c>
      <c r="F77" s="9" t="str">
        <f>_xlfn.XLOOKUP($B77,FD_Lists!$B$4:$B$25,FD_Lists!F$4:F$25)</f>
        <v>WaSC</v>
      </c>
      <c r="G77" s="10" t="s">
        <v>116</v>
      </c>
      <c r="H77" s="52" t="s">
        <v>167</v>
      </c>
      <c r="I77" s="11" t="str">
        <f t="shared" si="4"/>
        <v>HDDC_OUT5_09_D_PR24_OFWAT</v>
      </c>
      <c r="J77" s="11" t="s">
        <v>117</v>
      </c>
      <c r="K77" s="11" t="s">
        <v>118</v>
      </c>
      <c r="L77" s="11" t="s">
        <v>119</v>
      </c>
      <c r="M77" s="64" t="str">
        <f>_xlfn.XLOOKUP($H77,F_Outputs_Mapping!$B$5:$B$26,F_Outputs_Mapping!C$5:C$26)</f>
        <v>Change in phosphorus discharged from treatment works</v>
      </c>
      <c r="N77" s="64" t="str">
        <f>_xlfn.XLOOKUP($H77,F_Outputs_Mapping!$B$5:$B$26,F_Outputs_Mapping!D$5:D$26)</f>
        <v>kg</v>
      </c>
      <c r="O77" s="11">
        <v>4</v>
      </c>
      <c r="P77" s="53">
        <f>FD_Input_Final_Data!AD75</f>
        <v>0</v>
      </c>
      <c r="Q77" s="53">
        <f>FD_Input_Final_Data!AE75</f>
        <v>3443.2865999999999</v>
      </c>
      <c r="R77" s="53">
        <f>FD_Input_Final_Data!AF75</f>
        <v>3443.2865999999999</v>
      </c>
      <c r="S77" s="53">
        <f>FD_Input_Final_Data!AG75</f>
        <v>3443.2865999999999</v>
      </c>
      <c r="T77" s="53">
        <f>FD_Input_Final_Data!AH75</f>
        <v>3443.2865999999999</v>
      </c>
      <c r="U77" s="53">
        <f>FD_Input_Final_Data!AI75</f>
        <v>3443.2865999999999</v>
      </c>
      <c r="X77" s="71"/>
      <c r="Y77" s="71"/>
      <c r="Z77" s="71"/>
      <c r="AA77" s="71"/>
      <c r="AB77" s="71"/>
    </row>
    <row r="78" spans="1:28" s="54" customFormat="1" ht="15" x14ac:dyDescent="0.25">
      <c r="A78" s="70"/>
      <c r="B78" s="9" t="s">
        <v>75</v>
      </c>
      <c r="C78" s="9" t="str">
        <f>_xlfn.XLOOKUP($B78,FD_Lists!$B$4:$B$25,FD_Lists!C$4:C$25)</f>
        <v>Northumbrian Water</v>
      </c>
      <c r="D78" s="9" t="str">
        <f>_xlfn.XLOOKUP($B78,FD_Lists!$B$4:$B$25,FD_Lists!D$4:D$25)</f>
        <v>England</v>
      </c>
      <c r="E78" s="9" t="str">
        <f>_xlfn.XLOOKUP($B78,FD_Lists!$B$4:$B$25,FD_Lists!E$4:E$25)</f>
        <v>Company</v>
      </c>
      <c r="F78" s="9" t="str">
        <f>_xlfn.XLOOKUP($B78,FD_Lists!$B$4:$B$25,FD_Lists!F$4:F$25)</f>
        <v>WaSC</v>
      </c>
      <c r="G78" s="10" t="s">
        <v>116</v>
      </c>
      <c r="H78" s="52" t="s">
        <v>167</v>
      </c>
      <c r="I78" s="11" t="str">
        <f t="shared" si="4"/>
        <v>NESC_OUT5_09_D_PR24_OFWAT</v>
      </c>
      <c r="J78" s="11" t="s">
        <v>117</v>
      </c>
      <c r="K78" s="11" t="s">
        <v>118</v>
      </c>
      <c r="L78" s="11" t="s">
        <v>119</v>
      </c>
      <c r="M78" s="64" t="str">
        <f>_xlfn.XLOOKUP($H78,F_Outputs_Mapping!$B$5:$B$26,F_Outputs_Mapping!C$5:C$26)</f>
        <v>Change in phosphorus discharged from treatment works</v>
      </c>
      <c r="N78" s="64" t="str">
        <f>_xlfn.XLOOKUP($H78,F_Outputs_Mapping!$B$5:$B$26,F_Outputs_Mapping!D$5:D$26)</f>
        <v>kg</v>
      </c>
      <c r="O78" s="11">
        <v>4</v>
      </c>
      <c r="P78" s="53">
        <f>FD_Input_Final_Data!AD76</f>
        <v>-28286.611199999999</v>
      </c>
      <c r="Q78" s="53">
        <f>FD_Input_Final_Data!AE76</f>
        <v>-10004.439700000001</v>
      </c>
      <c r="R78" s="53">
        <f>FD_Input_Final_Data!AF76</f>
        <v>-9210.9467999999997</v>
      </c>
      <c r="S78" s="53">
        <f>FD_Input_Final_Data!AG76</f>
        <v>7121.2232999999997</v>
      </c>
      <c r="T78" s="53">
        <f>FD_Input_Final_Data!AH76</f>
        <v>7340.5941999999995</v>
      </c>
      <c r="U78" s="53">
        <f>FD_Input_Final_Data!AI76</f>
        <v>7567.4960000000001</v>
      </c>
      <c r="X78" s="71"/>
      <c r="Y78" s="71"/>
      <c r="Z78" s="71"/>
      <c r="AA78" s="71"/>
      <c r="AB78" s="71"/>
    </row>
    <row r="79" spans="1:28" s="54" customFormat="1" ht="15" x14ac:dyDescent="0.25">
      <c r="A79" s="70"/>
      <c r="B79" s="9" t="s">
        <v>76</v>
      </c>
      <c r="C79" s="9" t="str">
        <f>_xlfn.XLOOKUP($B79,FD_Lists!$B$4:$B$25,FD_Lists!C$4:C$25)</f>
        <v>Severn Trent Water</v>
      </c>
      <c r="D79" s="9" t="str">
        <f>_xlfn.XLOOKUP($B79,FD_Lists!$B$4:$B$25,FD_Lists!D$4:D$25)</f>
        <v>England</v>
      </c>
      <c r="E79" s="9" t="str">
        <f>_xlfn.XLOOKUP($B79,FD_Lists!$B$4:$B$25,FD_Lists!E$4:E$25)</f>
        <v>Company</v>
      </c>
      <c r="F79" s="9" t="str">
        <f>_xlfn.XLOOKUP($B79,FD_Lists!$B$4:$B$25,FD_Lists!F$4:F$25)</f>
        <v>WaSC</v>
      </c>
      <c r="G79" s="10" t="s">
        <v>116</v>
      </c>
      <c r="H79" s="52" t="s">
        <v>167</v>
      </c>
      <c r="I79" s="11" t="str">
        <f t="shared" si="4"/>
        <v>SVEC_OUT5_09_D_PR24_OFWAT</v>
      </c>
      <c r="J79" s="11" t="s">
        <v>117</v>
      </c>
      <c r="K79" s="11" t="s">
        <v>118</v>
      </c>
      <c r="L79" s="11" t="s">
        <v>119</v>
      </c>
      <c r="M79" s="64" t="str">
        <f>_xlfn.XLOOKUP($H79,F_Outputs_Mapping!$B$5:$B$26,F_Outputs_Mapping!C$5:C$26)</f>
        <v>Change in phosphorus discharged from treatment works</v>
      </c>
      <c r="N79" s="64" t="str">
        <f>_xlfn.XLOOKUP($H79,F_Outputs_Mapping!$B$5:$B$26,F_Outputs_Mapping!D$5:D$26)</f>
        <v>kg</v>
      </c>
      <c r="O79" s="11">
        <v>4</v>
      </c>
      <c r="P79" s="53">
        <f>FD_Input_Final_Data!AD77</f>
        <v>186267.44639999999</v>
      </c>
      <c r="Q79" s="53">
        <f>FD_Input_Final_Data!AE77</f>
        <v>585367.69090000005</v>
      </c>
      <c r="R79" s="53">
        <f>FD_Input_Final_Data!AF77</f>
        <v>623415.72560000001</v>
      </c>
      <c r="S79" s="53">
        <f>FD_Input_Final_Data!AG77</f>
        <v>779730.41119999997</v>
      </c>
      <c r="T79" s="53">
        <f>FD_Input_Final_Data!AH77</f>
        <v>886671.86739999999</v>
      </c>
      <c r="U79" s="53">
        <f>FD_Input_Final_Data!AI77</f>
        <v>886671.86739999999</v>
      </c>
      <c r="X79" s="71"/>
      <c r="Y79" s="71"/>
      <c r="Z79" s="71"/>
      <c r="AA79" s="71"/>
      <c r="AB79" s="71"/>
    </row>
    <row r="80" spans="1:28" s="54" customFormat="1" ht="15" x14ac:dyDescent="0.25">
      <c r="A80" s="70"/>
      <c r="B80" s="9" t="s">
        <v>81</v>
      </c>
      <c r="C80" s="9" t="str">
        <f>_xlfn.XLOOKUP($B80,FD_Lists!$B$4:$B$25,FD_Lists!C$4:C$25)</f>
        <v>Southern Water</v>
      </c>
      <c r="D80" s="9" t="str">
        <f>_xlfn.XLOOKUP($B80,FD_Lists!$B$4:$B$25,FD_Lists!D$4:D$25)</f>
        <v>England</v>
      </c>
      <c r="E80" s="9" t="str">
        <f>_xlfn.XLOOKUP($B80,FD_Lists!$B$4:$B$25,FD_Lists!E$4:E$25)</f>
        <v>Company</v>
      </c>
      <c r="F80" s="9" t="str">
        <f>_xlfn.XLOOKUP($B80,FD_Lists!$B$4:$B$25,FD_Lists!F$4:F$25)</f>
        <v>WaSC</v>
      </c>
      <c r="G80" s="10" t="s">
        <v>116</v>
      </c>
      <c r="H80" s="52" t="s">
        <v>167</v>
      </c>
      <c r="I80" s="11" t="str">
        <f t="shared" si="4"/>
        <v>SRNC_OUT5_09_D_PR24_OFWAT</v>
      </c>
      <c r="J80" s="11" t="s">
        <v>117</v>
      </c>
      <c r="K80" s="11" t="s">
        <v>118</v>
      </c>
      <c r="L80" s="11" t="s">
        <v>119</v>
      </c>
      <c r="M80" s="64" t="str">
        <f>_xlfn.XLOOKUP($H80,F_Outputs_Mapping!$B$5:$B$26,F_Outputs_Mapping!C$5:C$26)</f>
        <v>Change in phosphorus discharged from treatment works</v>
      </c>
      <c r="N80" s="64" t="str">
        <f>_xlfn.XLOOKUP($H80,F_Outputs_Mapping!$B$5:$B$26,F_Outputs_Mapping!D$5:D$26)</f>
        <v>kg</v>
      </c>
      <c r="O80" s="11">
        <v>4</v>
      </c>
      <c r="P80" s="53">
        <f>FD_Input_Final_Data!AD78</f>
        <v>84345.593099999998</v>
      </c>
      <c r="Q80" s="53">
        <f>FD_Input_Final_Data!AE78</f>
        <v>84345.593099999998</v>
      </c>
      <c r="R80" s="53">
        <f>FD_Input_Final_Data!AF78</f>
        <v>84345.593099999998</v>
      </c>
      <c r="S80" s="53">
        <f>FD_Input_Final_Data!AG78</f>
        <v>84345.593099999998</v>
      </c>
      <c r="T80" s="53">
        <f>FD_Input_Final_Data!AH78</f>
        <v>84345.593099999998</v>
      </c>
      <c r="U80" s="53">
        <f>FD_Input_Final_Data!AI78</f>
        <v>182028.3842</v>
      </c>
      <c r="X80" s="71"/>
      <c r="Y80" s="71"/>
      <c r="Z80" s="71"/>
      <c r="AA80" s="71"/>
      <c r="AB80" s="71"/>
    </row>
    <row r="81" spans="1:28" s="54" customFormat="1" ht="15" x14ac:dyDescent="0.25">
      <c r="A81" s="70"/>
      <c r="B81" s="9" t="s">
        <v>82</v>
      </c>
      <c r="C81" s="9" t="str">
        <f>_xlfn.XLOOKUP($B81,FD_Lists!$B$4:$B$25,FD_Lists!C$4:C$25)</f>
        <v>Thames Water</v>
      </c>
      <c r="D81" s="9" t="str">
        <f>_xlfn.XLOOKUP($B81,FD_Lists!$B$4:$B$25,FD_Lists!D$4:D$25)</f>
        <v>England</v>
      </c>
      <c r="E81" s="9" t="str">
        <f>_xlfn.XLOOKUP($B81,FD_Lists!$B$4:$B$25,FD_Lists!E$4:E$25)</f>
        <v>Company</v>
      </c>
      <c r="F81" s="9" t="str">
        <f>_xlfn.XLOOKUP($B81,FD_Lists!$B$4:$B$25,FD_Lists!F$4:F$25)</f>
        <v>WaSC</v>
      </c>
      <c r="G81" s="10" t="s">
        <v>116</v>
      </c>
      <c r="H81" s="52" t="s">
        <v>167</v>
      </c>
      <c r="I81" s="11" t="str">
        <f t="shared" si="4"/>
        <v>TMSC_OUT5_09_D_PR24_OFWAT</v>
      </c>
      <c r="J81" s="11" t="s">
        <v>117</v>
      </c>
      <c r="K81" s="11" t="s">
        <v>118</v>
      </c>
      <c r="L81" s="11" t="s">
        <v>119</v>
      </c>
      <c r="M81" s="64" t="str">
        <f>_xlfn.XLOOKUP($H81,F_Outputs_Mapping!$B$5:$B$26,F_Outputs_Mapping!C$5:C$26)</f>
        <v>Change in phosphorus discharged from treatment works</v>
      </c>
      <c r="N81" s="64" t="str">
        <f>_xlfn.XLOOKUP($H81,F_Outputs_Mapping!$B$5:$B$26,F_Outputs_Mapping!D$5:D$26)</f>
        <v>kg</v>
      </c>
      <c r="O81" s="11">
        <v>4</v>
      </c>
      <c r="P81" s="53">
        <f>FD_Input_Final_Data!AD79</f>
        <v>32930.629399999998</v>
      </c>
      <c r="Q81" s="53">
        <f>FD_Input_Final_Data!AE79</f>
        <v>43765.112500000003</v>
      </c>
      <c r="R81" s="53">
        <f>FD_Input_Final_Data!AF79</f>
        <v>43765.112500000003</v>
      </c>
      <c r="S81" s="53">
        <f>FD_Input_Final_Data!AG79</f>
        <v>65438.865299999998</v>
      </c>
      <c r="T81" s="53">
        <f>FD_Input_Final_Data!AH79</f>
        <v>123664.0919</v>
      </c>
      <c r="U81" s="53">
        <f>FD_Input_Final_Data!AI79</f>
        <v>163554.63320000001</v>
      </c>
      <c r="X81" s="71"/>
      <c r="Y81" s="71"/>
      <c r="Z81" s="71"/>
      <c r="AA81" s="71"/>
      <c r="AB81" s="71"/>
    </row>
    <row r="82" spans="1:28" s="54" customFormat="1" ht="15" x14ac:dyDescent="0.25">
      <c r="A82" s="70"/>
      <c r="B82" s="9" t="s">
        <v>83</v>
      </c>
      <c r="C82" s="9" t="str">
        <f>_xlfn.XLOOKUP($B82,FD_Lists!$B$4:$B$25,FD_Lists!C$4:C$25)</f>
        <v xml:space="preserve">United Utilities </v>
      </c>
      <c r="D82" s="9" t="str">
        <f>_xlfn.XLOOKUP($B82,FD_Lists!$B$4:$B$25,FD_Lists!D$4:D$25)</f>
        <v>England</v>
      </c>
      <c r="E82" s="9" t="str">
        <f>_xlfn.XLOOKUP($B82,FD_Lists!$B$4:$B$25,FD_Lists!E$4:E$25)</f>
        <v>Company</v>
      </c>
      <c r="F82" s="9" t="str">
        <f>_xlfn.XLOOKUP($B82,FD_Lists!$B$4:$B$25,FD_Lists!F$4:F$25)</f>
        <v>WaSC</v>
      </c>
      <c r="G82" s="10" t="s">
        <v>116</v>
      </c>
      <c r="H82" s="52" t="s">
        <v>167</v>
      </c>
      <c r="I82" s="11" t="str">
        <f t="shared" si="4"/>
        <v>NWTC_OUT5_09_D_PR24_OFWAT</v>
      </c>
      <c r="J82" s="11" t="s">
        <v>117</v>
      </c>
      <c r="K82" s="11" t="s">
        <v>118</v>
      </c>
      <c r="L82" s="11" t="s">
        <v>119</v>
      </c>
      <c r="M82" s="64" t="str">
        <f>_xlfn.XLOOKUP($H82,F_Outputs_Mapping!$B$5:$B$26,F_Outputs_Mapping!C$5:C$26)</f>
        <v>Change in phosphorus discharged from treatment works</v>
      </c>
      <c r="N82" s="64" t="str">
        <f>_xlfn.XLOOKUP($H82,F_Outputs_Mapping!$B$5:$B$26,F_Outputs_Mapping!D$5:D$26)</f>
        <v>kg</v>
      </c>
      <c r="O82" s="11">
        <v>4</v>
      </c>
      <c r="P82" s="53">
        <f>FD_Input_Final_Data!AD80</f>
        <v>89274.127900000007</v>
      </c>
      <c r="Q82" s="53">
        <f>FD_Input_Final_Data!AE80</f>
        <v>356969.99440000003</v>
      </c>
      <c r="R82" s="53">
        <f>FD_Input_Final_Data!AF80</f>
        <v>363953.2452</v>
      </c>
      <c r="S82" s="53">
        <f>FD_Input_Final_Data!AG80</f>
        <v>483663.68070000003</v>
      </c>
      <c r="T82" s="53">
        <f>FD_Input_Final_Data!AH80</f>
        <v>483663.68070000003</v>
      </c>
      <c r="U82" s="53">
        <f>FD_Input_Final_Data!AI80</f>
        <v>780841.67839999998</v>
      </c>
      <c r="X82" s="71"/>
      <c r="Y82" s="71"/>
      <c r="Z82" s="71"/>
      <c r="AA82" s="71"/>
      <c r="AB82" s="71"/>
    </row>
    <row r="83" spans="1:28" s="54" customFormat="1" ht="15" x14ac:dyDescent="0.25">
      <c r="A83" s="70"/>
      <c r="B83" s="9" t="s">
        <v>86</v>
      </c>
      <c r="C83" s="9" t="str">
        <f>_xlfn.XLOOKUP($B83,FD_Lists!$B$4:$B$25,FD_Lists!C$4:C$25)</f>
        <v>Wessex Water</v>
      </c>
      <c r="D83" s="9" t="str">
        <f>_xlfn.XLOOKUP($B83,FD_Lists!$B$4:$B$25,FD_Lists!D$4:D$25)</f>
        <v>England</v>
      </c>
      <c r="E83" s="9" t="str">
        <f>_xlfn.XLOOKUP($B83,FD_Lists!$B$4:$B$25,FD_Lists!E$4:E$25)</f>
        <v>Company</v>
      </c>
      <c r="F83" s="9" t="str">
        <f>_xlfn.XLOOKUP($B83,FD_Lists!$B$4:$B$25,FD_Lists!F$4:F$25)</f>
        <v>WaSC</v>
      </c>
      <c r="G83" s="10" t="s">
        <v>116</v>
      </c>
      <c r="H83" s="52" t="s">
        <v>167</v>
      </c>
      <c r="I83" s="11" t="str">
        <f t="shared" si="4"/>
        <v>WSXC_OUT5_09_D_PR24_OFWAT</v>
      </c>
      <c r="J83" s="11" t="s">
        <v>117</v>
      </c>
      <c r="K83" s="11" t="s">
        <v>118</v>
      </c>
      <c r="L83" s="11" t="s">
        <v>119</v>
      </c>
      <c r="M83" s="64" t="str">
        <f>_xlfn.XLOOKUP($H83,F_Outputs_Mapping!$B$5:$B$26,F_Outputs_Mapping!C$5:C$26)</f>
        <v>Change in phosphorus discharged from treatment works</v>
      </c>
      <c r="N83" s="64" t="str">
        <f>_xlfn.XLOOKUP($H83,F_Outputs_Mapping!$B$5:$B$26,F_Outputs_Mapping!D$5:D$26)</f>
        <v>kg</v>
      </c>
      <c r="O83" s="11">
        <v>4</v>
      </c>
      <c r="P83" s="53">
        <f>FD_Input_Final_Data!AD81</f>
        <v>53709.580900000001</v>
      </c>
      <c r="Q83" s="53">
        <f>FD_Input_Final_Data!AE81</f>
        <v>254899.7219</v>
      </c>
      <c r="R83" s="53">
        <f>FD_Input_Final_Data!AF81</f>
        <v>254899.7219</v>
      </c>
      <c r="S83" s="53">
        <f>FD_Input_Final_Data!AG81</f>
        <v>259081.30600000001</v>
      </c>
      <c r="T83" s="53">
        <f>FD_Input_Final_Data!AH81</f>
        <v>274154.12089999998</v>
      </c>
      <c r="U83" s="53">
        <f>FD_Input_Final_Data!AI81</f>
        <v>281517.34899999999</v>
      </c>
      <c r="X83" s="71"/>
      <c r="Y83" s="71"/>
      <c r="Z83" s="71"/>
      <c r="AA83" s="71"/>
      <c r="AB83" s="71"/>
    </row>
    <row r="84" spans="1:28" s="54" customFormat="1" ht="15" x14ac:dyDescent="0.25">
      <c r="A84" s="70"/>
      <c r="B84" s="9" t="s">
        <v>87</v>
      </c>
      <c r="C84" s="9" t="str">
        <f>_xlfn.XLOOKUP($B84,FD_Lists!$B$4:$B$25,FD_Lists!C$4:C$25)</f>
        <v>Yorkshire Water</v>
      </c>
      <c r="D84" s="9" t="str">
        <f>_xlfn.XLOOKUP($B84,FD_Lists!$B$4:$B$25,FD_Lists!D$4:D$25)</f>
        <v>England</v>
      </c>
      <c r="E84" s="9" t="str">
        <f>_xlfn.XLOOKUP($B84,FD_Lists!$B$4:$B$25,FD_Lists!E$4:E$25)</f>
        <v>Company</v>
      </c>
      <c r="F84" s="9" t="str">
        <f>_xlfn.XLOOKUP($B84,FD_Lists!$B$4:$B$25,FD_Lists!F$4:F$25)</f>
        <v>WaSC</v>
      </c>
      <c r="G84" s="10" t="s">
        <v>116</v>
      </c>
      <c r="H84" s="52" t="s">
        <v>167</v>
      </c>
      <c r="I84" s="11" t="str">
        <f t="shared" si="4"/>
        <v>YKYC_OUT5_09_D_PR24_OFWAT</v>
      </c>
      <c r="J84" s="11" t="s">
        <v>117</v>
      </c>
      <c r="K84" s="11" t="s">
        <v>118</v>
      </c>
      <c r="L84" s="11" t="s">
        <v>119</v>
      </c>
      <c r="M84" s="64" t="str">
        <f>_xlfn.XLOOKUP($H84,F_Outputs_Mapping!$B$5:$B$26,F_Outputs_Mapping!C$5:C$26)</f>
        <v>Change in phosphorus discharged from treatment works</v>
      </c>
      <c r="N84" s="64" t="str">
        <f>_xlfn.XLOOKUP($H84,F_Outputs_Mapping!$B$5:$B$26,F_Outputs_Mapping!D$5:D$26)</f>
        <v>kg</v>
      </c>
      <c r="O84" s="11">
        <v>4</v>
      </c>
      <c r="P84" s="53">
        <f>FD_Input_Final_Data!AD82</f>
        <v>33328.15</v>
      </c>
      <c r="Q84" s="53">
        <f>FD_Input_Final_Data!AE82</f>
        <v>2193405.4500000002</v>
      </c>
      <c r="R84" s="53">
        <f>FD_Input_Final_Data!AF82</f>
        <v>2291550.2999999998</v>
      </c>
      <c r="S84" s="53">
        <f>FD_Input_Final_Data!AG82</f>
        <v>2309194.4</v>
      </c>
      <c r="T84" s="53">
        <f>FD_Input_Final_Data!AH82</f>
        <v>2314614.65</v>
      </c>
      <c r="U84" s="53">
        <f>FD_Input_Final_Data!AI82</f>
        <v>2314614.65</v>
      </c>
      <c r="X84" s="71"/>
      <c r="Y84" s="71"/>
      <c r="Z84" s="71"/>
      <c r="AA84" s="71"/>
      <c r="AB84" s="71"/>
    </row>
    <row r="85" spans="1:28" s="54" customFormat="1" ht="15" x14ac:dyDescent="0.25">
      <c r="A85" s="70"/>
      <c r="B85" s="9" t="s">
        <v>88</v>
      </c>
      <c r="C85" s="9" t="str">
        <f>_xlfn.XLOOKUP($B85,FD_Lists!$B$4:$B$25,FD_Lists!C$4:C$25)</f>
        <v>Affinity Water</v>
      </c>
      <c r="D85" s="9" t="str">
        <f>_xlfn.XLOOKUP($B85,FD_Lists!$B$4:$B$25,FD_Lists!D$4:D$25)</f>
        <v>England</v>
      </c>
      <c r="E85" s="9" t="str">
        <f>_xlfn.XLOOKUP($B85,FD_Lists!$B$4:$B$25,FD_Lists!E$4:E$25)</f>
        <v>Company</v>
      </c>
      <c r="F85" s="9" t="str">
        <f>_xlfn.XLOOKUP($B85,FD_Lists!$B$4:$B$25,FD_Lists!F$4:F$25)</f>
        <v>WoC</v>
      </c>
      <c r="G85" s="10" t="s">
        <v>116</v>
      </c>
      <c r="H85" s="52" t="s">
        <v>167</v>
      </c>
      <c r="I85" s="11" t="str">
        <f t="shared" si="4"/>
        <v>AFWC_OUT5_09_D_PR24_OFWAT</v>
      </c>
      <c r="J85" s="11" t="s">
        <v>117</v>
      </c>
      <c r="K85" s="11" t="s">
        <v>118</v>
      </c>
      <c r="L85" s="11" t="s">
        <v>119</v>
      </c>
      <c r="M85" s="64" t="str">
        <f>_xlfn.XLOOKUP($H85,F_Outputs_Mapping!$B$5:$B$26,F_Outputs_Mapping!C$5:C$26)</f>
        <v>Change in phosphorus discharged from treatment works</v>
      </c>
      <c r="N85" s="64" t="str">
        <f>_xlfn.XLOOKUP($H85,F_Outputs_Mapping!$B$5:$B$26,F_Outputs_Mapping!D$5:D$26)</f>
        <v>kg</v>
      </c>
      <c r="O85" s="11">
        <v>4</v>
      </c>
      <c r="P85" s="53" t="str">
        <f>FD_Input_Final_Data!AD83</f>
        <v>##BLANK</v>
      </c>
      <c r="Q85" s="53" t="str">
        <f>FD_Input_Final_Data!AE83</f>
        <v>##BLANK</v>
      </c>
      <c r="R85" s="53" t="str">
        <f>FD_Input_Final_Data!AF83</f>
        <v>##BLANK</v>
      </c>
      <c r="S85" s="53" t="str">
        <f>FD_Input_Final_Data!AG83</f>
        <v>##BLANK</v>
      </c>
      <c r="T85" s="53" t="str">
        <f>FD_Input_Final_Data!AH83</f>
        <v>##BLANK</v>
      </c>
      <c r="U85" s="53" t="str">
        <f>FD_Input_Final_Data!AI83</f>
        <v>##BLANK</v>
      </c>
      <c r="X85" s="71"/>
      <c r="Y85" s="71"/>
      <c r="Z85" s="71"/>
      <c r="AA85" s="71"/>
      <c r="AB85" s="71"/>
    </row>
    <row r="86" spans="1:28" s="54" customFormat="1" ht="15" x14ac:dyDescent="0.25">
      <c r="A86" s="70"/>
      <c r="B86" s="9" t="s">
        <v>94</v>
      </c>
      <c r="C86" s="9" t="str">
        <f>_xlfn.XLOOKUP($B86,FD_Lists!$B$4:$B$25,FD_Lists!C$4:C$25)</f>
        <v>Portsmouth Water</v>
      </c>
      <c r="D86" s="9" t="str">
        <f>_xlfn.XLOOKUP($B86,FD_Lists!$B$4:$B$25,FD_Lists!D$4:D$25)</f>
        <v>England</v>
      </c>
      <c r="E86" s="9" t="str">
        <f>_xlfn.XLOOKUP($B86,FD_Lists!$B$4:$B$25,FD_Lists!E$4:E$25)</f>
        <v>Company</v>
      </c>
      <c r="F86" s="9" t="str">
        <f>_xlfn.XLOOKUP($B86,FD_Lists!$B$4:$B$25,FD_Lists!F$4:F$25)</f>
        <v>WoC</v>
      </c>
      <c r="G86" s="10" t="s">
        <v>116</v>
      </c>
      <c r="H86" s="52" t="s">
        <v>167</v>
      </c>
      <c r="I86" s="11" t="str">
        <f t="shared" si="4"/>
        <v>PRTC_OUT5_09_D_PR24_OFWAT</v>
      </c>
      <c r="J86" s="11" t="s">
        <v>117</v>
      </c>
      <c r="K86" s="11" t="s">
        <v>118</v>
      </c>
      <c r="L86" s="11" t="s">
        <v>119</v>
      </c>
      <c r="M86" s="64" t="str">
        <f>_xlfn.XLOOKUP($H86,F_Outputs_Mapping!$B$5:$B$26,F_Outputs_Mapping!C$5:C$26)</f>
        <v>Change in phosphorus discharged from treatment works</v>
      </c>
      <c r="N86" s="64" t="str">
        <f>_xlfn.XLOOKUP($H86,F_Outputs_Mapping!$B$5:$B$26,F_Outputs_Mapping!D$5:D$26)</f>
        <v>kg</v>
      </c>
      <c r="O86" s="11">
        <v>4</v>
      </c>
      <c r="P86" s="53" t="str">
        <f>FD_Input_Final_Data!AD84</f>
        <v>##BLANK</v>
      </c>
      <c r="Q86" s="53" t="str">
        <f>FD_Input_Final_Data!AE84</f>
        <v>##BLANK</v>
      </c>
      <c r="R86" s="53" t="str">
        <f>FD_Input_Final_Data!AF84</f>
        <v>##BLANK</v>
      </c>
      <c r="S86" s="53" t="str">
        <f>FD_Input_Final_Data!AG84</f>
        <v>##BLANK</v>
      </c>
      <c r="T86" s="53" t="str">
        <f>FD_Input_Final_Data!AH84</f>
        <v>##BLANK</v>
      </c>
      <c r="U86" s="53" t="str">
        <f>FD_Input_Final_Data!AI84</f>
        <v>##BLANK</v>
      </c>
      <c r="X86" s="71"/>
      <c r="Y86" s="71"/>
      <c r="Z86" s="71"/>
      <c r="AA86" s="71"/>
      <c r="AB86" s="71"/>
    </row>
    <row r="87" spans="1:28" s="54" customFormat="1" ht="15" x14ac:dyDescent="0.25">
      <c r="A87" s="70"/>
      <c r="B87" s="9" t="s">
        <v>95</v>
      </c>
      <c r="C87" s="9" t="str">
        <f>_xlfn.XLOOKUP($B87,FD_Lists!$B$4:$B$25,FD_Lists!C$4:C$25)</f>
        <v>South East Water</v>
      </c>
      <c r="D87" s="9" t="str">
        <f>_xlfn.XLOOKUP($B87,FD_Lists!$B$4:$B$25,FD_Lists!D$4:D$25)</f>
        <v>England</v>
      </c>
      <c r="E87" s="9" t="str">
        <f>_xlfn.XLOOKUP($B87,FD_Lists!$B$4:$B$25,FD_Lists!E$4:E$25)</f>
        <v>Company</v>
      </c>
      <c r="F87" s="9" t="str">
        <f>_xlfn.XLOOKUP($B87,FD_Lists!$B$4:$B$25,FD_Lists!F$4:F$25)</f>
        <v>WoC</v>
      </c>
      <c r="G87" s="10" t="s">
        <v>116</v>
      </c>
      <c r="H87" s="52" t="s">
        <v>167</v>
      </c>
      <c r="I87" s="11" t="str">
        <f t="shared" si="4"/>
        <v>SEWC_OUT5_09_D_PR24_OFWAT</v>
      </c>
      <c r="J87" s="11" t="s">
        <v>117</v>
      </c>
      <c r="K87" s="11" t="s">
        <v>118</v>
      </c>
      <c r="L87" s="11" t="s">
        <v>119</v>
      </c>
      <c r="M87" s="64" t="str">
        <f>_xlfn.XLOOKUP($H87,F_Outputs_Mapping!$B$5:$B$26,F_Outputs_Mapping!C$5:C$26)</f>
        <v>Change in phosphorus discharged from treatment works</v>
      </c>
      <c r="N87" s="64" t="str">
        <f>_xlfn.XLOOKUP($H87,F_Outputs_Mapping!$B$5:$B$26,F_Outputs_Mapping!D$5:D$26)</f>
        <v>kg</v>
      </c>
      <c r="O87" s="11">
        <v>4</v>
      </c>
      <c r="P87" s="53" t="str">
        <f>FD_Input_Final_Data!AD85</f>
        <v>##BLANK</v>
      </c>
      <c r="Q87" s="53" t="str">
        <f>FD_Input_Final_Data!AE85</f>
        <v>##BLANK</v>
      </c>
      <c r="R87" s="53" t="str">
        <f>FD_Input_Final_Data!AF85</f>
        <v>##BLANK</v>
      </c>
      <c r="S87" s="53" t="str">
        <f>FD_Input_Final_Data!AG85</f>
        <v>##BLANK</v>
      </c>
      <c r="T87" s="53" t="str">
        <f>FD_Input_Final_Data!AH85</f>
        <v>##BLANK</v>
      </c>
      <c r="U87" s="53" t="str">
        <f>FD_Input_Final_Data!AI85</f>
        <v>##BLANK</v>
      </c>
      <c r="X87" s="71"/>
      <c r="Y87" s="71"/>
      <c r="Z87" s="71"/>
      <c r="AA87" s="71"/>
      <c r="AB87" s="71"/>
    </row>
    <row r="88" spans="1:28" s="54" customFormat="1" ht="15" x14ac:dyDescent="0.25">
      <c r="A88" s="70"/>
      <c r="B88" s="9" t="s">
        <v>96</v>
      </c>
      <c r="C88" s="9" t="str">
        <f>_xlfn.XLOOKUP($B88,FD_Lists!$B$4:$B$25,FD_Lists!C$4:C$25)</f>
        <v>South Staffordshire Water</v>
      </c>
      <c r="D88" s="9" t="str">
        <f>_xlfn.XLOOKUP($B88,FD_Lists!$B$4:$B$25,FD_Lists!D$4:D$25)</f>
        <v>England</v>
      </c>
      <c r="E88" s="9" t="str">
        <f>_xlfn.XLOOKUP($B88,FD_Lists!$B$4:$B$25,FD_Lists!E$4:E$25)</f>
        <v>Company</v>
      </c>
      <c r="F88" s="9" t="str">
        <f>_xlfn.XLOOKUP($B88,FD_Lists!$B$4:$B$25,FD_Lists!F$4:F$25)</f>
        <v>WoC</v>
      </c>
      <c r="G88" s="10" t="s">
        <v>116</v>
      </c>
      <c r="H88" s="52" t="s">
        <v>167</v>
      </c>
      <c r="I88" s="11" t="str">
        <f t="shared" si="4"/>
        <v>SSCC_OUT5_09_D_PR24_OFWAT</v>
      </c>
      <c r="J88" s="11" t="s">
        <v>117</v>
      </c>
      <c r="K88" s="11" t="s">
        <v>118</v>
      </c>
      <c r="L88" s="11" t="s">
        <v>119</v>
      </c>
      <c r="M88" s="64" t="str">
        <f>_xlfn.XLOOKUP($H88,F_Outputs_Mapping!$B$5:$B$26,F_Outputs_Mapping!C$5:C$26)</f>
        <v>Change in phosphorus discharged from treatment works</v>
      </c>
      <c r="N88" s="64" t="str">
        <f>_xlfn.XLOOKUP($H88,F_Outputs_Mapping!$B$5:$B$26,F_Outputs_Mapping!D$5:D$26)</f>
        <v>kg</v>
      </c>
      <c r="O88" s="11">
        <v>4</v>
      </c>
      <c r="P88" s="53" t="str">
        <f>FD_Input_Final_Data!AD86</f>
        <v>##BLANK</v>
      </c>
      <c r="Q88" s="53" t="str">
        <f>FD_Input_Final_Data!AE86</f>
        <v>##BLANK</v>
      </c>
      <c r="R88" s="53" t="str">
        <f>FD_Input_Final_Data!AF86</f>
        <v>##BLANK</v>
      </c>
      <c r="S88" s="53" t="str">
        <f>FD_Input_Final_Data!AG86</f>
        <v>##BLANK</v>
      </c>
      <c r="T88" s="53" t="str">
        <f>FD_Input_Final_Data!AH86</f>
        <v>##BLANK</v>
      </c>
      <c r="U88" s="53" t="str">
        <f>FD_Input_Final_Data!AI86</f>
        <v>##BLANK</v>
      </c>
      <c r="X88" s="71"/>
      <c r="Y88" s="71"/>
      <c r="Z88" s="71"/>
      <c r="AA88" s="71"/>
      <c r="AB88" s="71"/>
    </row>
    <row r="89" spans="1:28" s="54" customFormat="1" ht="15" x14ac:dyDescent="0.25">
      <c r="A89" s="70"/>
      <c r="B89" s="9" t="s">
        <v>100</v>
      </c>
      <c r="C89" s="9" t="str">
        <f>_xlfn.XLOOKUP($B89,FD_Lists!$B$4:$B$25,FD_Lists!C$4:C$25)</f>
        <v>SES Water</v>
      </c>
      <c r="D89" s="9" t="str">
        <f>_xlfn.XLOOKUP($B89,FD_Lists!$B$4:$B$25,FD_Lists!D$4:D$25)</f>
        <v>England</v>
      </c>
      <c r="E89" s="9" t="str">
        <f>_xlfn.XLOOKUP($B89,FD_Lists!$B$4:$B$25,FD_Lists!E$4:E$25)</f>
        <v>Company</v>
      </c>
      <c r="F89" s="9" t="str">
        <f>_xlfn.XLOOKUP($B89,FD_Lists!$B$4:$B$25,FD_Lists!F$4:F$25)</f>
        <v>WoC</v>
      </c>
      <c r="G89" s="10" t="s">
        <v>116</v>
      </c>
      <c r="H89" s="52" t="s">
        <v>167</v>
      </c>
      <c r="I89" s="11" t="str">
        <f t="shared" si="4"/>
        <v>SESC_OUT5_09_D_PR24_OFWAT</v>
      </c>
      <c r="J89" s="11" t="s">
        <v>117</v>
      </c>
      <c r="K89" s="11" t="s">
        <v>118</v>
      </c>
      <c r="L89" s="11" t="s">
        <v>119</v>
      </c>
      <c r="M89" s="64" t="str">
        <f>_xlfn.XLOOKUP($H89,F_Outputs_Mapping!$B$5:$B$26,F_Outputs_Mapping!C$5:C$26)</f>
        <v>Change in phosphorus discharged from treatment works</v>
      </c>
      <c r="N89" s="64" t="str">
        <f>_xlfn.XLOOKUP($H89,F_Outputs_Mapping!$B$5:$B$26,F_Outputs_Mapping!D$5:D$26)</f>
        <v>kg</v>
      </c>
      <c r="O89" s="11">
        <v>4</v>
      </c>
      <c r="P89" s="53" t="str">
        <f>FD_Input_Final_Data!AD87</f>
        <v>##BLANK</v>
      </c>
      <c r="Q89" s="53" t="str">
        <f>FD_Input_Final_Data!AE87</f>
        <v>##BLANK</v>
      </c>
      <c r="R89" s="53" t="str">
        <f>FD_Input_Final_Data!AF87</f>
        <v>##BLANK</v>
      </c>
      <c r="S89" s="53" t="str">
        <f>FD_Input_Final_Data!AG87</f>
        <v>##BLANK</v>
      </c>
      <c r="T89" s="53" t="str">
        <f>FD_Input_Final_Data!AH87</f>
        <v>##BLANK</v>
      </c>
      <c r="U89" s="53" t="str">
        <f>FD_Input_Final_Data!AI87</f>
        <v>##BLANK</v>
      </c>
      <c r="X89" s="71"/>
      <c r="Y89" s="71"/>
      <c r="Z89" s="71"/>
      <c r="AA89" s="71"/>
      <c r="AB89" s="71"/>
    </row>
    <row r="90" spans="1:28" s="54" customFormat="1" ht="15" x14ac:dyDescent="0.25">
      <c r="A90" s="70"/>
      <c r="B90" s="9" t="s">
        <v>78</v>
      </c>
      <c r="C90" s="9" t="str">
        <f>_xlfn.XLOOKUP($B90,FD_Lists!$B$4:$B$25,FD_Lists!C$4:C$25)</f>
        <v>South West Water</v>
      </c>
      <c r="D90" s="9" t="str">
        <f>_xlfn.XLOOKUP($B90,FD_Lists!$B$4:$B$25,FD_Lists!D$4:D$25)</f>
        <v>England</v>
      </c>
      <c r="E90" s="9" t="str">
        <f>_xlfn.XLOOKUP($B90,FD_Lists!$B$4:$B$25,FD_Lists!E$4:E$25)</f>
        <v>Company</v>
      </c>
      <c r="F90" s="9" t="str">
        <f>_xlfn.XLOOKUP($B90,FD_Lists!$B$4:$B$25,FD_Lists!F$4:F$25)</f>
        <v>WaSC</v>
      </c>
      <c r="G90" s="10" t="s">
        <v>116</v>
      </c>
      <c r="H90" s="52" t="s">
        <v>167</v>
      </c>
      <c r="I90" s="11" t="str">
        <f t="shared" si="4"/>
        <v>SWBC_OUT5_09_D_PR24_OFWAT</v>
      </c>
      <c r="J90" s="11" t="s">
        <v>117</v>
      </c>
      <c r="K90" s="11" t="s">
        <v>118</v>
      </c>
      <c r="L90" s="11" t="s">
        <v>119</v>
      </c>
      <c r="M90" s="64" t="str">
        <f>_xlfn.XLOOKUP($H90,F_Outputs_Mapping!$B$5:$B$26,F_Outputs_Mapping!C$5:C$26)</f>
        <v>Change in phosphorus discharged from treatment works</v>
      </c>
      <c r="N90" s="64" t="str">
        <f>_xlfn.XLOOKUP($H90,F_Outputs_Mapping!$B$5:$B$26,F_Outputs_Mapping!D$5:D$26)</f>
        <v>kg</v>
      </c>
      <c r="O90" s="11">
        <v>4</v>
      </c>
      <c r="P90" s="53">
        <f>FD_Input_Final_Data!AD88</f>
        <v>5262.1885599999987</v>
      </c>
      <c r="Q90" s="53">
        <f>FD_Input_Final_Data!AE88</f>
        <v>4998.4695900000006</v>
      </c>
      <c r="R90" s="53">
        <f>FD_Input_Final_Data!AF88</f>
        <v>17647.718800000002</v>
      </c>
      <c r="S90" s="53">
        <f>FD_Input_Final_Data!AG88</f>
        <v>18615.635600000001</v>
      </c>
      <c r="T90" s="53">
        <f>FD_Input_Final_Data!AH88</f>
        <v>19822.433850000001</v>
      </c>
      <c r="U90" s="53">
        <f>FD_Input_Final_Data!AI88</f>
        <v>23046.108039999999</v>
      </c>
      <c r="X90" s="71"/>
      <c r="Y90" s="71"/>
      <c r="Z90" s="71"/>
      <c r="AA90" s="71"/>
      <c r="AB90" s="71"/>
    </row>
    <row r="91" spans="1:28" s="54" customFormat="1" ht="15" x14ac:dyDescent="0.25">
      <c r="A91" s="70"/>
      <c r="B91" s="9" t="s">
        <v>90</v>
      </c>
      <c r="C91" s="9" t="str">
        <f>_xlfn.XLOOKUP($B91,FD_Lists!$B$4:$B$25,FD_Lists!C$4:C$25)</f>
        <v>Bristol Water</v>
      </c>
      <c r="D91" s="9" t="str">
        <f>_xlfn.XLOOKUP($B91,FD_Lists!$B$4:$B$25,FD_Lists!D$4:D$25)</f>
        <v>England</v>
      </c>
      <c r="E91" s="9" t="str">
        <f>_xlfn.XLOOKUP($B91,FD_Lists!$B$4:$B$25,FD_Lists!E$4:E$25)</f>
        <v>Company</v>
      </c>
      <c r="F91" s="9" t="str">
        <f>_xlfn.XLOOKUP($B91,FD_Lists!$B$4:$B$25,FD_Lists!F$4:F$25)</f>
        <v>WoC</v>
      </c>
      <c r="G91" s="10" t="s">
        <v>116</v>
      </c>
      <c r="H91" s="52" t="s">
        <v>167</v>
      </c>
      <c r="I91" s="11" t="str">
        <f t="shared" si="4"/>
        <v>BRLC_OUT5_09_D_PR24_OFWAT</v>
      </c>
      <c r="J91" s="11" t="s">
        <v>117</v>
      </c>
      <c r="K91" s="11" t="s">
        <v>118</v>
      </c>
      <c r="L91" s="11" t="s">
        <v>119</v>
      </c>
      <c r="M91" s="64" t="str">
        <f>_xlfn.XLOOKUP($H91,F_Outputs_Mapping!$B$5:$B$26,F_Outputs_Mapping!C$5:C$26)</f>
        <v>Change in phosphorus discharged from treatment works</v>
      </c>
      <c r="N91" s="64" t="str">
        <f>_xlfn.XLOOKUP($H91,F_Outputs_Mapping!$B$5:$B$26,F_Outputs_Mapping!D$5:D$26)</f>
        <v>kg</v>
      </c>
      <c r="O91" s="11">
        <v>4</v>
      </c>
      <c r="P91" s="53" t="str">
        <f>FD_Input_Final_Data!AD89</f>
        <v>##BLANK</v>
      </c>
      <c r="Q91" s="53" t="str">
        <f>FD_Input_Final_Data!AE89</f>
        <v>##BLANK</v>
      </c>
      <c r="R91" s="53" t="str">
        <f>FD_Input_Final_Data!AF89</f>
        <v>##BLANK</v>
      </c>
      <c r="S91" s="53" t="str">
        <f>FD_Input_Final_Data!AG89</f>
        <v>##BLANK</v>
      </c>
      <c r="T91" s="53" t="str">
        <f>FD_Input_Final_Data!AH89</f>
        <v>##BLANK</v>
      </c>
      <c r="U91" s="53" t="str">
        <f>FD_Input_Final_Data!AI89</f>
        <v>##BLANK</v>
      </c>
      <c r="X91" s="71"/>
      <c r="Y91" s="71"/>
      <c r="Z91" s="71"/>
      <c r="AA91" s="71"/>
      <c r="AB91" s="71"/>
    </row>
    <row r="92" spans="1:28" s="54" customFormat="1" ht="15" x14ac:dyDescent="0.25">
      <c r="A92" s="70"/>
      <c r="B92" s="8" t="s">
        <v>47</v>
      </c>
      <c r="C92" s="9" t="str">
        <f>_xlfn.XLOOKUP($B92,FD_Lists!$B$4:$B$25,FD_Lists!C$4:C$25)</f>
        <v>Anglian Water</v>
      </c>
      <c r="D92" s="9" t="str">
        <f>_xlfn.XLOOKUP($B92,FD_Lists!$B$4:$B$25,FD_Lists!D$4:D$25)</f>
        <v>England</v>
      </c>
      <c r="E92" s="9" t="str">
        <f>_xlfn.XLOOKUP($B92,FD_Lists!$B$4:$B$25,FD_Lists!E$4:E$25)</f>
        <v>Company</v>
      </c>
      <c r="F92" s="9" t="str">
        <f>_xlfn.XLOOKUP($B92,FD_Lists!$B$4:$B$25,FD_Lists!F$4:F$25)</f>
        <v>WaSC</v>
      </c>
      <c r="G92" s="10" t="s">
        <v>116</v>
      </c>
      <c r="H92" s="52" t="s">
        <v>168</v>
      </c>
      <c r="I92" s="11" t="str">
        <f>B92&amp;H92</f>
        <v>ANHC_OUT5_09_E_PR24_OFWAT</v>
      </c>
      <c r="J92" s="11" t="s">
        <v>117</v>
      </c>
      <c r="K92" s="11" t="s">
        <v>118</v>
      </c>
      <c r="L92" s="11" t="s">
        <v>119</v>
      </c>
      <c r="M92" s="64" t="str">
        <f>_xlfn.XLOOKUP($H92,F_Outputs_Mapping!$B$5:$B$26,F_Outputs_Mapping!C$5:C$26)</f>
        <v>Phosphorus prevented from entering rivers from partnership working</v>
      </c>
      <c r="N92" s="64" t="str">
        <f>_xlfn.XLOOKUP($H92,F_Outputs_Mapping!$B$5:$B$26,F_Outputs_Mapping!D$5:D$26)</f>
        <v>kg</v>
      </c>
      <c r="O92" s="11">
        <v>4</v>
      </c>
      <c r="P92" s="53" t="str">
        <f>FD_Input_Final_Data!AD90</f>
        <v>##BLANK</v>
      </c>
      <c r="Q92" s="53" t="str">
        <f>FD_Input_Final_Data!AE90</f>
        <v>##BLANK</v>
      </c>
      <c r="R92" s="53" t="str">
        <f>FD_Input_Final_Data!AF90</f>
        <v>##BLANK</v>
      </c>
      <c r="S92" s="53" t="str">
        <f>FD_Input_Final_Data!AG90</f>
        <v>##BLANK</v>
      </c>
      <c r="T92" s="53" t="str">
        <f>FD_Input_Final_Data!AH90</f>
        <v>##BLANK</v>
      </c>
      <c r="U92" s="53" t="str">
        <f>FD_Input_Final_Data!AI90</f>
        <v>##BLANK</v>
      </c>
      <c r="X92" s="71"/>
      <c r="Y92" s="71"/>
      <c r="Z92" s="71"/>
      <c r="AA92" s="71"/>
      <c r="AB92" s="71"/>
    </row>
    <row r="93" spans="1:28" s="54" customFormat="1" ht="15" x14ac:dyDescent="0.25">
      <c r="A93" s="70"/>
      <c r="B93" s="9" t="s">
        <v>69</v>
      </c>
      <c r="C93" s="9" t="str">
        <f>_xlfn.XLOOKUP($B93,FD_Lists!$B$4:$B$25,FD_Lists!C$4:C$25)</f>
        <v>Dŵr Cymru</v>
      </c>
      <c r="D93" s="9" t="str">
        <f>_xlfn.XLOOKUP($B93,FD_Lists!$B$4:$B$25,FD_Lists!D$4:D$25)</f>
        <v>Wales</v>
      </c>
      <c r="E93" s="9" t="str">
        <f>_xlfn.XLOOKUP($B93,FD_Lists!$B$4:$B$25,FD_Lists!E$4:E$25)</f>
        <v>Company</v>
      </c>
      <c r="F93" s="9" t="str">
        <f>_xlfn.XLOOKUP($B93,FD_Lists!$B$4:$B$25,FD_Lists!F$4:F$25)</f>
        <v>WaSC</v>
      </c>
      <c r="G93" s="10" t="s">
        <v>116</v>
      </c>
      <c r="H93" s="52" t="s">
        <v>168</v>
      </c>
      <c r="I93" s="11" t="str">
        <f t="shared" ref="I93:I108" si="5">B93&amp;H93</f>
        <v>WSHC_OUT5_09_E_PR24_OFWAT</v>
      </c>
      <c r="J93" s="11" t="s">
        <v>117</v>
      </c>
      <c r="K93" s="11" t="s">
        <v>118</v>
      </c>
      <c r="L93" s="11" t="s">
        <v>119</v>
      </c>
      <c r="M93" s="64" t="str">
        <f>_xlfn.XLOOKUP($H93,F_Outputs_Mapping!$B$5:$B$26,F_Outputs_Mapping!C$5:C$26)</f>
        <v>Phosphorus prevented from entering rivers from partnership working</v>
      </c>
      <c r="N93" s="64" t="str">
        <f>_xlfn.XLOOKUP($H93,F_Outputs_Mapping!$B$5:$B$26,F_Outputs_Mapping!D$5:D$26)</f>
        <v>kg</v>
      </c>
      <c r="O93" s="11">
        <v>4</v>
      </c>
      <c r="P93" s="53">
        <f>FD_Input_Final_Data!AD91</f>
        <v>0</v>
      </c>
      <c r="Q93" s="53">
        <f>FD_Input_Final_Data!AE91</f>
        <v>189.435</v>
      </c>
      <c r="R93" s="53">
        <f>FD_Input_Final_Data!AF91</f>
        <v>413.91</v>
      </c>
      <c r="S93" s="53">
        <f>FD_Input_Final_Data!AG91</f>
        <v>413.91</v>
      </c>
      <c r="T93" s="53">
        <f>FD_Input_Final_Data!AH91</f>
        <v>587.09519999999998</v>
      </c>
      <c r="U93" s="53">
        <f>FD_Input_Final_Data!AI91</f>
        <v>587.09519999999998</v>
      </c>
      <c r="X93" s="71"/>
      <c r="Y93" s="71"/>
      <c r="Z93" s="71"/>
      <c r="AA93" s="71"/>
      <c r="AB93" s="71"/>
    </row>
    <row r="94" spans="1:28" s="54" customFormat="1" ht="15" x14ac:dyDescent="0.25">
      <c r="A94" s="70"/>
      <c r="B94" s="9" t="s">
        <v>71</v>
      </c>
      <c r="C94" s="9" t="str">
        <f>_xlfn.XLOOKUP($B94,FD_Lists!$B$4:$B$25,FD_Lists!C$4:C$25)</f>
        <v>Hafren Dyfrdwy</v>
      </c>
      <c r="D94" s="9" t="str">
        <f>_xlfn.XLOOKUP($B94,FD_Lists!$B$4:$B$25,FD_Lists!D$4:D$25)</f>
        <v>Wales</v>
      </c>
      <c r="E94" s="9" t="str">
        <f>_xlfn.XLOOKUP($B94,FD_Lists!$B$4:$B$25,FD_Lists!E$4:E$25)</f>
        <v>Company</v>
      </c>
      <c r="F94" s="9" t="str">
        <f>_xlfn.XLOOKUP($B94,FD_Lists!$B$4:$B$25,FD_Lists!F$4:F$25)</f>
        <v>WaSC</v>
      </c>
      <c r="G94" s="10" t="s">
        <v>116</v>
      </c>
      <c r="H94" s="52" t="s">
        <v>168</v>
      </c>
      <c r="I94" s="11" t="str">
        <f t="shared" si="5"/>
        <v>HDDC_OUT5_09_E_PR24_OFWAT</v>
      </c>
      <c r="J94" s="11" t="s">
        <v>117</v>
      </c>
      <c r="K94" s="11" t="s">
        <v>118</v>
      </c>
      <c r="L94" s="11" t="s">
        <v>119</v>
      </c>
      <c r="M94" s="64" t="str">
        <f>_xlfn.XLOOKUP($H94,F_Outputs_Mapping!$B$5:$B$26,F_Outputs_Mapping!C$5:C$26)</f>
        <v>Phosphorus prevented from entering rivers from partnership working</v>
      </c>
      <c r="N94" s="64" t="str">
        <f>_xlfn.XLOOKUP($H94,F_Outputs_Mapping!$B$5:$B$26,F_Outputs_Mapping!D$5:D$26)</f>
        <v>kg</v>
      </c>
      <c r="O94" s="11">
        <v>4</v>
      </c>
      <c r="P94" s="53">
        <f>FD_Input_Final_Data!AD92</f>
        <v>0</v>
      </c>
      <c r="Q94" s="53">
        <f>FD_Input_Final_Data!AE92</f>
        <v>0</v>
      </c>
      <c r="R94" s="53">
        <f>FD_Input_Final_Data!AF92</f>
        <v>0</v>
      </c>
      <c r="S94" s="53">
        <f>FD_Input_Final_Data!AG92</f>
        <v>0</v>
      </c>
      <c r="T94" s="53">
        <f>FD_Input_Final_Data!AH92</f>
        <v>0</v>
      </c>
      <c r="U94" s="53">
        <f>FD_Input_Final_Data!AI92</f>
        <v>0</v>
      </c>
      <c r="X94" s="71"/>
      <c r="Y94" s="71"/>
      <c r="Z94" s="71"/>
      <c r="AA94" s="71"/>
      <c r="AB94" s="71"/>
    </row>
    <row r="95" spans="1:28" s="54" customFormat="1" ht="15" x14ac:dyDescent="0.25">
      <c r="A95" s="70"/>
      <c r="B95" s="9" t="s">
        <v>75</v>
      </c>
      <c r="C95" s="9" t="str">
        <f>_xlfn.XLOOKUP($B95,FD_Lists!$B$4:$B$25,FD_Lists!C$4:C$25)</f>
        <v>Northumbrian Water</v>
      </c>
      <c r="D95" s="9" t="str">
        <f>_xlfn.XLOOKUP($B95,FD_Lists!$B$4:$B$25,FD_Lists!D$4:D$25)</f>
        <v>England</v>
      </c>
      <c r="E95" s="9" t="str">
        <f>_xlfn.XLOOKUP($B95,FD_Lists!$B$4:$B$25,FD_Lists!E$4:E$25)</f>
        <v>Company</v>
      </c>
      <c r="F95" s="9" t="str">
        <f>_xlfn.XLOOKUP($B95,FD_Lists!$B$4:$B$25,FD_Lists!F$4:F$25)</f>
        <v>WaSC</v>
      </c>
      <c r="G95" s="10" t="s">
        <v>116</v>
      </c>
      <c r="H95" s="52" t="s">
        <v>168</v>
      </c>
      <c r="I95" s="11" t="str">
        <f t="shared" si="5"/>
        <v>NESC_OUT5_09_E_PR24_OFWAT</v>
      </c>
      <c r="J95" s="11" t="s">
        <v>117</v>
      </c>
      <c r="K95" s="11" t="s">
        <v>118</v>
      </c>
      <c r="L95" s="11" t="s">
        <v>119</v>
      </c>
      <c r="M95" s="64" t="str">
        <f>_xlfn.XLOOKUP($H95,F_Outputs_Mapping!$B$5:$B$26,F_Outputs_Mapping!C$5:C$26)</f>
        <v>Phosphorus prevented from entering rivers from partnership working</v>
      </c>
      <c r="N95" s="64" t="str">
        <f>_xlfn.XLOOKUP($H95,F_Outputs_Mapping!$B$5:$B$26,F_Outputs_Mapping!D$5:D$26)</f>
        <v>kg</v>
      </c>
      <c r="O95" s="11">
        <v>4</v>
      </c>
      <c r="P95" s="53">
        <f>FD_Input_Final_Data!AD93</f>
        <v>0</v>
      </c>
      <c r="Q95" s="53">
        <f>FD_Input_Final_Data!AE93</f>
        <v>0</v>
      </c>
      <c r="R95" s="53">
        <f>FD_Input_Final_Data!AF93</f>
        <v>0</v>
      </c>
      <c r="S95" s="53">
        <f>FD_Input_Final_Data!AG93</f>
        <v>0</v>
      </c>
      <c r="T95" s="53">
        <f>FD_Input_Final_Data!AH93</f>
        <v>4867.1913999999997</v>
      </c>
      <c r="U95" s="53">
        <f>FD_Input_Final_Data!AI93</f>
        <v>4867.1913999999997</v>
      </c>
      <c r="X95" s="71"/>
      <c r="Y95" s="71"/>
      <c r="Z95" s="71"/>
      <c r="AA95" s="71"/>
      <c r="AB95" s="71"/>
    </row>
    <row r="96" spans="1:28" s="54" customFormat="1" ht="15" x14ac:dyDescent="0.25">
      <c r="A96" s="70"/>
      <c r="B96" s="9" t="s">
        <v>76</v>
      </c>
      <c r="C96" s="9" t="str">
        <f>_xlfn.XLOOKUP($B96,FD_Lists!$B$4:$B$25,FD_Lists!C$4:C$25)</f>
        <v>Severn Trent Water</v>
      </c>
      <c r="D96" s="9" t="str">
        <f>_xlfn.XLOOKUP($B96,FD_Lists!$B$4:$B$25,FD_Lists!D$4:D$25)</f>
        <v>England</v>
      </c>
      <c r="E96" s="9" t="str">
        <f>_xlfn.XLOOKUP($B96,FD_Lists!$B$4:$B$25,FD_Lists!E$4:E$25)</f>
        <v>Company</v>
      </c>
      <c r="F96" s="9" t="str">
        <f>_xlfn.XLOOKUP($B96,FD_Lists!$B$4:$B$25,FD_Lists!F$4:F$25)</f>
        <v>WaSC</v>
      </c>
      <c r="G96" s="10" t="s">
        <v>116</v>
      </c>
      <c r="H96" s="52" t="s">
        <v>168</v>
      </c>
      <c r="I96" s="11" t="str">
        <f t="shared" si="5"/>
        <v>SVEC_OUT5_09_E_PR24_OFWAT</v>
      </c>
      <c r="J96" s="11" t="s">
        <v>117</v>
      </c>
      <c r="K96" s="11" t="s">
        <v>118</v>
      </c>
      <c r="L96" s="11" t="s">
        <v>119</v>
      </c>
      <c r="M96" s="64" t="str">
        <f>_xlfn.XLOOKUP($H96,F_Outputs_Mapping!$B$5:$B$26,F_Outputs_Mapping!C$5:C$26)</f>
        <v>Phosphorus prevented from entering rivers from partnership working</v>
      </c>
      <c r="N96" s="64" t="str">
        <f>_xlfn.XLOOKUP($H96,F_Outputs_Mapping!$B$5:$B$26,F_Outputs_Mapping!D$5:D$26)</f>
        <v>kg</v>
      </c>
      <c r="O96" s="11">
        <v>4</v>
      </c>
      <c r="P96" s="53">
        <f>FD_Input_Final_Data!AD94</f>
        <v>0</v>
      </c>
      <c r="Q96" s="53">
        <f>FD_Input_Final_Data!AE94</f>
        <v>0</v>
      </c>
      <c r="R96" s="53">
        <f>FD_Input_Final_Data!AF94</f>
        <v>0</v>
      </c>
      <c r="S96" s="53">
        <f>FD_Input_Final_Data!AG94</f>
        <v>0</v>
      </c>
      <c r="T96" s="53">
        <f>FD_Input_Final_Data!AH94</f>
        <v>0</v>
      </c>
      <c r="U96" s="53">
        <f>FD_Input_Final_Data!AI94</f>
        <v>0</v>
      </c>
      <c r="X96" s="71"/>
      <c r="Y96" s="71"/>
      <c r="Z96" s="71"/>
      <c r="AA96" s="71"/>
      <c r="AB96" s="71"/>
    </row>
    <row r="97" spans="1:28" s="54" customFormat="1" ht="15" x14ac:dyDescent="0.25">
      <c r="A97" s="70"/>
      <c r="B97" s="9" t="s">
        <v>81</v>
      </c>
      <c r="C97" s="9" t="str">
        <f>_xlfn.XLOOKUP($B97,FD_Lists!$B$4:$B$25,FD_Lists!C$4:C$25)</f>
        <v>Southern Water</v>
      </c>
      <c r="D97" s="9" t="str">
        <f>_xlfn.XLOOKUP($B97,FD_Lists!$B$4:$B$25,FD_Lists!D$4:D$25)</f>
        <v>England</v>
      </c>
      <c r="E97" s="9" t="str">
        <f>_xlfn.XLOOKUP($B97,FD_Lists!$B$4:$B$25,FD_Lists!E$4:E$25)</f>
        <v>Company</v>
      </c>
      <c r="F97" s="9" t="str">
        <f>_xlfn.XLOOKUP($B97,FD_Lists!$B$4:$B$25,FD_Lists!F$4:F$25)</f>
        <v>WaSC</v>
      </c>
      <c r="G97" s="10" t="s">
        <v>116</v>
      </c>
      <c r="H97" s="52" t="s">
        <v>168</v>
      </c>
      <c r="I97" s="11" t="str">
        <f t="shared" si="5"/>
        <v>SRNC_OUT5_09_E_PR24_OFWAT</v>
      </c>
      <c r="J97" s="11" t="s">
        <v>117</v>
      </c>
      <c r="K97" s="11" t="s">
        <v>118</v>
      </c>
      <c r="L97" s="11" t="s">
        <v>119</v>
      </c>
      <c r="M97" s="64" t="str">
        <f>_xlfn.XLOOKUP($H97,F_Outputs_Mapping!$B$5:$B$26,F_Outputs_Mapping!C$5:C$26)</f>
        <v>Phosphorus prevented from entering rivers from partnership working</v>
      </c>
      <c r="N97" s="64" t="str">
        <f>_xlfn.XLOOKUP($H97,F_Outputs_Mapping!$B$5:$B$26,F_Outputs_Mapping!D$5:D$26)</f>
        <v>kg</v>
      </c>
      <c r="O97" s="11">
        <v>4</v>
      </c>
      <c r="P97" s="53">
        <f>FD_Input_Final_Data!AD95</f>
        <v>0</v>
      </c>
      <c r="Q97" s="53">
        <f>FD_Input_Final_Data!AE95</f>
        <v>0</v>
      </c>
      <c r="R97" s="53">
        <f>FD_Input_Final_Data!AF95</f>
        <v>0</v>
      </c>
      <c r="S97" s="53">
        <f>FD_Input_Final_Data!AG95</f>
        <v>0</v>
      </c>
      <c r="T97" s="53">
        <f>FD_Input_Final_Data!AH95</f>
        <v>0</v>
      </c>
      <c r="U97" s="53">
        <f>FD_Input_Final_Data!AI95</f>
        <v>0</v>
      </c>
      <c r="X97" s="71"/>
      <c r="Y97" s="71"/>
      <c r="Z97" s="71"/>
      <c r="AA97" s="71"/>
      <c r="AB97" s="71"/>
    </row>
    <row r="98" spans="1:28" s="54" customFormat="1" ht="15" x14ac:dyDescent="0.25">
      <c r="A98" s="70"/>
      <c r="B98" s="9" t="s">
        <v>82</v>
      </c>
      <c r="C98" s="9" t="str">
        <f>_xlfn.XLOOKUP($B98,FD_Lists!$B$4:$B$25,FD_Lists!C$4:C$25)</f>
        <v>Thames Water</v>
      </c>
      <c r="D98" s="9" t="str">
        <f>_xlfn.XLOOKUP($B98,FD_Lists!$B$4:$B$25,FD_Lists!D$4:D$25)</f>
        <v>England</v>
      </c>
      <c r="E98" s="9" t="str">
        <f>_xlfn.XLOOKUP($B98,FD_Lists!$B$4:$B$25,FD_Lists!E$4:E$25)</f>
        <v>Company</v>
      </c>
      <c r="F98" s="9" t="str">
        <f>_xlfn.XLOOKUP($B98,FD_Lists!$B$4:$B$25,FD_Lists!F$4:F$25)</f>
        <v>WaSC</v>
      </c>
      <c r="G98" s="10" t="s">
        <v>116</v>
      </c>
      <c r="H98" s="52" t="s">
        <v>168</v>
      </c>
      <c r="I98" s="11" t="str">
        <f t="shared" si="5"/>
        <v>TMSC_OUT5_09_E_PR24_OFWAT</v>
      </c>
      <c r="J98" s="11" t="s">
        <v>117</v>
      </c>
      <c r="K98" s="11" t="s">
        <v>118</v>
      </c>
      <c r="L98" s="11" t="s">
        <v>119</v>
      </c>
      <c r="M98" s="64" t="str">
        <f>_xlfn.XLOOKUP($H98,F_Outputs_Mapping!$B$5:$B$26,F_Outputs_Mapping!C$5:C$26)</f>
        <v>Phosphorus prevented from entering rivers from partnership working</v>
      </c>
      <c r="N98" s="64" t="str">
        <f>_xlfn.XLOOKUP($H98,F_Outputs_Mapping!$B$5:$B$26,F_Outputs_Mapping!D$5:D$26)</f>
        <v>kg</v>
      </c>
      <c r="O98" s="11">
        <v>4</v>
      </c>
      <c r="P98" s="53">
        <f>FD_Input_Final_Data!AD96</f>
        <v>299</v>
      </c>
      <c r="Q98" s="53">
        <f>FD_Input_Final_Data!AE96</f>
        <v>299</v>
      </c>
      <c r="R98" s="53">
        <f>FD_Input_Final_Data!AF96</f>
        <v>299</v>
      </c>
      <c r="S98" s="53">
        <f>FD_Input_Final_Data!AG96</f>
        <v>299</v>
      </c>
      <c r="T98" s="53">
        <f>FD_Input_Final_Data!AH96</f>
        <v>299</v>
      </c>
      <c r="U98" s="53">
        <f>FD_Input_Final_Data!AI96</f>
        <v>299</v>
      </c>
      <c r="X98" s="71"/>
      <c r="Y98" s="71"/>
      <c r="Z98" s="71"/>
      <c r="AA98" s="71"/>
      <c r="AB98" s="71"/>
    </row>
    <row r="99" spans="1:28" s="54" customFormat="1" ht="15" x14ac:dyDescent="0.25">
      <c r="A99" s="70"/>
      <c r="B99" s="9" t="s">
        <v>83</v>
      </c>
      <c r="C99" s="9" t="str">
        <f>_xlfn.XLOOKUP($B99,FD_Lists!$B$4:$B$25,FD_Lists!C$4:C$25)</f>
        <v xml:space="preserve">United Utilities </v>
      </c>
      <c r="D99" s="9" t="str">
        <f>_xlfn.XLOOKUP($B99,FD_Lists!$B$4:$B$25,FD_Lists!D$4:D$25)</f>
        <v>England</v>
      </c>
      <c r="E99" s="9" t="str">
        <f>_xlfn.XLOOKUP($B99,FD_Lists!$B$4:$B$25,FD_Lists!E$4:E$25)</f>
        <v>Company</v>
      </c>
      <c r="F99" s="9" t="str">
        <f>_xlfn.XLOOKUP($B99,FD_Lists!$B$4:$B$25,FD_Lists!F$4:F$25)</f>
        <v>WaSC</v>
      </c>
      <c r="G99" s="10" t="s">
        <v>116</v>
      </c>
      <c r="H99" s="52" t="s">
        <v>168</v>
      </c>
      <c r="I99" s="11" t="str">
        <f t="shared" si="5"/>
        <v>NWTC_OUT5_09_E_PR24_OFWAT</v>
      </c>
      <c r="J99" s="11" t="s">
        <v>117</v>
      </c>
      <c r="K99" s="11" t="s">
        <v>118</v>
      </c>
      <c r="L99" s="11" t="s">
        <v>119</v>
      </c>
      <c r="M99" s="64" t="str">
        <f>_xlfn.XLOOKUP($H99,F_Outputs_Mapping!$B$5:$B$26,F_Outputs_Mapping!C$5:C$26)</f>
        <v>Phosphorus prevented from entering rivers from partnership working</v>
      </c>
      <c r="N99" s="64" t="str">
        <f>_xlfn.XLOOKUP($H99,F_Outputs_Mapping!$B$5:$B$26,F_Outputs_Mapping!D$5:D$26)</f>
        <v>kg</v>
      </c>
      <c r="O99" s="11">
        <v>4</v>
      </c>
      <c r="P99" s="53">
        <f>FD_Input_Final_Data!AD97</f>
        <v>0</v>
      </c>
      <c r="Q99" s="53">
        <f>FD_Input_Final_Data!AE97</f>
        <v>0</v>
      </c>
      <c r="R99" s="53">
        <f>FD_Input_Final_Data!AF97</f>
        <v>66.028800000000004</v>
      </c>
      <c r="S99" s="53">
        <f>FD_Input_Final_Data!AG97</f>
        <v>77</v>
      </c>
      <c r="T99" s="53">
        <f>FD_Input_Final_Data!AH97</f>
        <v>77</v>
      </c>
      <c r="U99" s="53">
        <f>FD_Input_Final_Data!AI97</f>
        <v>77</v>
      </c>
      <c r="X99" s="71"/>
      <c r="Y99" s="71"/>
      <c r="Z99" s="71"/>
      <c r="AA99" s="71"/>
      <c r="AB99" s="71"/>
    </row>
    <row r="100" spans="1:28" s="54" customFormat="1" ht="15" x14ac:dyDescent="0.25">
      <c r="A100" s="70"/>
      <c r="B100" s="9" t="s">
        <v>86</v>
      </c>
      <c r="C100" s="9" t="str">
        <f>_xlfn.XLOOKUP($B100,FD_Lists!$B$4:$B$25,FD_Lists!C$4:C$25)</f>
        <v>Wessex Water</v>
      </c>
      <c r="D100" s="9" t="str">
        <f>_xlfn.XLOOKUP($B100,FD_Lists!$B$4:$B$25,FD_Lists!D$4:D$25)</f>
        <v>England</v>
      </c>
      <c r="E100" s="9" t="str">
        <f>_xlfn.XLOOKUP($B100,FD_Lists!$B$4:$B$25,FD_Lists!E$4:E$25)</f>
        <v>Company</v>
      </c>
      <c r="F100" s="9" t="str">
        <f>_xlfn.XLOOKUP($B100,FD_Lists!$B$4:$B$25,FD_Lists!F$4:F$25)</f>
        <v>WaSC</v>
      </c>
      <c r="G100" s="10" t="s">
        <v>116</v>
      </c>
      <c r="H100" s="52" t="s">
        <v>168</v>
      </c>
      <c r="I100" s="11" t="str">
        <f t="shared" si="5"/>
        <v>WSXC_OUT5_09_E_PR24_OFWAT</v>
      </c>
      <c r="J100" s="11" t="s">
        <v>117</v>
      </c>
      <c r="K100" s="11" t="s">
        <v>118</v>
      </c>
      <c r="L100" s="11" t="s">
        <v>119</v>
      </c>
      <c r="M100" s="64" t="str">
        <f>_xlfn.XLOOKUP($H100,F_Outputs_Mapping!$B$5:$B$26,F_Outputs_Mapping!C$5:C$26)</f>
        <v>Phosphorus prevented from entering rivers from partnership working</v>
      </c>
      <c r="N100" s="64" t="str">
        <f>_xlfn.XLOOKUP($H100,F_Outputs_Mapping!$B$5:$B$26,F_Outputs_Mapping!D$5:D$26)</f>
        <v>kg</v>
      </c>
      <c r="O100" s="11">
        <v>4</v>
      </c>
      <c r="P100" s="53">
        <f>FD_Input_Final_Data!AD98</f>
        <v>3000</v>
      </c>
      <c r="Q100" s="53">
        <f>FD_Input_Final_Data!AE98</f>
        <v>4000</v>
      </c>
      <c r="R100" s="53">
        <f>FD_Input_Final_Data!AF98</f>
        <v>4000</v>
      </c>
      <c r="S100" s="53">
        <f>FD_Input_Final_Data!AG98</f>
        <v>2900</v>
      </c>
      <c r="T100" s="53">
        <f>FD_Input_Final_Data!AH98</f>
        <v>1800</v>
      </c>
      <c r="U100" s="53">
        <f>FD_Input_Final_Data!AI98</f>
        <v>750</v>
      </c>
      <c r="X100" s="71"/>
      <c r="Y100" s="71"/>
      <c r="Z100" s="71"/>
      <c r="AA100" s="71"/>
      <c r="AB100" s="71"/>
    </row>
    <row r="101" spans="1:28" s="54" customFormat="1" ht="15" x14ac:dyDescent="0.25">
      <c r="A101" s="70"/>
      <c r="B101" s="9" t="s">
        <v>87</v>
      </c>
      <c r="C101" s="9" t="str">
        <f>_xlfn.XLOOKUP($B101,FD_Lists!$B$4:$B$25,FD_Lists!C$4:C$25)</f>
        <v>Yorkshire Water</v>
      </c>
      <c r="D101" s="9" t="str">
        <f>_xlfn.XLOOKUP($B101,FD_Lists!$B$4:$B$25,FD_Lists!D$4:D$25)</f>
        <v>England</v>
      </c>
      <c r="E101" s="9" t="str">
        <f>_xlfn.XLOOKUP($B101,FD_Lists!$B$4:$B$25,FD_Lists!E$4:E$25)</f>
        <v>Company</v>
      </c>
      <c r="F101" s="9" t="str">
        <f>_xlfn.XLOOKUP($B101,FD_Lists!$B$4:$B$25,FD_Lists!F$4:F$25)</f>
        <v>WaSC</v>
      </c>
      <c r="G101" s="10" t="s">
        <v>116</v>
      </c>
      <c r="H101" s="52" t="s">
        <v>168</v>
      </c>
      <c r="I101" s="11" t="str">
        <f t="shared" si="5"/>
        <v>YKYC_OUT5_09_E_PR24_OFWAT</v>
      </c>
      <c r="J101" s="11" t="s">
        <v>117</v>
      </c>
      <c r="K101" s="11" t="s">
        <v>118</v>
      </c>
      <c r="L101" s="11" t="s">
        <v>119</v>
      </c>
      <c r="M101" s="64" t="str">
        <f>_xlfn.XLOOKUP($H101,F_Outputs_Mapping!$B$5:$B$26,F_Outputs_Mapping!C$5:C$26)</f>
        <v>Phosphorus prevented from entering rivers from partnership working</v>
      </c>
      <c r="N101" s="64" t="str">
        <f>_xlfn.XLOOKUP($H101,F_Outputs_Mapping!$B$5:$B$26,F_Outputs_Mapping!D$5:D$26)</f>
        <v>kg</v>
      </c>
      <c r="O101" s="11">
        <v>4</v>
      </c>
      <c r="P101" s="53">
        <f>FD_Input_Final_Data!AD99</f>
        <v>0</v>
      </c>
      <c r="Q101" s="53">
        <f>FD_Input_Final_Data!AE99</f>
        <v>0</v>
      </c>
      <c r="R101" s="53">
        <f>FD_Input_Final_Data!AF99</f>
        <v>0</v>
      </c>
      <c r="S101" s="53">
        <f>FD_Input_Final_Data!AG99</f>
        <v>0</v>
      </c>
      <c r="T101" s="53">
        <f>FD_Input_Final_Data!AH99</f>
        <v>0</v>
      </c>
      <c r="U101" s="53">
        <f>FD_Input_Final_Data!AI99</f>
        <v>0</v>
      </c>
      <c r="X101" s="71"/>
      <c r="Y101" s="71"/>
      <c r="Z101" s="71"/>
      <c r="AA101" s="71"/>
      <c r="AB101" s="71"/>
    </row>
    <row r="102" spans="1:28" s="54" customFormat="1" ht="15" x14ac:dyDescent="0.25">
      <c r="A102" s="70"/>
      <c r="B102" s="9" t="s">
        <v>88</v>
      </c>
      <c r="C102" s="9" t="str">
        <f>_xlfn.XLOOKUP($B102,FD_Lists!$B$4:$B$25,FD_Lists!C$4:C$25)</f>
        <v>Affinity Water</v>
      </c>
      <c r="D102" s="9" t="str">
        <f>_xlfn.XLOOKUP($B102,FD_Lists!$B$4:$B$25,FD_Lists!D$4:D$25)</f>
        <v>England</v>
      </c>
      <c r="E102" s="9" t="str">
        <f>_xlfn.XLOOKUP($B102,FD_Lists!$B$4:$B$25,FD_Lists!E$4:E$25)</f>
        <v>Company</v>
      </c>
      <c r="F102" s="9" t="str">
        <f>_xlfn.XLOOKUP($B102,FD_Lists!$B$4:$B$25,FD_Lists!F$4:F$25)</f>
        <v>WoC</v>
      </c>
      <c r="G102" s="10" t="s">
        <v>116</v>
      </c>
      <c r="H102" s="52" t="s">
        <v>168</v>
      </c>
      <c r="I102" s="11" t="str">
        <f t="shared" si="5"/>
        <v>AFWC_OUT5_09_E_PR24_OFWAT</v>
      </c>
      <c r="J102" s="11" t="s">
        <v>117</v>
      </c>
      <c r="K102" s="11" t="s">
        <v>118</v>
      </c>
      <c r="L102" s="11" t="s">
        <v>119</v>
      </c>
      <c r="M102" s="64" t="str">
        <f>_xlfn.XLOOKUP($H102,F_Outputs_Mapping!$B$5:$B$26,F_Outputs_Mapping!C$5:C$26)</f>
        <v>Phosphorus prevented from entering rivers from partnership working</v>
      </c>
      <c r="N102" s="64" t="str">
        <f>_xlfn.XLOOKUP($H102,F_Outputs_Mapping!$B$5:$B$26,F_Outputs_Mapping!D$5:D$26)</f>
        <v>kg</v>
      </c>
      <c r="O102" s="11">
        <v>4</v>
      </c>
      <c r="P102" s="53" t="str">
        <f>FD_Input_Final_Data!AD100</f>
        <v>##BLANK</v>
      </c>
      <c r="Q102" s="53" t="str">
        <f>FD_Input_Final_Data!AE100</f>
        <v>##BLANK</v>
      </c>
      <c r="R102" s="53" t="str">
        <f>FD_Input_Final_Data!AF100</f>
        <v>##BLANK</v>
      </c>
      <c r="S102" s="53" t="str">
        <f>FD_Input_Final_Data!AG100</f>
        <v>##BLANK</v>
      </c>
      <c r="T102" s="53" t="str">
        <f>FD_Input_Final_Data!AH100</f>
        <v>##BLANK</v>
      </c>
      <c r="U102" s="53" t="str">
        <f>FD_Input_Final_Data!AI100</f>
        <v>##BLANK</v>
      </c>
      <c r="X102" s="71"/>
      <c r="Y102" s="71"/>
      <c r="Z102" s="71"/>
      <c r="AA102" s="71"/>
      <c r="AB102" s="71"/>
    </row>
    <row r="103" spans="1:28" s="54" customFormat="1" ht="15" x14ac:dyDescent="0.25">
      <c r="A103" s="70"/>
      <c r="B103" s="9" t="s">
        <v>94</v>
      </c>
      <c r="C103" s="9" t="str">
        <f>_xlfn.XLOOKUP($B103,FD_Lists!$B$4:$B$25,FD_Lists!C$4:C$25)</f>
        <v>Portsmouth Water</v>
      </c>
      <c r="D103" s="9" t="str">
        <f>_xlfn.XLOOKUP($B103,FD_Lists!$B$4:$B$25,FD_Lists!D$4:D$25)</f>
        <v>England</v>
      </c>
      <c r="E103" s="9" t="str">
        <f>_xlfn.XLOOKUP($B103,FD_Lists!$B$4:$B$25,FD_Lists!E$4:E$25)</f>
        <v>Company</v>
      </c>
      <c r="F103" s="9" t="str">
        <f>_xlfn.XLOOKUP($B103,FD_Lists!$B$4:$B$25,FD_Lists!F$4:F$25)</f>
        <v>WoC</v>
      </c>
      <c r="G103" s="10" t="s">
        <v>116</v>
      </c>
      <c r="H103" s="52" t="s">
        <v>168</v>
      </c>
      <c r="I103" s="11" t="str">
        <f t="shared" si="5"/>
        <v>PRTC_OUT5_09_E_PR24_OFWAT</v>
      </c>
      <c r="J103" s="11" t="s">
        <v>117</v>
      </c>
      <c r="K103" s="11" t="s">
        <v>118</v>
      </c>
      <c r="L103" s="11" t="s">
        <v>119</v>
      </c>
      <c r="M103" s="64" t="str">
        <f>_xlfn.XLOOKUP($H103,F_Outputs_Mapping!$B$5:$B$26,F_Outputs_Mapping!C$5:C$26)</f>
        <v>Phosphorus prevented from entering rivers from partnership working</v>
      </c>
      <c r="N103" s="64" t="str">
        <f>_xlfn.XLOOKUP($H103,F_Outputs_Mapping!$B$5:$B$26,F_Outputs_Mapping!D$5:D$26)</f>
        <v>kg</v>
      </c>
      <c r="O103" s="11">
        <v>4</v>
      </c>
      <c r="P103" s="53" t="str">
        <f>FD_Input_Final_Data!AD101</f>
        <v>##BLANK</v>
      </c>
      <c r="Q103" s="53" t="str">
        <f>FD_Input_Final_Data!AE101</f>
        <v>##BLANK</v>
      </c>
      <c r="R103" s="53" t="str">
        <f>FD_Input_Final_Data!AF101</f>
        <v>##BLANK</v>
      </c>
      <c r="S103" s="53" t="str">
        <f>FD_Input_Final_Data!AG101</f>
        <v>##BLANK</v>
      </c>
      <c r="T103" s="53" t="str">
        <f>FD_Input_Final_Data!AH101</f>
        <v>##BLANK</v>
      </c>
      <c r="U103" s="53" t="str">
        <f>FD_Input_Final_Data!AI101</f>
        <v>##BLANK</v>
      </c>
      <c r="X103" s="71"/>
      <c r="Y103" s="71"/>
      <c r="Z103" s="71"/>
      <c r="AA103" s="71"/>
      <c r="AB103" s="71"/>
    </row>
    <row r="104" spans="1:28" s="54" customFormat="1" ht="15" x14ac:dyDescent="0.25">
      <c r="A104" s="70"/>
      <c r="B104" s="9" t="s">
        <v>95</v>
      </c>
      <c r="C104" s="9" t="str">
        <f>_xlfn.XLOOKUP($B104,FD_Lists!$B$4:$B$25,FD_Lists!C$4:C$25)</f>
        <v>South East Water</v>
      </c>
      <c r="D104" s="9" t="str">
        <f>_xlfn.XLOOKUP($B104,FD_Lists!$B$4:$B$25,FD_Lists!D$4:D$25)</f>
        <v>England</v>
      </c>
      <c r="E104" s="9" t="str">
        <f>_xlfn.XLOOKUP($B104,FD_Lists!$B$4:$B$25,FD_Lists!E$4:E$25)</f>
        <v>Company</v>
      </c>
      <c r="F104" s="9" t="str">
        <f>_xlfn.XLOOKUP($B104,FD_Lists!$B$4:$B$25,FD_Lists!F$4:F$25)</f>
        <v>WoC</v>
      </c>
      <c r="G104" s="10" t="s">
        <v>116</v>
      </c>
      <c r="H104" s="52" t="s">
        <v>168</v>
      </c>
      <c r="I104" s="11" t="str">
        <f t="shared" si="5"/>
        <v>SEWC_OUT5_09_E_PR24_OFWAT</v>
      </c>
      <c r="J104" s="11" t="s">
        <v>117</v>
      </c>
      <c r="K104" s="11" t="s">
        <v>118</v>
      </c>
      <c r="L104" s="11" t="s">
        <v>119</v>
      </c>
      <c r="M104" s="64" t="str">
        <f>_xlfn.XLOOKUP($H104,F_Outputs_Mapping!$B$5:$B$26,F_Outputs_Mapping!C$5:C$26)</f>
        <v>Phosphorus prevented from entering rivers from partnership working</v>
      </c>
      <c r="N104" s="64" t="str">
        <f>_xlfn.XLOOKUP($H104,F_Outputs_Mapping!$B$5:$B$26,F_Outputs_Mapping!D$5:D$26)</f>
        <v>kg</v>
      </c>
      <c r="O104" s="11">
        <v>4</v>
      </c>
      <c r="P104" s="53" t="str">
        <f>FD_Input_Final_Data!AD102</f>
        <v>##BLANK</v>
      </c>
      <c r="Q104" s="53" t="str">
        <f>FD_Input_Final_Data!AE102</f>
        <v>##BLANK</v>
      </c>
      <c r="R104" s="53" t="str">
        <f>FD_Input_Final_Data!AF102</f>
        <v>##BLANK</v>
      </c>
      <c r="S104" s="53" t="str">
        <f>FD_Input_Final_Data!AG102</f>
        <v>##BLANK</v>
      </c>
      <c r="T104" s="53" t="str">
        <f>FD_Input_Final_Data!AH102</f>
        <v>##BLANK</v>
      </c>
      <c r="U104" s="53" t="str">
        <f>FD_Input_Final_Data!AI102</f>
        <v>##BLANK</v>
      </c>
      <c r="X104" s="71"/>
      <c r="Y104" s="71"/>
      <c r="Z104" s="71"/>
      <c r="AA104" s="71"/>
      <c r="AB104" s="71"/>
    </row>
    <row r="105" spans="1:28" s="54" customFormat="1" ht="15" x14ac:dyDescent="0.25">
      <c r="A105" s="70"/>
      <c r="B105" s="9" t="s">
        <v>96</v>
      </c>
      <c r="C105" s="9" t="str">
        <f>_xlfn.XLOOKUP($B105,FD_Lists!$B$4:$B$25,FD_Lists!C$4:C$25)</f>
        <v>South Staffordshire Water</v>
      </c>
      <c r="D105" s="9" t="str">
        <f>_xlfn.XLOOKUP($B105,FD_Lists!$B$4:$B$25,FD_Lists!D$4:D$25)</f>
        <v>England</v>
      </c>
      <c r="E105" s="9" t="str">
        <f>_xlfn.XLOOKUP($B105,FD_Lists!$B$4:$B$25,FD_Lists!E$4:E$25)</f>
        <v>Company</v>
      </c>
      <c r="F105" s="9" t="str">
        <f>_xlfn.XLOOKUP($B105,FD_Lists!$B$4:$B$25,FD_Lists!F$4:F$25)</f>
        <v>WoC</v>
      </c>
      <c r="G105" s="10" t="s">
        <v>116</v>
      </c>
      <c r="H105" s="52" t="s">
        <v>168</v>
      </c>
      <c r="I105" s="11" t="str">
        <f t="shared" si="5"/>
        <v>SSCC_OUT5_09_E_PR24_OFWAT</v>
      </c>
      <c r="J105" s="11" t="s">
        <v>117</v>
      </c>
      <c r="K105" s="11" t="s">
        <v>118</v>
      </c>
      <c r="L105" s="11" t="s">
        <v>119</v>
      </c>
      <c r="M105" s="64" t="str">
        <f>_xlfn.XLOOKUP($H105,F_Outputs_Mapping!$B$5:$B$26,F_Outputs_Mapping!C$5:C$26)</f>
        <v>Phosphorus prevented from entering rivers from partnership working</v>
      </c>
      <c r="N105" s="64" t="str">
        <f>_xlfn.XLOOKUP($H105,F_Outputs_Mapping!$B$5:$B$26,F_Outputs_Mapping!D$5:D$26)</f>
        <v>kg</v>
      </c>
      <c r="O105" s="11">
        <v>4</v>
      </c>
      <c r="P105" s="53" t="str">
        <f>FD_Input_Final_Data!AD103</f>
        <v>##BLANK</v>
      </c>
      <c r="Q105" s="53" t="str">
        <f>FD_Input_Final_Data!AE103</f>
        <v>##BLANK</v>
      </c>
      <c r="R105" s="53" t="str">
        <f>FD_Input_Final_Data!AF103</f>
        <v>##BLANK</v>
      </c>
      <c r="S105" s="53" t="str">
        <f>FD_Input_Final_Data!AG103</f>
        <v>##BLANK</v>
      </c>
      <c r="T105" s="53" t="str">
        <f>FD_Input_Final_Data!AH103</f>
        <v>##BLANK</v>
      </c>
      <c r="U105" s="53" t="str">
        <f>FD_Input_Final_Data!AI103</f>
        <v>##BLANK</v>
      </c>
      <c r="X105" s="71"/>
      <c r="Y105" s="71"/>
      <c r="Z105" s="71"/>
      <c r="AA105" s="71"/>
      <c r="AB105" s="71"/>
    </row>
    <row r="106" spans="1:28" s="54" customFormat="1" ht="15" x14ac:dyDescent="0.25">
      <c r="A106" s="70"/>
      <c r="B106" s="9" t="s">
        <v>100</v>
      </c>
      <c r="C106" s="9" t="str">
        <f>_xlfn.XLOOKUP($B106,FD_Lists!$B$4:$B$25,FD_Lists!C$4:C$25)</f>
        <v>SES Water</v>
      </c>
      <c r="D106" s="9" t="str">
        <f>_xlfn.XLOOKUP($B106,FD_Lists!$B$4:$B$25,FD_Lists!D$4:D$25)</f>
        <v>England</v>
      </c>
      <c r="E106" s="9" t="str">
        <f>_xlfn.XLOOKUP($B106,FD_Lists!$B$4:$B$25,FD_Lists!E$4:E$25)</f>
        <v>Company</v>
      </c>
      <c r="F106" s="9" t="str">
        <f>_xlfn.XLOOKUP($B106,FD_Lists!$B$4:$B$25,FD_Lists!F$4:F$25)</f>
        <v>WoC</v>
      </c>
      <c r="G106" s="10" t="s">
        <v>116</v>
      </c>
      <c r="H106" s="52" t="s">
        <v>168</v>
      </c>
      <c r="I106" s="11" t="str">
        <f t="shared" si="5"/>
        <v>SESC_OUT5_09_E_PR24_OFWAT</v>
      </c>
      <c r="J106" s="11" t="s">
        <v>117</v>
      </c>
      <c r="K106" s="11" t="s">
        <v>118</v>
      </c>
      <c r="L106" s="11" t="s">
        <v>119</v>
      </c>
      <c r="M106" s="64" t="str">
        <f>_xlfn.XLOOKUP($H106,F_Outputs_Mapping!$B$5:$B$26,F_Outputs_Mapping!C$5:C$26)</f>
        <v>Phosphorus prevented from entering rivers from partnership working</v>
      </c>
      <c r="N106" s="64" t="str">
        <f>_xlfn.XLOOKUP($H106,F_Outputs_Mapping!$B$5:$B$26,F_Outputs_Mapping!D$5:D$26)</f>
        <v>kg</v>
      </c>
      <c r="O106" s="11">
        <v>4</v>
      </c>
      <c r="P106" s="53" t="str">
        <f>FD_Input_Final_Data!AD104</f>
        <v>##BLANK</v>
      </c>
      <c r="Q106" s="53" t="str">
        <f>FD_Input_Final_Data!AE104</f>
        <v>##BLANK</v>
      </c>
      <c r="R106" s="53" t="str">
        <f>FD_Input_Final_Data!AF104</f>
        <v>##BLANK</v>
      </c>
      <c r="S106" s="53" t="str">
        <f>FD_Input_Final_Data!AG104</f>
        <v>##BLANK</v>
      </c>
      <c r="T106" s="53" t="str">
        <f>FD_Input_Final_Data!AH104</f>
        <v>##BLANK</v>
      </c>
      <c r="U106" s="53" t="str">
        <f>FD_Input_Final_Data!AI104</f>
        <v>##BLANK</v>
      </c>
      <c r="X106" s="71"/>
      <c r="Y106" s="71"/>
      <c r="Z106" s="71"/>
      <c r="AA106" s="71"/>
      <c r="AB106" s="71"/>
    </row>
    <row r="107" spans="1:28" s="54" customFormat="1" ht="15" x14ac:dyDescent="0.25">
      <c r="A107" s="70"/>
      <c r="B107" s="9" t="s">
        <v>78</v>
      </c>
      <c r="C107" s="9" t="str">
        <f>_xlfn.XLOOKUP($B107,FD_Lists!$B$4:$B$25,FD_Lists!C$4:C$25)</f>
        <v>South West Water</v>
      </c>
      <c r="D107" s="9" t="str">
        <f>_xlfn.XLOOKUP($B107,FD_Lists!$B$4:$B$25,FD_Lists!D$4:D$25)</f>
        <v>England</v>
      </c>
      <c r="E107" s="9" t="str">
        <f>_xlfn.XLOOKUP($B107,FD_Lists!$B$4:$B$25,FD_Lists!E$4:E$25)</f>
        <v>Company</v>
      </c>
      <c r="F107" s="9" t="str">
        <f>_xlfn.XLOOKUP($B107,FD_Lists!$B$4:$B$25,FD_Lists!F$4:F$25)</f>
        <v>WaSC</v>
      </c>
      <c r="G107" s="10" t="s">
        <v>116</v>
      </c>
      <c r="H107" s="52" t="s">
        <v>168</v>
      </c>
      <c r="I107" s="11" t="str">
        <f t="shared" si="5"/>
        <v>SWBC_OUT5_09_E_PR24_OFWAT</v>
      </c>
      <c r="J107" s="11" t="s">
        <v>117</v>
      </c>
      <c r="K107" s="11" t="s">
        <v>118</v>
      </c>
      <c r="L107" s="11" t="s">
        <v>119</v>
      </c>
      <c r="M107" s="64" t="str">
        <f>_xlfn.XLOOKUP($H107,F_Outputs_Mapping!$B$5:$B$26,F_Outputs_Mapping!C$5:C$26)</f>
        <v>Phosphorus prevented from entering rivers from partnership working</v>
      </c>
      <c r="N107" s="64" t="str">
        <f>_xlfn.XLOOKUP($H107,F_Outputs_Mapping!$B$5:$B$26,F_Outputs_Mapping!D$5:D$26)</f>
        <v>kg</v>
      </c>
      <c r="O107" s="11">
        <v>4</v>
      </c>
      <c r="P107" s="53">
        <f>FD_Input_Final_Data!AD105</f>
        <v>0</v>
      </c>
      <c r="Q107" s="53">
        <f>FD_Input_Final_Data!AE105</f>
        <v>0</v>
      </c>
      <c r="R107" s="53">
        <f>FD_Input_Final_Data!AF105</f>
        <v>0</v>
      </c>
      <c r="S107" s="53">
        <f>FD_Input_Final_Data!AG105</f>
        <v>0</v>
      </c>
      <c r="T107" s="53">
        <f>FD_Input_Final_Data!AH105</f>
        <v>0</v>
      </c>
      <c r="U107" s="53">
        <f>FD_Input_Final_Data!AI105</f>
        <v>0</v>
      </c>
      <c r="X107" s="71"/>
      <c r="Y107" s="71"/>
      <c r="Z107" s="71"/>
      <c r="AA107" s="71"/>
      <c r="AB107" s="71"/>
    </row>
    <row r="108" spans="1:28" s="54" customFormat="1" ht="15" x14ac:dyDescent="0.25">
      <c r="A108" s="70"/>
      <c r="B108" s="9" t="s">
        <v>90</v>
      </c>
      <c r="C108" s="9" t="str">
        <f>_xlfn.XLOOKUP($B108,FD_Lists!$B$4:$B$25,FD_Lists!C$4:C$25)</f>
        <v>Bristol Water</v>
      </c>
      <c r="D108" s="9" t="str">
        <f>_xlfn.XLOOKUP($B108,FD_Lists!$B$4:$B$25,FD_Lists!D$4:D$25)</f>
        <v>England</v>
      </c>
      <c r="E108" s="9" t="str">
        <f>_xlfn.XLOOKUP($B108,FD_Lists!$B$4:$B$25,FD_Lists!E$4:E$25)</f>
        <v>Company</v>
      </c>
      <c r="F108" s="9" t="str">
        <f>_xlfn.XLOOKUP($B108,FD_Lists!$B$4:$B$25,FD_Lists!F$4:F$25)</f>
        <v>WoC</v>
      </c>
      <c r="G108" s="10" t="s">
        <v>116</v>
      </c>
      <c r="H108" s="52" t="s">
        <v>168</v>
      </c>
      <c r="I108" s="11" t="str">
        <f t="shared" si="5"/>
        <v>BRLC_OUT5_09_E_PR24_OFWAT</v>
      </c>
      <c r="J108" s="11" t="s">
        <v>117</v>
      </c>
      <c r="K108" s="11" t="s">
        <v>118</v>
      </c>
      <c r="L108" s="11" t="s">
        <v>119</v>
      </c>
      <c r="M108" s="64" t="str">
        <f>_xlfn.XLOOKUP($H108,F_Outputs_Mapping!$B$5:$B$26,F_Outputs_Mapping!C$5:C$26)</f>
        <v>Phosphorus prevented from entering rivers from partnership working</v>
      </c>
      <c r="N108" s="64" t="str">
        <f>_xlfn.XLOOKUP($H108,F_Outputs_Mapping!$B$5:$B$26,F_Outputs_Mapping!D$5:D$26)</f>
        <v>kg</v>
      </c>
      <c r="O108" s="11">
        <v>4</v>
      </c>
      <c r="P108" s="53" t="str">
        <f>FD_Input_Final_Data!AD106</f>
        <v>##BLANK</v>
      </c>
      <c r="Q108" s="53" t="str">
        <f>FD_Input_Final_Data!AE106</f>
        <v>##BLANK</v>
      </c>
      <c r="R108" s="53" t="str">
        <f>FD_Input_Final_Data!AF106</f>
        <v>##BLANK</v>
      </c>
      <c r="S108" s="53" t="str">
        <f>FD_Input_Final_Data!AG106</f>
        <v>##BLANK</v>
      </c>
      <c r="T108" s="53" t="str">
        <f>FD_Input_Final_Data!AH106</f>
        <v>##BLANK</v>
      </c>
      <c r="U108" s="53" t="str">
        <f>FD_Input_Final_Data!AI106</f>
        <v>##BLANK</v>
      </c>
      <c r="X108" s="71"/>
      <c r="Y108" s="71"/>
      <c r="Z108" s="71"/>
      <c r="AA108" s="71"/>
      <c r="AB108" s="71"/>
    </row>
    <row r="109" spans="1:28" s="54" customFormat="1" ht="15" x14ac:dyDescent="0.25">
      <c r="A109" s="70"/>
      <c r="B109" s="8" t="s">
        <v>47</v>
      </c>
      <c r="C109" s="9" t="str">
        <f>_xlfn.XLOOKUP($B109,FD_Lists!$B$4:$B$25,FD_Lists!C$4:C$25)</f>
        <v>Anglian Water</v>
      </c>
      <c r="D109" s="9" t="str">
        <f>_xlfn.XLOOKUP($B109,FD_Lists!$B$4:$B$25,FD_Lists!D$4:D$25)</f>
        <v>England</v>
      </c>
      <c r="E109" s="9" t="str">
        <f>_xlfn.XLOOKUP($B109,FD_Lists!$B$4:$B$25,FD_Lists!E$4:E$25)</f>
        <v>Company</v>
      </c>
      <c r="F109" s="9" t="str">
        <f>_xlfn.XLOOKUP($B109,FD_Lists!$B$4:$B$25,FD_Lists!F$4:F$25)</f>
        <v>WaSC</v>
      </c>
      <c r="G109" s="10" t="s">
        <v>116</v>
      </c>
      <c r="H109" s="52" t="s">
        <v>169</v>
      </c>
      <c r="I109" s="11" t="str">
        <f>B109&amp;H109</f>
        <v>ANHC_OUT5_09_F_PR24_OFWAT</v>
      </c>
      <c r="J109" s="11" t="s">
        <v>117</v>
      </c>
      <c r="K109" s="11" t="s">
        <v>118</v>
      </c>
      <c r="L109" s="11" t="s">
        <v>119</v>
      </c>
      <c r="M109" s="64" t="str">
        <f>_xlfn.XLOOKUP($H109,F_Outputs_Mapping!$B$5:$B$26,F_Outputs_Mapping!C$5:C$26)</f>
        <v>Phosphorus prevented from entering rivers from partnership working in 2020</v>
      </c>
      <c r="N109" s="64" t="str">
        <f>_xlfn.XLOOKUP($H109,F_Outputs_Mapping!$B$5:$B$26,F_Outputs_Mapping!D$5:D$26)</f>
        <v>kg</v>
      </c>
      <c r="O109" s="11">
        <v>4</v>
      </c>
      <c r="P109" s="53" t="str">
        <f>FD_Input_Final_Data!AD107</f>
        <v>##BLANK</v>
      </c>
      <c r="Q109" s="53" t="str">
        <f>FD_Input_Final_Data!AE107</f>
        <v>##BLANK</v>
      </c>
      <c r="R109" s="53" t="str">
        <f>FD_Input_Final_Data!AF107</f>
        <v>##BLANK</v>
      </c>
      <c r="S109" s="53" t="str">
        <f>FD_Input_Final_Data!AG107</f>
        <v>##BLANK</v>
      </c>
      <c r="T109" s="53" t="str">
        <f>FD_Input_Final_Data!AH107</f>
        <v>##BLANK</v>
      </c>
      <c r="U109" s="53" t="str">
        <f>FD_Input_Final_Data!AI107</f>
        <v>##BLANK</v>
      </c>
      <c r="X109" s="71"/>
      <c r="Y109" s="71"/>
      <c r="Z109" s="71"/>
      <c r="AA109" s="71"/>
      <c r="AB109" s="71"/>
    </row>
    <row r="110" spans="1:28" s="54" customFormat="1" ht="15" x14ac:dyDescent="0.25">
      <c r="A110" s="70"/>
      <c r="B110" s="9" t="s">
        <v>69</v>
      </c>
      <c r="C110" s="9" t="str">
        <f>_xlfn.XLOOKUP($B110,FD_Lists!$B$4:$B$25,FD_Lists!C$4:C$25)</f>
        <v>Dŵr Cymru</v>
      </c>
      <c r="D110" s="9" t="str">
        <f>_xlfn.XLOOKUP($B110,FD_Lists!$B$4:$B$25,FD_Lists!D$4:D$25)</f>
        <v>Wales</v>
      </c>
      <c r="E110" s="9" t="str">
        <f>_xlfn.XLOOKUP($B110,FD_Lists!$B$4:$B$25,FD_Lists!E$4:E$25)</f>
        <v>Company</v>
      </c>
      <c r="F110" s="9" t="str">
        <f>_xlfn.XLOOKUP($B110,FD_Lists!$B$4:$B$25,FD_Lists!F$4:F$25)</f>
        <v>WaSC</v>
      </c>
      <c r="G110" s="10" t="s">
        <v>116</v>
      </c>
      <c r="H110" s="52" t="s">
        <v>169</v>
      </c>
      <c r="I110" s="11" t="str">
        <f t="shared" ref="I110:I125" si="6">B110&amp;H110</f>
        <v>WSHC_OUT5_09_F_PR24_OFWAT</v>
      </c>
      <c r="J110" s="11" t="s">
        <v>117</v>
      </c>
      <c r="K110" s="11" t="s">
        <v>118</v>
      </c>
      <c r="L110" s="11" t="s">
        <v>119</v>
      </c>
      <c r="M110" s="64" t="str">
        <f>_xlfn.XLOOKUP($H110,F_Outputs_Mapping!$B$5:$B$26,F_Outputs_Mapping!C$5:C$26)</f>
        <v>Phosphorus prevented from entering rivers from partnership working in 2020</v>
      </c>
      <c r="N110" s="64" t="str">
        <f>_xlfn.XLOOKUP($H110,F_Outputs_Mapping!$B$5:$B$26,F_Outputs_Mapping!D$5:D$26)</f>
        <v>kg</v>
      </c>
      <c r="O110" s="11">
        <v>4</v>
      </c>
      <c r="P110" s="53" t="str">
        <f>FD_Input_Final_Data!AD108</f>
        <v>##BLANK</v>
      </c>
      <c r="Q110" s="53" t="str">
        <f>FD_Input_Final_Data!AE108</f>
        <v>##BLANK</v>
      </c>
      <c r="R110" s="53" t="str">
        <f>FD_Input_Final_Data!AF108</f>
        <v>##BLANK</v>
      </c>
      <c r="S110" s="53" t="str">
        <f>FD_Input_Final_Data!AG108</f>
        <v>##BLANK</v>
      </c>
      <c r="T110" s="53" t="str">
        <f>FD_Input_Final_Data!AH108</f>
        <v>##BLANK</v>
      </c>
      <c r="U110" s="53" t="str">
        <f>FD_Input_Final_Data!AI108</f>
        <v>##BLANK</v>
      </c>
      <c r="X110" s="71"/>
      <c r="Y110" s="71"/>
      <c r="Z110" s="71"/>
      <c r="AA110" s="71"/>
      <c r="AB110" s="71"/>
    </row>
    <row r="111" spans="1:28" s="54" customFormat="1" ht="15" x14ac:dyDescent="0.25">
      <c r="A111" s="70"/>
      <c r="B111" s="9" t="s">
        <v>71</v>
      </c>
      <c r="C111" s="9" t="str">
        <f>_xlfn.XLOOKUP($B111,FD_Lists!$B$4:$B$25,FD_Lists!C$4:C$25)</f>
        <v>Hafren Dyfrdwy</v>
      </c>
      <c r="D111" s="9" t="str">
        <f>_xlfn.XLOOKUP($B111,FD_Lists!$B$4:$B$25,FD_Lists!D$4:D$25)</f>
        <v>Wales</v>
      </c>
      <c r="E111" s="9" t="str">
        <f>_xlfn.XLOOKUP($B111,FD_Lists!$B$4:$B$25,FD_Lists!E$4:E$25)</f>
        <v>Company</v>
      </c>
      <c r="F111" s="9" t="str">
        <f>_xlfn.XLOOKUP($B111,FD_Lists!$B$4:$B$25,FD_Lists!F$4:F$25)</f>
        <v>WaSC</v>
      </c>
      <c r="G111" s="10" t="s">
        <v>116</v>
      </c>
      <c r="H111" s="52" t="s">
        <v>169</v>
      </c>
      <c r="I111" s="11" t="str">
        <f t="shared" si="6"/>
        <v>HDDC_OUT5_09_F_PR24_OFWAT</v>
      </c>
      <c r="J111" s="11" t="s">
        <v>117</v>
      </c>
      <c r="K111" s="11" t="s">
        <v>118</v>
      </c>
      <c r="L111" s="11" t="s">
        <v>119</v>
      </c>
      <c r="M111" s="64" t="str">
        <f>_xlfn.XLOOKUP($H111,F_Outputs_Mapping!$B$5:$B$26,F_Outputs_Mapping!C$5:C$26)</f>
        <v>Phosphorus prevented from entering rivers from partnership working in 2020</v>
      </c>
      <c r="N111" s="64" t="str">
        <f>_xlfn.XLOOKUP($H111,F_Outputs_Mapping!$B$5:$B$26,F_Outputs_Mapping!D$5:D$26)</f>
        <v>kg</v>
      </c>
      <c r="O111" s="11">
        <v>4</v>
      </c>
      <c r="P111" s="53" t="str">
        <f>FD_Input_Final_Data!AD109</f>
        <v>##BLANK</v>
      </c>
      <c r="Q111" s="53" t="str">
        <f>FD_Input_Final_Data!AE109</f>
        <v>##BLANK</v>
      </c>
      <c r="R111" s="53" t="str">
        <f>FD_Input_Final_Data!AF109</f>
        <v>##BLANK</v>
      </c>
      <c r="S111" s="53" t="str">
        <f>FD_Input_Final_Data!AG109</f>
        <v>##BLANK</v>
      </c>
      <c r="T111" s="53" t="str">
        <f>FD_Input_Final_Data!AH109</f>
        <v>##BLANK</v>
      </c>
      <c r="U111" s="53" t="str">
        <f>FD_Input_Final_Data!AI109</f>
        <v>##BLANK</v>
      </c>
      <c r="X111" s="71"/>
      <c r="Y111" s="71"/>
      <c r="Z111" s="71"/>
      <c r="AA111" s="71"/>
      <c r="AB111" s="71"/>
    </row>
    <row r="112" spans="1:28" s="54" customFormat="1" ht="15" x14ac:dyDescent="0.25">
      <c r="A112" s="70"/>
      <c r="B112" s="9" t="s">
        <v>75</v>
      </c>
      <c r="C112" s="9" t="str">
        <f>_xlfn.XLOOKUP($B112,FD_Lists!$B$4:$B$25,FD_Lists!C$4:C$25)</f>
        <v>Northumbrian Water</v>
      </c>
      <c r="D112" s="9" t="str">
        <f>_xlfn.XLOOKUP($B112,FD_Lists!$B$4:$B$25,FD_Lists!D$4:D$25)</f>
        <v>England</v>
      </c>
      <c r="E112" s="9" t="str">
        <f>_xlfn.XLOOKUP($B112,FD_Lists!$B$4:$B$25,FD_Lists!E$4:E$25)</f>
        <v>Company</v>
      </c>
      <c r="F112" s="9" t="str">
        <f>_xlfn.XLOOKUP($B112,FD_Lists!$B$4:$B$25,FD_Lists!F$4:F$25)</f>
        <v>WaSC</v>
      </c>
      <c r="G112" s="10" t="s">
        <v>116</v>
      </c>
      <c r="H112" s="52" t="s">
        <v>169</v>
      </c>
      <c r="I112" s="11" t="str">
        <f t="shared" si="6"/>
        <v>NESC_OUT5_09_F_PR24_OFWAT</v>
      </c>
      <c r="J112" s="11" t="s">
        <v>117</v>
      </c>
      <c r="K112" s="11" t="s">
        <v>118</v>
      </c>
      <c r="L112" s="11" t="s">
        <v>119</v>
      </c>
      <c r="M112" s="64" t="str">
        <f>_xlfn.XLOOKUP($H112,F_Outputs_Mapping!$B$5:$B$26,F_Outputs_Mapping!C$5:C$26)</f>
        <v>Phosphorus prevented from entering rivers from partnership working in 2020</v>
      </c>
      <c r="N112" s="64" t="str">
        <f>_xlfn.XLOOKUP($H112,F_Outputs_Mapping!$B$5:$B$26,F_Outputs_Mapping!D$5:D$26)</f>
        <v>kg</v>
      </c>
      <c r="O112" s="11">
        <v>4</v>
      </c>
      <c r="P112" s="53" t="str">
        <f>FD_Input_Final_Data!AD110</f>
        <v>##BLANK</v>
      </c>
      <c r="Q112" s="53" t="str">
        <f>FD_Input_Final_Data!AE110</f>
        <v>##BLANK</v>
      </c>
      <c r="R112" s="53" t="str">
        <f>FD_Input_Final_Data!AF110</f>
        <v>##BLANK</v>
      </c>
      <c r="S112" s="53" t="str">
        <f>FD_Input_Final_Data!AG110</f>
        <v>##BLANK</v>
      </c>
      <c r="T112" s="53" t="str">
        <f>FD_Input_Final_Data!AH110</f>
        <v>##BLANK</v>
      </c>
      <c r="U112" s="53" t="str">
        <f>FD_Input_Final_Data!AI110</f>
        <v>##BLANK</v>
      </c>
      <c r="X112" s="71"/>
      <c r="Y112" s="71"/>
      <c r="Z112" s="71"/>
      <c r="AA112" s="71"/>
      <c r="AB112" s="71"/>
    </row>
    <row r="113" spans="1:28" s="54" customFormat="1" ht="15" x14ac:dyDescent="0.25">
      <c r="A113" s="70"/>
      <c r="B113" s="9" t="s">
        <v>76</v>
      </c>
      <c r="C113" s="9" t="str">
        <f>_xlfn.XLOOKUP($B113,FD_Lists!$B$4:$B$25,FD_Lists!C$4:C$25)</f>
        <v>Severn Trent Water</v>
      </c>
      <c r="D113" s="9" t="str">
        <f>_xlfn.XLOOKUP($B113,FD_Lists!$B$4:$B$25,FD_Lists!D$4:D$25)</f>
        <v>England</v>
      </c>
      <c r="E113" s="9" t="str">
        <f>_xlfn.XLOOKUP($B113,FD_Lists!$B$4:$B$25,FD_Lists!E$4:E$25)</f>
        <v>Company</v>
      </c>
      <c r="F113" s="9" t="str">
        <f>_xlfn.XLOOKUP($B113,FD_Lists!$B$4:$B$25,FD_Lists!F$4:F$25)</f>
        <v>WaSC</v>
      </c>
      <c r="G113" s="10" t="s">
        <v>116</v>
      </c>
      <c r="H113" s="52" t="s">
        <v>169</v>
      </c>
      <c r="I113" s="11" t="str">
        <f t="shared" si="6"/>
        <v>SVEC_OUT5_09_F_PR24_OFWAT</v>
      </c>
      <c r="J113" s="11" t="s">
        <v>117</v>
      </c>
      <c r="K113" s="11" t="s">
        <v>118</v>
      </c>
      <c r="L113" s="11" t="s">
        <v>119</v>
      </c>
      <c r="M113" s="64" t="str">
        <f>_xlfn.XLOOKUP($H113,F_Outputs_Mapping!$B$5:$B$26,F_Outputs_Mapping!C$5:C$26)</f>
        <v>Phosphorus prevented from entering rivers from partnership working in 2020</v>
      </c>
      <c r="N113" s="64" t="str">
        <f>_xlfn.XLOOKUP($H113,F_Outputs_Mapping!$B$5:$B$26,F_Outputs_Mapping!D$5:D$26)</f>
        <v>kg</v>
      </c>
      <c r="O113" s="11">
        <v>4</v>
      </c>
      <c r="P113" s="53" t="str">
        <f>FD_Input_Final_Data!AD111</f>
        <v>##BLANK</v>
      </c>
      <c r="Q113" s="53" t="str">
        <f>FD_Input_Final_Data!AE111</f>
        <v>##BLANK</v>
      </c>
      <c r="R113" s="53" t="str">
        <f>FD_Input_Final_Data!AF111</f>
        <v>##BLANK</v>
      </c>
      <c r="S113" s="53" t="str">
        <f>FD_Input_Final_Data!AG111</f>
        <v>##BLANK</v>
      </c>
      <c r="T113" s="53" t="str">
        <f>FD_Input_Final_Data!AH111</f>
        <v>##BLANK</v>
      </c>
      <c r="U113" s="53" t="str">
        <f>FD_Input_Final_Data!AI111</f>
        <v>##BLANK</v>
      </c>
      <c r="X113" s="71"/>
      <c r="Y113" s="71"/>
      <c r="Z113" s="71"/>
      <c r="AA113" s="71"/>
      <c r="AB113" s="71"/>
    </row>
    <row r="114" spans="1:28" s="54" customFormat="1" ht="15" x14ac:dyDescent="0.25">
      <c r="A114" s="70"/>
      <c r="B114" s="9" t="s">
        <v>81</v>
      </c>
      <c r="C114" s="9" t="str">
        <f>_xlfn.XLOOKUP($B114,FD_Lists!$B$4:$B$25,FD_Lists!C$4:C$25)</f>
        <v>Southern Water</v>
      </c>
      <c r="D114" s="9" t="str">
        <f>_xlfn.XLOOKUP($B114,FD_Lists!$B$4:$B$25,FD_Lists!D$4:D$25)</f>
        <v>England</v>
      </c>
      <c r="E114" s="9" t="str">
        <f>_xlfn.XLOOKUP($B114,FD_Lists!$B$4:$B$25,FD_Lists!E$4:E$25)</f>
        <v>Company</v>
      </c>
      <c r="F114" s="9" t="str">
        <f>_xlfn.XLOOKUP($B114,FD_Lists!$B$4:$B$25,FD_Lists!F$4:F$25)</f>
        <v>WaSC</v>
      </c>
      <c r="G114" s="10" t="s">
        <v>116</v>
      </c>
      <c r="H114" s="52" t="s">
        <v>169</v>
      </c>
      <c r="I114" s="11" t="str">
        <f t="shared" si="6"/>
        <v>SRNC_OUT5_09_F_PR24_OFWAT</v>
      </c>
      <c r="J114" s="11" t="s">
        <v>117</v>
      </c>
      <c r="K114" s="11" t="s">
        <v>118</v>
      </c>
      <c r="L114" s="11" t="s">
        <v>119</v>
      </c>
      <c r="M114" s="64" t="str">
        <f>_xlfn.XLOOKUP($H114,F_Outputs_Mapping!$B$5:$B$26,F_Outputs_Mapping!C$5:C$26)</f>
        <v>Phosphorus prevented from entering rivers from partnership working in 2020</v>
      </c>
      <c r="N114" s="64" t="str">
        <f>_xlfn.XLOOKUP($H114,F_Outputs_Mapping!$B$5:$B$26,F_Outputs_Mapping!D$5:D$26)</f>
        <v>kg</v>
      </c>
      <c r="O114" s="11">
        <v>4</v>
      </c>
      <c r="P114" s="53" t="str">
        <f>FD_Input_Final_Data!AD112</f>
        <v>##BLANK</v>
      </c>
      <c r="Q114" s="53" t="str">
        <f>FD_Input_Final_Data!AE112</f>
        <v>##BLANK</v>
      </c>
      <c r="R114" s="53" t="str">
        <f>FD_Input_Final_Data!AF112</f>
        <v>##BLANK</v>
      </c>
      <c r="S114" s="53" t="str">
        <f>FD_Input_Final_Data!AG112</f>
        <v>##BLANK</v>
      </c>
      <c r="T114" s="53" t="str">
        <f>FD_Input_Final_Data!AH112</f>
        <v>##BLANK</v>
      </c>
      <c r="U114" s="53" t="str">
        <f>FD_Input_Final_Data!AI112</f>
        <v>##BLANK</v>
      </c>
      <c r="X114" s="71"/>
      <c r="Y114" s="71"/>
      <c r="Z114" s="71"/>
      <c r="AA114" s="71"/>
      <c r="AB114" s="71"/>
    </row>
    <row r="115" spans="1:28" s="54" customFormat="1" ht="15" x14ac:dyDescent="0.25">
      <c r="A115" s="70"/>
      <c r="B115" s="9" t="s">
        <v>82</v>
      </c>
      <c r="C115" s="9" t="str">
        <f>_xlfn.XLOOKUP($B115,FD_Lists!$B$4:$B$25,FD_Lists!C$4:C$25)</f>
        <v>Thames Water</v>
      </c>
      <c r="D115" s="9" t="str">
        <f>_xlfn.XLOOKUP($B115,FD_Lists!$B$4:$B$25,FD_Lists!D$4:D$25)</f>
        <v>England</v>
      </c>
      <c r="E115" s="9" t="str">
        <f>_xlfn.XLOOKUP($B115,FD_Lists!$B$4:$B$25,FD_Lists!E$4:E$25)</f>
        <v>Company</v>
      </c>
      <c r="F115" s="9" t="str">
        <f>_xlfn.XLOOKUP($B115,FD_Lists!$B$4:$B$25,FD_Lists!F$4:F$25)</f>
        <v>WaSC</v>
      </c>
      <c r="G115" s="10" t="s">
        <v>116</v>
      </c>
      <c r="H115" s="52" t="s">
        <v>169</v>
      </c>
      <c r="I115" s="11" t="str">
        <f t="shared" si="6"/>
        <v>TMSC_OUT5_09_F_PR24_OFWAT</v>
      </c>
      <c r="J115" s="11" t="s">
        <v>117</v>
      </c>
      <c r="K115" s="11" t="s">
        <v>118</v>
      </c>
      <c r="L115" s="11" t="s">
        <v>119</v>
      </c>
      <c r="M115" s="64" t="str">
        <f>_xlfn.XLOOKUP($H115,F_Outputs_Mapping!$B$5:$B$26,F_Outputs_Mapping!C$5:C$26)</f>
        <v>Phosphorus prevented from entering rivers from partnership working in 2020</v>
      </c>
      <c r="N115" s="64" t="str">
        <f>_xlfn.XLOOKUP($H115,F_Outputs_Mapping!$B$5:$B$26,F_Outputs_Mapping!D$5:D$26)</f>
        <v>kg</v>
      </c>
      <c r="O115" s="11">
        <v>4</v>
      </c>
      <c r="P115" s="53" t="str">
        <f>FD_Input_Final_Data!AD113</f>
        <v>##BLANK</v>
      </c>
      <c r="Q115" s="53" t="str">
        <f>FD_Input_Final_Data!AE113</f>
        <v>##BLANK</v>
      </c>
      <c r="R115" s="53" t="str">
        <f>FD_Input_Final_Data!AF113</f>
        <v>##BLANK</v>
      </c>
      <c r="S115" s="53" t="str">
        <f>FD_Input_Final_Data!AG113</f>
        <v>##BLANK</v>
      </c>
      <c r="T115" s="53" t="str">
        <f>FD_Input_Final_Data!AH113</f>
        <v>##BLANK</v>
      </c>
      <c r="U115" s="53" t="str">
        <f>FD_Input_Final_Data!AI113</f>
        <v>##BLANK</v>
      </c>
      <c r="X115" s="71"/>
      <c r="Y115" s="71"/>
      <c r="Z115" s="71"/>
      <c r="AA115" s="71"/>
      <c r="AB115" s="71"/>
    </row>
    <row r="116" spans="1:28" s="54" customFormat="1" ht="15" x14ac:dyDescent="0.25">
      <c r="A116" s="70"/>
      <c r="B116" s="9" t="s">
        <v>83</v>
      </c>
      <c r="C116" s="9" t="str">
        <f>_xlfn.XLOOKUP($B116,FD_Lists!$B$4:$B$25,FD_Lists!C$4:C$25)</f>
        <v xml:space="preserve">United Utilities </v>
      </c>
      <c r="D116" s="9" t="str">
        <f>_xlfn.XLOOKUP($B116,FD_Lists!$B$4:$B$25,FD_Lists!D$4:D$25)</f>
        <v>England</v>
      </c>
      <c r="E116" s="9" t="str">
        <f>_xlfn.XLOOKUP($B116,FD_Lists!$B$4:$B$25,FD_Lists!E$4:E$25)</f>
        <v>Company</v>
      </c>
      <c r="F116" s="9" t="str">
        <f>_xlfn.XLOOKUP($B116,FD_Lists!$B$4:$B$25,FD_Lists!F$4:F$25)</f>
        <v>WaSC</v>
      </c>
      <c r="G116" s="10" t="s">
        <v>116</v>
      </c>
      <c r="H116" s="52" t="s">
        <v>169</v>
      </c>
      <c r="I116" s="11" t="str">
        <f t="shared" si="6"/>
        <v>NWTC_OUT5_09_F_PR24_OFWAT</v>
      </c>
      <c r="J116" s="11" t="s">
        <v>117</v>
      </c>
      <c r="K116" s="11" t="s">
        <v>118</v>
      </c>
      <c r="L116" s="11" t="s">
        <v>119</v>
      </c>
      <c r="M116" s="64" t="str">
        <f>_xlfn.XLOOKUP($H116,F_Outputs_Mapping!$B$5:$B$26,F_Outputs_Mapping!C$5:C$26)</f>
        <v>Phosphorus prevented from entering rivers from partnership working in 2020</v>
      </c>
      <c r="N116" s="64" t="str">
        <f>_xlfn.XLOOKUP($H116,F_Outputs_Mapping!$B$5:$B$26,F_Outputs_Mapping!D$5:D$26)</f>
        <v>kg</v>
      </c>
      <c r="O116" s="11">
        <v>4</v>
      </c>
      <c r="P116" s="53" t="str">
        <f>FD_Input_Final_Data!AD114</f>
        <v>##BLANK</v>
      </c>
      <c r="Q116" s="53" t="str">
        <f>FD_Input_Final_Data!AE114</f>
        <v>##BLANK</v>
      </c>
      <c r="R116" s="53" t="str">
        <f>FD_Input_Final_Data!AF114</f>
        <v>##BLANK</v>
      </c>
      <c r="S116" s="53" t="str">
        <f>FD_Input_Final_Data!AG114</f>
        <v>##BLANK</v>
      </c>
      <c r="T116" s="53" t="str">
        <f>FD_Input_Final_Data!AH114</f>
        <v>##BLANK</v>
      </c>
      <c r="U116" s="53" t="str">
        <f>FD_Input_Final_Data!AI114</f>
        <v>##BLANK</v>
      </c>
      <c r="X116" s="71"/>
      <c r="Y116" s="71"/>
      <c r="Z116" s="71"/>
      <c r="AA116" s="71"/>
      <c r="AB116" s="71"/>
    </row>
    <row r="117" spans="1:28" s="54" customFormat="1" ht="15" x14ac:dyDescent="0.25">
      <c r="A117" s="70"/>
      <c r="B117" s="9" t="s">
        <v>86</v>
      </c>
      <c r="C117" s="9" t="str">
        <f>_xlfn.XLOOKUP($B117,FD_Lists!$B$4:$B$25,FD_Lists!C$4:C$25)</f>
        <v>Wessex Water</v>
      </c>
      <c r="D117" s="9" t="str">
        <f>_xlfn.XLOOKUP($B117,FD_Lists!$B$4:$B$25,FD_Lists!D$4:D$25)</f>
        <v>England</v>
      </c>
      <c r="E117" s="9" t="str">
        <f>_xlfn.XLOOKUP($B117,FD_Lists!$B$4:$B$25,FD_Lists!E$4:E$25)</f>
        <v>Company</v>
      </c>
      <c r="F117" s="9" t="str">
        <f>_xlfn.XLOOKUP($B117,FD_Lists!$B$4:$B$25,FD_Lists!F$4:F$25)</f>
        <v>WaSC</v>
      </c>
      <c r="G117" s="10" t="s">
        <v>116</v>
      </c>
      <c r="H117" s="52" t="s">
        <v>169</v>
      </c>
      <c r="I117" s="11" t="str">
        <f t="shared" si="6"/>
        <v>WSXC_OUT5_09_F_PR24_OFWAT</v>
      </c>
      <c r="J117" s="11" t="s">
        <v>117</v>
      </c>
      <c r="K117" s="11" t="s">
        <v>118</v>
      </c>
      <c r="L117" s="11" t="s">
        <v>119</v>
      </c>
      <c r="M117" s="64" t="str">
        <f>_xlfn.XLOOKUP($H117,F_Outputs_Mapping!$B$5:$B$26,F_Outputs_Mapping!C$5:C$26)</f>
        <v>Phosphorus prevented from entering rivers from partnership working in 2020</v>
      </c>
      <c r="N117" s="64" t="str">
        <f>_xlfn.XLOOKUP($H117,F_Outputs_Mapping!$B$5:$B$26,F_Outputs_Mapping!D$5:D$26)</f>
        <v>kg</v>
      </c>
      <c r="O117" s="11">
        <v>4</v>
      </c>
      <c r="P117" s="53" t="str">
        <f>FD_Input_Final_Data!AD115</f>
        <v>##BLANK</v>
      </c>
      <c r="Q117" s="53" t="str">
        <f>FD_Input_Final_Data!AE115</f>
        <v>##BLANK</v>
      </c>
      <c r="R117" s="53" t="str">
        <f>FD_Input_Final_Data!AF115</f>
        <v>##BLANK</v>
      </c>
      <c r="S117" s="53" t="str">
        <f>FD_Input_Final_Data!AG115</f>
        <v>##BLANK</v>
      </c>
      <c r="T117" s="53" t="str">
        <f>FD_Input_Final_Data!AH115</f>
        <v>##BLANK</v>
      </c>
      <c r="U117" s="53" t="str">
        <f>FD_Input_Final_Data!AI115</f>
        <v>##BLANK</v>
      </c>
      <c r="X117" s="71"/>
      <c r="Y117" s="71"/>
      <c r="Z117" s="71"/>
      <c r="AA117" s="71"/>
      <c r="AB117" s="71"/>
    </row>
    <row r="118" spans="1:28" s="54" customFormat="1" ht="15" x14ac:dyDescent="0.25">
      <c r="A118" s="70"/>
      <c r="B118" s="9" t="s">
        <v>87</v>
      </c>
      <c r="C118" s="9" t="str">
        <f>_xlfn.XLOOKUP($B118,FD_Lists!$B$4:$B$25,FD_Lists!C$4:C$25)</f>
        <v>Yorkshire Water</v>
      </c>
      <c r="D118" s="9" t="str">
        <f>_xlfn.XLOOKUP($B118,FD_Lists!$B$4:$B$25,FD_Lists!D$4:D$25)</f>
        <v>England</v>
      </c>
      <c r="E118" s="9" t="str">
        <f>_xlfn.XLOOKUP($B118,FD_Lists!$B$4:$B$25,FD_Lists!E$4:E$25)</f>
        <v>Company</v>
      </c>
      <c r="F118" s="9" t="str">
        <f>_xlfn.XLOOKUP($B118,FD_Lists!$B$4:$B$25,FD_Lists!F$4:F$25)</f>
        <v>WaSC</v>
      </c>
      <c r="G118" s="10" t="s">
        <v>116</v>
      </c>
      <c r="H118" s="52" t="s">
        <v>169</v>
      </c>
      <c r="I118" s="11" t="str">
        <f t="shared" si="6"/>
        <v>YKYC_OUT5_09_F_PR24_OFWAT</v>
      </c>
      <c r="J118" s="11" t="s">
        <v>117</v>
      </c>
      <c r="K118" s="11" t="s">
        <v>118</v>
      </c>
      <c r="L118" s="11" t="s">
        <v>119</v>
      </c>
      <c r="M118" s="64" t="str">
        <f>_xlfn.XLOOKUP($H118,F_Outputs_Mapping!$B$5:$B$26,F_Outputs_Mapping!C$5:C$26)</f>
        <v>Phosphorus prevented from entering rivers from partnership working in 2020</v>
      </c>
      <c r="N118" s="64" t="str">
        <f>_xlfn.XLOOKUP($H118,F_Outputs_Mapping!$B$5:$B$26,F_Outputs_Mapping!D$5:D$26)</f>
        <v>kg</v>
      </c>
      <c r="O118" s="11">
        <v>4</v>
      </c>
      <c r="P118" s="53" t="str">
        <f>FD_Input_Final_Data!AD116</f>
        <v>##BLANK</v>
      </c>
      <c r="Q118" s="53" t="str">
        <f>FD_Input_Final_Data!AE116</f>
        <v>##BLANK</v>
      </c>
      <c r="R118" s="53" t="str">
        <f>FD_Input_Final_Data!AF116</f>
        <v>##BLANK</v>
      </c>
      <c r="S118" s="53" t="str">
        <f>FD_Input_Final_Data!AG116</f>
        <v>##BLANK</v>
      </c>
      <c r="T118" s="53" t="str">
        <f>FD_Input_Final_Data!AH116</f>
        <v>##BLANK</v>
      </c>
      <c r="U118" s="53" t="str">
        <f>FD_Input_Final_Data!AI116</f>
        <v>##BLANK</v>
      </c>
      <c r="X118" s="71"/>
      <c r="Y118" s="71"/>
      <c r="Z118" s="71"/>
      <c r="AA118" s="71"/>
      <c r="AB118" s="71"/>
    </row>
    <row r="119" spans="1:28" s="54" customFormat="1" ht="15" x14ac:dyDescent="0.25">
      <c r="A119" s="70"/>
      <c r="B119" s="9" t="s">
        <v>88</v>
      </c>
      <c r="C119" s="9" t="str">
        <f>_xlfn.XLOOKUP($B119,FD_Lists!$B$4:$B$25,FD_Lists!C$4:C$25)</f>
        <v>Affinity Water</v>
      </c>
      <c r="D119" s="9" t="str">
        <f>_xlfn.XLOOKUP($B119,FD_Lists!$B$4:$B$25,FD_Lists!D$4:D$25)</f>
        <v>England</v>
      </c>
      <c r="E119" s="9" t="str">
        <f>_xlfn.XLOOKUP($B119,FD_Lists!$B$4:$B$25,FD_Lists!E$4:E$25)</f>
        <v>Company</v>
      </c>
      <c r="F119" s="9" t="str">
        <f>_xlfn.XLOOKUP($B119,FD_Lists!$B$4:$B$25,FD_Lists!F$4:F$25)</f>
        <v>WoC</v>
      </c>
      <c r="G119" s="10" t="s">
        <v>116</v>
      </c>
      <c r="H119" s="52" t="s">
        <v>169</v>
      </c>
      <c r="I119" s="11" t="str">
        <f t="shared" si="6"/>
        <v>AFWC_OUT5_09_F_PR24_OFWAT</v>
      </c>
      <c r="J119" s="11" t="s">
        <v>117</v>
      </c>
      <c r="K119" s="11" t="s">
        <v>118</v>
      </c>
      <c r="L119" s="11" t="s">
        <v>119</v>
      </c>
      <c r="M119" s="64" t="str">
        <f>_xlfn.XLOOKUP($H119,F_Outputs_Mapping!$B$5:$B$26,F_Outputs_Mapping!C$5:C$26)</f>
        <v>Phosphorus prevented from entering rivers from partnership working in 2020</v>
      </c>
      <c r="N119" s="64" t="str">
        <f>_xlfn.XLOOKUP($H119,F_Outputs_Mapping!$B$5:$B$26,F_Outputs_Mapping!D$5:D$26)</f>
        <v>kg</v>
      </c>
      <c r="O119" s="11">
        <v>4</v>
      </c>
      <c r="P119" s="53" t="str">
        <f>FD_Input_Final_Data!AD117</f>
        <v>##BLANK</v>
      </c>
      <c r="Q119" s="53" t="str">
        <f>FD_Input_Final_Data!AE117</f>
        <v>##BLANK</v>
      </c>
      <c r="R119" s="53" t="str">
        <f>FD_Input_Final_Data!AF117</f>
        <v>##BLANK</v>
      </c>
      <c r="S119" s="53" t="str">
        <f>FD_Input_Final_Data!AG117</f>
        <v>##BLANK</v>
      </c>
      <c r="T119" s="53" t="str">
        <f>FD_Input_Final_Data!AH117</f>
        <v>##BLANK</v>
      </c>
      <c r="U119" s="53" t="str">
        <f>FD_Input_Final_Data!AI117</f>
        <v>##BLANK</v>
      </c>
      <c r="X119" s="71"/>
      <c r="Y119" s="71"/>
      <c r="Z119" s="71"/>
      <c r="AA119" s="71"/>
      <c r="AB119" s="71"/>
    </row>
    <row r="120" spans="1:28" s="54" customFormat="1" ht="15" x14ac:dyDescent="0.25">
      <c r="A120" s="70"/>
      <c r="B120" s="9" t="s">
        <v>94</v>
      </c>
      <c r="C120" s="9" t="str">
        <f>_xlfn.XLOOKUP($B120,FD_Lists!$B$4:$B$25,FD_Lists!C$4:C$25)</f>
        <v>Portsmouth Water</v>
      </c>
      <c r="D120" s="9" t="str">
        <f>_xlfn.XLOOKUP($B120,FD_Lists!$B$4:$B$25,FD_Lists!D$4:D$25)</f>
        <v>England</v>
      </c>
      <c r="E120" s="9" t="str">
        <f>_xlfn.XLOOKUP($B120,FD_Lists!$B$4:$B$25,FD_Lists!E$4:E$25)</f>
        <v>Company</v>
      </c>
      <c r="F120" s="9" t="str">
        <f>_xlfn.XLOOKUP($B120,FD_Lists!$B$4:$B$25,FD_Lists!F$4:F$25)</f>
        <v>WoC</v>
      </c>
      <c r="G120" s="10" t="s">
        <v>116</v>
      </c>
      <c r="H120" s="52" t="s">
        <v>169</v>
      </c>
      <c r="I120" s="11" t="str">
        <f t="shared" si="6"/>
        <v>PRTC_OUT5_09_F_PR24_OFWAT</v>
      </c>
      <c r="J120" s="11" t="s">
        <v>117</v>
      </c>
      <c r="K120" s="11" t="s">
        <v>118</v>
      </c>
      <c r="L120" s="11" t="s">
        <v>119</v>
      </c>
      <c r="M120" s="64" t="str">
        <f>_xlfn.XLOOKUP($H120,F_Outputs_Mapping!$B$5:$B$26,F_Outputs_Mapping!C$5:C$26)</f>
        <v>Phosphorus prevented from entering rivers from partnership working in 2020</v>
      </c>
      <c r="N120" s="64" t="str">
        <f>_xlfn.XLOOKUP($H120,F_Outputs_Mapping!$B$5:$B$26,F_Outputs_Mapping!D$5:D$26)</f>
        <v>kg</v>
      </c>
      <c r="O120" s="11">
        <v>4</v>
      </c>
      <c r="P120" s="53" t="str">
        <f>FD_Input_Final_Data!AD118</f>
        <v>##BLANK</v>
      </c>
      <c r="Q120" s="53" t="str">
        <f>FD_Input_Final_Data!AE118</f>
        <v>##BLANK</v>
      </c>
      <c r="R120" s="53" t="str">
        <f>FD_Input_Final_Data!AF118</f>
        <v>##BLANK</v>
      </c>
      <c r="S120" s="53" t="str">
        <f>FD_Input_Final_Data!AG118</f>
        <v>##BLANK</v>
      </c>
      <c r="T120" s="53" t="str">
        <f>FD_Input_Final_Data!AH118</f>
        <v>##BLANK</v>
      </c>
      <c r="U120" s="53" t="str">
        <f>FD_Input_Final_Data!AI118</f>
        <v>##BLANK</v>
      </c>
      <c r="X120" s="71"/>
      <c r="Y120" s="71"/>
      <c r="Z120" s="71"/>
      <c r="AA120" s="71"/>
      <c r="AB120" s="71"/>
    </row>
    <row r="121" spans="1:28" s="54" customFormat="1" ht="15" x14ac:dyDescent="0.25">
      <c r="A121" s="70"/>
      <c r="B121" s="9" t="s">
        <v>95</v>
      </c>
      <c r="C121" s="9" t="str">
        <f>_xlfn.XLOOKUP($B121,FD_Lists!$B$4:$B$25,FD_Lists!C$4:C$25)</f>
        <v>South East Water</v>
      </c>
      <c r="D121" s="9" t="str">
        <f>_xlfn.XLOOKUP($B121,FD_Lists!$B$4:$B$25,FD_Lists!D$4:D$25)</f>
        <v>England</v>
      </c>
      <c r="E121" s="9" t="str">
        <f>_xlfn.XLOOKUP($B121,FD_Lists!$B$4:$B$25,FD_Lists!E$4:E$25)</f>
        <v>Company</v>
      </c>
      <c r="F121" s="9" t="str">
        <f>_xlfn.XLOOKUP($B121,FD_Lists!$B$4:$B$25,FD_Lists!F$4:F$25)</f>
        <v>WoC</v>
      </c>
      <c r="G121" s="10" t="s">
        <v>116</v>
      </c>
      <c r="H121" s="52" t="s">
        <v>169</v>
      </c>
      <c r="I121" s="11" t="str">
        <f t="shared" si="6"/>
        <v>SEWC_OUT5_09_F_PR24_OFWAT</v>
      </c>
      <c r="J121" s="11" t="s">
        <v>117</v>
      </c>
      <c r="K121" s="11" t="s">
        <v>118</v>
      </c>
      <c r="L121" s="11" t="s">
        <v>119</v>
      </c>
      <c r="M121" s="64" t="str">
        <f>_xlfn.XLOOKUP($H121,F_Outputs_Mapping!$B$5:$B$26,F_Outputs_Mapping!C$5:C$26)</f>
        <v>Phosphorus prevented from entering rivers from partnership working in 2020</v>
      </c>
      <c r="N121" s="64" t="str">
        <f>_xlfn.XLOOKUP($H121,F_Outputs_Mapping!$B$5:$B$26,F_Outputs_Mapping!D$5:D$26)</f>
        <v>kg</v>
      </c>
      <c r="O121" s="11">
        <v>4</v>
      </c>
      <c r="P121" s="53" t="str">
        <f>FD_Input_Final_Data!AD119</f>
        <v>##BLANK</v>
      </c>
      <c r="Q121" s="53" t="str">
        <f>FD_Input_Final_Data!AE119</f>
        <v>##BLANK</v>
      </c>
      <c r="R121" s="53" t="str">
        <f>FD_Input_Final_Data!AF119</f>
        <v>##BLANK</v>
      </c>
      <c r="S121" s="53" t="str">
        <f>FD_Input_Final_Data!AG119</f>
        <v>##BLANK</v>
      </c>
      <c r="T121" s="53" t="str">
        <f>FD_Input_Final_Data!AH119</f>
        <v>##BLANK</v>
      </c>
      <c r="U121" s="53" t="str">
        <f>FD_Input_Final_Data!AI119</f>
        <v>##BLANK</v>
      </c>
      <c r="X121" s="71"/>
      <c r="Y121" s="71"/>
      <c r="Z121" s="71"/>
      <c r="AA121" s="71"/>
      <c r="AB121" s="71"/>
    </row>
    <row r="122" spans="1:28" s="54" customFormat="1" ht="15" x14ac:dyDescent="0.25">
      <c r="A122" s="70"/>
      <c r="B122" s="9" t="s">
        <v>96</v>
      </c>
      <c r="C122" s="9" t="str">
        <f>_xlfn.XLOOKUP($B122,FD_Lists!$B$4:$B$25,FD_Lists!C$4:C$25)</f>
        <v>South Staffordshire Water</v>
      </c>
      <c r="D122" s="9" t="str">
        <f>_xlfn.XLOOKUP($B122,FD_Lists!$B$4:$B$25,FD_Lists!D$4:D$25)</f>
        <v>England</v>
      </c>
      <c r="E122" s="9" t="str">
        <f>_xlfn.XLOOKUP($B122,FD_Lists!$B$4:$B$25,FD_Lists!E$4:E$25)</f>
        <v>Company</v>
      </c>
      <c r="F122" s="9" t="str">
        <f>_xlfn.XLOOKUP($B122,FD_Lists!$B$4:$B$25,FD_Lists!F$4:F$25)</f>
        <v>WoC</v>
      </c>
      <c r="G122" s="10" t="s">
        <v>116</v>
      </c>
      <c r="H122" s="52" t="s">
        <v>169</v>
      </c>
      <c r="I122" s="11" t="str">
        <f t="shared" si="6"/>
        <v>SSCC_OUT5_09_F_PR24_OFWAT</v>
      </c>
      <c r="J122" s="11" t="s">
        <v>117</v>
      </c>
      <c r="K122" s="11" t="s">
        <v>118</v>
      </c>
      <c r="L122" s="11" t="s">
        <v>119</v>
      </c>
      <c r="M122" s="64" t="str">
        <f>_xlfn.XLOOKUP($H122,F_Outputs_Mapping!$B$5:$B$26,F_Outputs_Mapping!C$5:C$26)</f>
        <v>Phosphorus prevented from entering rivers from partnership working in 2020</v>
      </c>
      <c r="N122" s="64" t="str">
        <f>_xlfn.XLOOKUP($H122,F_Outputs_Mapping!$B$5:$B$26,F_Outputs_Mapping!D$5:D$26)</f>
        <v>kg</v>
      </c>
      <c r="O122" s="11">
        <v>4</v>
      </c>
      <c r="P122" s="53" t="str">
        <f>FD_Input_Final_Data!AD120</f>
        <v>##BLANK</v>
      </c>
      <c r="Q122" s="53" t="str">
        <f>FD_Input_Final_Data!AE120</f>
        <v>##BLANK</v>
      </c>
      <c r="R122" s="53" t="str">
        <f>FD_Input_Final_Data!AF120</f>
        <v>##BLANK</v>
      </c>
      <c r="S122" s="53" t="str">
        <f>FD_Input_Final_Data!AG120</f>
        <v>##BLANK</v>
      </c>
      <c r="T122" s="53" t="str">
        <f>FD_Input_Final_Data!AH120</f>
        <v>##BLANK</v>
      </c>
      <c r="U122" s="53" t="str">
        <f>FD_Input_Final_Data!AI120</f>
        <v>##BLANK</v>
      </c>
      <c r="X122" s="71"/>
      <c r="Y122" s="71"/>
      <c r="Z122" s="71"/>
      <c r="AA122" s="71"/>
      <c r="AB122" s="71"/>
    </row>
    <row r="123" spans="1:28" s="54" customFormat="1" ht="15" x14ac:dyDescent="0.25">
      <c r="A123" s="70"/>
      <c r="B123" s="9" t="s">
        <v>100</v>
      </c>
      <c r="C123" s="9" t="str">
        <f>_xlfn.XLOOKUP($B123,FD_Lists!$B$4:$B$25,FD_Lists!C$4:C$25)</f>
        <v>SES Water</v>
      </c>
      <c r="D123" s="9" t="str">
        <f>_xlfn.XLOOKUP($B123,FD_Lists!$B$4:$B$25,FD_Lists!D$4:D$25)</f>
        <v>England</v>
      </c>
      <c r="E123" s="9" t="str">
        <f>_xlfn.XLOOKUP($B123,FD_Lists!$B$4:$B$25,FD_Lists!E$4:E$25)</f>
        <v>Company</v>
      </c>
      <c r="F123" s="9" t="str">
        <f>_xlfn.XLOOKUP($B123,FD_Lists!$B$4:$B$25,FD_Lists!F$4:F$25)</f>
        <v>WoC</v>
      </c>
      <c r="G123" s="10" t="s">
        <v>116</v>
      </c>
      <c r="H123" s="52" t="s">
        <v>169</v>
      </c>
      <c r="I123" s="11" t="str">
        <f t="shared" si="6"/>
        <v>SESC_OUT5_09_F_PR24_OFWAT</v>
      </c>
      <c r="J123" s="11" t="s">
        <v>117</v>
      </c>
      <c r="K123" s="11" t="s">
        <v>118</v>
      </c>
      <c r="L123" s="11" t="s">
        <v>119</v>
      </c>
      <c r="M123" s="64" t="str">
        <f>_xlfn.XLOOKUP($H123,F_Outputs_Mapping!$B$5:$B$26,F_Outputs_Mapping!C$5:C$26)</f>
        <v>Phosphorus prevented from entering rivers from partnership working in 2020</v>
      </c>
      <c r="N123" s="64" t="str">
        <f>_xlfn.XLOOKUP($H123,F_Outputs_Mapping!$B$5:$B$26,F_Outputs_Mapping!D$5:D$26)</f>
        <v>kg</v>
      </c>
      <c r="O123" s="11">
        <v>4</v>
      </c>
      <c r="P123" s="53" t="str">
        <f>FD_Input_Final_Data!AD121</f>
        <v>##BLANK</v>
      </c>
      <c r="Q123" s="53" t="str">
        <f>FD_Input_Final_Data!AE121</f>
        <v>##BLANK</v>
      </c>
      <c r="R123" s="53" t="str">
        <f>FD_Input_Final_Data!AF121</f>
        <v>##BLANK</v>
      </c>
      <c r="S123" s="53" t="str">
        <f>FD_Input_Final_Data!AG121</f>
        <v>##BLANK</v>
      </c>
      <c r="T123" s="53" t="str">
        <f>FD_Input_Final_Data!AH121</f>
        <v>##BLANK</v>
      </c>
      <c r="U123" s="53" t="str">
        <f>FD_Input_Final_Data!AI121</f>
        <v>##BLANK</v>
      </c>
      <c r="X123" s="71"/>
      <c r="Y123" s="71"/>
      <c r="Z123" s="71"/>
      <c r="AA123" s="71"/>
      <c r="AB123" s="71"/>
    </row>
    <row r="124" spans="1:28" s="54" customFormat="1" ht="15" x14ac:dyDescent="0.25">
      <c r="A124" s="70"/>
      <c r="B124" s="9" t="s">
        <v>78</v>
      </c>
      <c r="C124" s="9" t="str">
        <f>_xlfn.XLOOKUP($B124,FD_Lists!$B$4:$B$25,FD_Lists!C$4:C$25)</f>
        <v>South West Water</v>
      </c>
      <c r="D124" s="9" t="str">
        <f>_xlfn.XLOOKUP($B124,FD_Lists!$B$4:$B$25,FD_Lists!D$4:D$25)</f>
        <v>England</v>
      </c>
      <c r="E124" s="9" t="str">
        <f>_xlfn.XLOOKUP($B124,FD_Lists!$B$4:$B$25,FD_Lists!E$4:E$25)</f>
        <v>Company</v>
      </c>
      <c r="F124" s="9" t="str">
        <f>_xlfn.XLOOKUP($B124,FD_Lists!$B$4:$B$25,FD_Lists!F$4:F$25)</f>
        <v>WaSC</v>
      </c>
      <c r="G124" s="10" t="s">
        <v>116</v>
      </c>
      <c r="H124" s="52" t="s">
        <v>169</v>
      </c>
      <c r="I124" s="11" t="str">
        <f t="shared" si="6"/>
        <v>SWBC_OUT5_09_F_PR24_OFWAT</v>
      </c>
      <c r="J124" s="11" t="s">
        <v>117</v>
      </c>
      <c r="K124" s="11" t="s">
        <v>118</v>
      </c>
      <c r="L124" s="11" t="s">
        <v>119</v>
      </c>
      <c r="M124" s="64" t="str">
        <f>_xlfn.XLOOKUP($H124,F_Outputs_Mapping!$B$5:$B$26,F_Outputs_Mapping!C$5:C$26)</f>
        <v>Phosphorus prevented from entering rivers from partnership working in 2020</v>
      </c>
      <c r="N124" s="64" t="str">
        <f>_xlfn.XLOOKUP($H124,F_Outputs_Mapping!$B$5:$B$26,F_Outputs_Mapping!D$5:D$26)</f>
        <v>kg</v>
      </c>
      <c r="O124" s="11">
        <v>4</v>
      </c>
      <c r="P124" s="53" t="str">
        <f>FD_Input_Final_Data!AD122</f>
        <v>##BLANK</v>
      </c>
      <c r="Q124" s="53" t="str">
        <f>FD_Input_Final_Data!AE122</f>
        <v>##BLANK</v>
      </c>
      <c r="R124" s="53" t="str">
        <f>FD_Input_Final_Data!AF122</f>
        <v>##BLANK</v>
      </c>
      <c r="S124" s="53" t="str">
        <f>FD_Input_Final_Data!AG122</f>
        <v>##BLANK</v>
      </c>
      <c r="T124" s="53" t="str">
        <f>FD_Input_Final_Data!AH122</f>
        <v>##BLANK</v>
      </c>
      <c r="U124" s="53" t="str">
        <f>FD_Input_Final_Data!AI122</f>
        <v>##BLANK</v>
      </c>
      <c r="X124" s="71"/>
      <c r="Y124" s="71"/>
      <c r="Z124" s="71"/>
      <c r="AA124" s="71"/>
      <c r="AB124" s="71"/>
    </row>
    <row r="125" spans="1:28" s="54" customFormat="1" ht="15" x14ac:dyDescent="0.25">
      <c r="A125" s="70"/>
      <c r="B125" s="9" t="s">
        <v>90</v>
      </c>
      <c r="C125" s="9" t="str">
        <f>_xlfn.XLOOKUP($B125,FD_Lists!$B$4:$B$25,FD_Lists!C$4:C$25)</f>
        <v>Bristol Water</v>
      </c>
      <c r="D125" s="9" t="str">
        <f>_xlfn.XLOOKUP($B125,FD_Lists!$B$4:$B$25,FD_Lists!D$4:D$25)</f>
        <v>England</v>
      </c>
      <c r="E125" s="9" t="str">
        <f>_xlfn.XLOOKUP($B125,FD_Lists!$B$4:$B$25,FD_Lists!E$4:E$25)</f>
        <v>Company</v>
      </c>
      <c r="F125" s="9" t="str">
        <f>_xlfn.XLOOKUP($B125,FD_Lists!$B$4:$B$25,FD_Lists!F$4:F$25)</f>
        <v>WoC</v>
      </c>
      <c r="G125" s="10" t="s">
        <v>116</v>
      </c>
      <c r="H125" s="52" t="s">
        <v>169</v>
      </c>
      <c r="I125" s="11" t="str">
        <f t="shared" si="6"/>
        <v>BRLC_OUT5_09_F_PR24_OFWAT</v>
      </c>
      <c r="J125" s="11" t="s">
        <v>117</v>
      </c>
      <c r="K125" s="11" t="s">
        <v>118</v>
      </c>
      <c r="L125" s="11" t="s">
        <v>119</v>
      </c>
      <c r="M125" s="64" t="str">
        <f>_xlfn.XLOOKUP($H125,F_Outputs_Mapping!$B$5:$B$26,F_Outputs_Mapping!C$5:C$26)</f>
        <v>Phosphorus prevented from entering rivers from partnership working in 2020</v>
      </c>
      <c r="N125" s="64" t="str">
        <f>_xlfn.XLOOKUP($H125,F_Outputs_Mapping!$B$5:$B$26,F_Outputs_Mapping!D$5:D$26)</f>
        <v>kg</v>
      </c>
      <c r="O125" s="11">
        <v>4</v>
      </c>
      <c r="P125" s="53" t="str">
        <f>FD_Input_Final_Data!AD123</f>
        <v>##BLANK</v>
      </c>
      <c r="Q125" s="53" t="str">
        <f>FD_Input_Final_Data!AE123</f>
        <v>##BLANK</v>
      </c>
      <c r="R125" s="53" t="str">
        <f>FD_Input_Final_Data!AF123</f>
        <v>##BLANK</v>
      </c>
      <c r="S125" s="53" t="str">
        <f>FD_Input_Final_Data!AG123</f>
        <v>##BLANK</v>
      </c>
      <c r="T125" s="53" t="str">
        <f>FD_Input_Final_Data!AH123</f>
        <v>##BLANK</v>
      </c>
      <c r="U125" s="53" t="str">
        <f>FD_Input_Final_Data!AI123</f>
        <v>##BLANK</v>
      </c>
      <c r="X125" s="71"/>
      <c r="Y125" s="71"/>
      <c r="Z125" s="71"/>
      <c r="AA125" s="71"/>
      <c r="AB125" s="71"/>
    </row>
    <row r="126" spans="1:28" s="54" customFormat="1" ht="15" x14ac:dyDescent="0.25">
      <c r="A126" s="70"/>
      <c r="B126" s="8" t="s">
        <v>47</v>
      </c>
      <c r="C126" s="9" t="str">
        <f>_xlfn.XLOOKUP($B126,FD_Lists!$B$4:$B$25,FD_Lists!C$4:C$25)</f>
        <v>Anglian Water</v>
      </c>
      <c r="D126" s="9" t="str">
        <f>_xlfn.XLOOKUP($B126,FD_Lists!$B$4:$B$25,FD_Lists!D$4:D$25)</f>
        <v>England</v>
      </c>
      <c r="E126" s="9" t="str">
        <f>_xlfn.XLOOKUP($B126,FD_Lists!$B$4:$B$25,FD_Lists!E$4:E$25)</f>
        <v>Company</v>
      </c>
      <c r="F126" s="9" t="str">
        <f>_xlfn.XLOOKUP($B126,FD_Lists!$B$4:$B$25,FD_Lists!F$4:F$25)</f>
        <v>WaSC</v>
      </c>
      <c r="G126" s="10" t="s">
        <v>116</v>
      </c>
      <c r="H126" s="52" t="s">
        <v>170</v>
      </c>
      <c r="I126" s="11" t="str">
        <f>B126&amp;H126</f>
        <v>ANHC_OUT5_09_G_PR24_OFWAT</v>
      </c>
      <c r="J126" s="11" t="s">
        <v>117</v>
      </c>
      <c r="K126" s="11" t="s">
        <v>118</v>
      </c>
      <c r="L126" s="11" t="s">
        <v>119</v>
      </c>
      <c r="M126" s="64" t="str">
        <f>_xlfn.XLOOKUP($H126,F_Outputs_Mapping!$B$5:$B$26,F_Outputs_Mapping!C$5:C$26)</f>
        <v>Change in phosphorus prevented from entering rivers from partnership working</v>
      </c>
      <c r="N126" s="64" t="str">
        <f>_xlfn.XLOOKUP($H126,F_Outputs_Mapping!$B$5:$B$26,F_Outputs_Mapping!D$5:D$26)</f>
        <v>kg</v>
      </c>
      <c r="O126" s="11">
        <v>4</v>
      </c>
      <c r="P126" s="53">
        <f>FD_Input_Final_Data!AD124</f>
        <v>0</v>
      </c>
      <c r="Q126" s="53">
        <f>FD_Input_Final_Data!AE124</f>
        <v>0</v>
      </c>
      <c r="R126" s="53">
        <f>FD_Input_Final_Data!AF124</f>
        <v>0</v>
      </c>
      <c r="S126" s="53">
        <f>FD_Input_Final_Data!AG124</f>
        <v>0</v>
      </c>
      <c r="T126" s="53">
        <f>FD_Input_Final_Data!AH124</f>
        <v>0</v>
      </c>
      <c r="U126" s="53">
        <f>FD_Input_Final_Data!AI124</f>
        <v>0</v>
      </c>
      <c r="X126" s="71"/>
      <c r="Y126" s="71"/>
      <c r="Z126" s="71"/>
      <c r="AA126" s="71"/>
      <c r="AB126" s="71"/>
    </row>
    <row r="127" spans="1:28" s="54" customFormat="1" ht="15" x14ac:dyDescent="0.25">
      <c r="A127" s="70"/>
      <c r="B127" s="9" t="s">
        <v>69</v>
      </c>
      <c r="C127" s="9" t="str">
        <f>_xlfn.XLOOKUP($B127,FD_Lists!$B$4:$B$25,FD_Lists!C$4:C$25)</f>
        <v>Dŵr Cymru</v>
      </c>
      <c r="D127" s="9" t="str">
        <f>_xlfn.XLOOKUP($B127,FD_Lists!$B$4:$B$25,FD_Lists!D$4:D$25)</f>
        <v>Wales</v>
      </c>
      <c r="E127" s="9" t="str">
        <f>_xlfn.XLOOKUP($B127,FD_Lists!$B$4:$B$25,FD_Lists!E$4:E$25)</f>
        <v>Company</v>
      </c>
      <c r="F127" s="9" t="str">
        <f>_xlfn.XLOOKUP($B127,FD_Lists!$B$4:$B$25,FD_Lists!F$4:F$25)</f>
        <v>WaSC</v>
      </c>
      <c r="G127" s="10" t="s">
        <v>116</v>
      </c>
      <c r="H127" s="52" t="s">
        <v>170</v>
      </c>
      <c r="I127" s="11" t="str">
        <f t="shared" ref="I127:I142" si="7">B127&amp;H127</f>
        <v>WSHC_OUT5_09_G_PR24_OFWAT</v>
      </c>
      <c r="J127" s="11" t="s">
        <v>117</v>
      </c>
      <c r="K127" s="11" t="s">
        <v>118</v>
      </c>
      <c r="L127" s="11" t="s">
        <v>119</v>
      </c>
      <c r="M127" s="64" t="str">
        <f>_xlfn.XLOOKUP($H127,F_Outputs_Mapping!$B$5:$B$26,F_Outputs_Mapping!C$5:C$26)</f>
        <v>Change in phosphorus prevented from entering rivers from partnership working</v>
      </c>
      <c r="N127" s="64" t="str">
        <f>_xlfn.XLOOKUP($H127,F_Outputs_Mapping!$B$5:$B$26,F_Outputs_Mapping!D$5:D$26)</f>
        <v>kg</v>
      </c>
      <c r="O127" s="11">
        <v>4</v>
      </c>
      <c r="P127" s="53">
        <f>FD_Input_Final_Data!AD125</f>
        <v>0</v>
      </c>
      <c r="Q127" s="53">
        <f>FD_Input_Final_Data!AE125</f>
        <v>189.435</v>
      </c>
      <c r="R127" s="53">
        <f>FD_Input_Final_Data!AF125</f>
        <v>413.91</v>
      </c>
      <c r="S127" s="53">
        <f>FD_Input_Final_Data!AG125</f>
        <v>413.91</v>
      </c>
      <c r="T127" s="53">
        <f>FD_Input_Final_Data!AH125</f>
        <v>587.09519999999998</v>
      </c>
      <c r="U127" s="53">
        <f>FD_Input_Final_Data!AI125</f>
        <v>587.09519999999998</v>
      </c>
      <c r="X127" s="71"/>
      <c r="Y127" s="71"/>
      <c r="Z127" s="71"/>
      <c r="AA127" s="71"/>
      <c r="AB127" s="71"/>
    </row>
    <row r="128" spans="1:28" s="54" customFormat="1" ht="15" x14ac:dyDescent="0.25">
      <c r="A128" s="70"/>
      <c r="B128" s="9" t="s">
        <v>71</v>
      </c>
      <c r="C128" s="9" t="str">
        <f>_xlfn.XLOOKUP($B128,FD_Lists!$B$4:$B$25,FD_Lists!C$4:C$25)</f>
        <v>Hafren Dyfrdwy</v>
      </c>
      <c r="D128" s="9" t="str">
        <f>_xlfn.XLOOKUP($B128,FD_Lists!$B$4:$B$25,FD_Lists!D$4:D$25)</f>
        <v>Wales</v>
      </c>
      <c r="E128" s="9" t="str">
        <f>_xlfn.XLOOKUP($B128,FD_Lists!$B$4:$B$25,FD_Lists!E$4:E$25)</f>
        <v>Company</v>
      </c>
      <c r="F128" s="9" t="str">
        <f>_xlfn.XLOOKUP($B128,FD_Lists!$B$4:$B$25,FD_Lists!F$4:F$25)</f>
        <v>WaSC</v>
      </c>
      <c r="G128" s="10" t="s">
        <v>116</v>
      </c>
      <c r="H128" s="52" t="s">
        <v>170</v>
      </c>
      <c r="I128" s="11" t="str">
        <f t="shared" si="7"/>
        <v>HDDC_OUT5_09_G_PR24_OFWAT</v>
      </c>
      <c r="J128" s="11" t="s">
        <v>117</v>
      </c>
      <c r="K128" s="11" t="s">
        <v>118</v>
      </c>
      <c r="L128" s="11" t="s">
        <v>119</v>
      </c>
      <c r="M128" s="64" t="str">
        <f>_xlfn.XLOOKUP($H128,F_Outputs_Mapping!$B$5:$B$26,F_Outputs_Mapping!C$5:C$26)</f>
        <v>Change in phosphorus prevented from entering rivers from partnership working</v>
      </c>
      <c r="N128" s="64" t="str">
        <f>_xlfn.XLOOKUP($H128,F_Outputs_Mapping!$B$5:$B$26,F_Outputs_Mapping!D$5:D$26)</f>
        <v>kg</v>
      </c>
      <c r="O128" s="11">
        <v>4</v>
      </c>
      <c r="P128" s="53">
        <f>FD_Input_Final_Data!AD126</f>
        <v>0</v>
      </c>
      <c r="Q128" s="53">
        <f>FD_Input_Final_Data!AE126</f>
        <v>0</v>
      </c>
      <c r="R128" s="53">
        <f>FD_Input_Final_Data!AF126</f>
        <v>0</v>
      </c>
      <c r="S128" s="53">
        <f>FD_Input_Final_Data!AG126</f>
        <v>0</v>
      </c>
      <c r="T128" s="53">
        <f>FD_Input_Final_Data!AH126</f>
        <v>0</v>
      </c>
      <c r="U128" s="53">
        <f>FD_Input_Final_Data!AI126</f>
        <v>0</v>
      </c>
      <c r="X128" s="71"/>
      <c r="Y128" s="71"/>
      <c r="Z128" s="71"/>
      <c r="AA128" s="71"/>
      <c r="AB128" s="71"/>
    </row>
    <row r="129" spans="1:28" s="54" customFormat="1" ht="15" x14ac:dyDescent="0.25">
      <c r="A129" s="70"/>
      <c r="B129" s="9" t="s">
        <v>75</v>
      </c>
      <c r="C129" s="9" t="str">
        <f>_xlfn.XLOOKUP($B129,FD_Lists!$B$4:$B$25,FD_Lists!C$4:C$25)</f>
        <v>Northumbrian Water</v>
      </c>
      <c r="D129" s="9" t="str">
        <f>_xlfn.XLOOKUP($B129,FD_Lists!$B$4:$B$25,FD_Lists!D$4:D$25)</f>
        <v>England</v>
      </c>
      <c r="E129" s="9" t="str">
        <f>_xlfn.XLOOKUP($B129,FD_Lists!$B$4:$B$25,FD_Lists!E$4:E$25)</f>
        <v>Company</v>
      </c>
      <c r="F129" s="9" t="str">
        <f>_xlfn.XLOOKUP($B129,FD_Lists!$B$4:$B$25,FD_Lists!F$4:F$25)</f>
        <v>WaSC</v>
      </c>
      <c r="G129" s="10" t="s">
        <v>116</v>
      </c>
      <c r="H129" s="52" t="s">
        <v>170</v>
      </c>
      <c r="I129" s="11" t="str">
        <f t="shared" si="7"/>
        <v>NESC_OUT5_09_G_PR24_OFWAT</v>
      </c>
      <c r="J129" s="11" t="s">
        <v>117</v>
      </c>
      <c r="K129" s="11" t="s">
        <v>118</v>
      </c>
      <c r="L129" s="11" t="s">
        <v>119</v>
      </c>
      <c r="M129" s="64" t="str">
        <f>_xlfn.XLOOKUP($H129,F_Outputs_Mapping!$B$5:$B$26,F_Outputs_Mapping!C$5:C$26)</f>
        <v>Change in phosphorus prevented from entering rivers from partnership working</v>
      </c>
      <c r="N129" s="64" t="str">
        <f>_xlfn.XLOOKUP($H129,F_Outputs_Mapping!$B$5:$B$26,F_Outputs_Mapping!D$5:D$26)</f>
        <v>kg</v>
      </c>
      <c r="O129" s="11">
        <v>4</v>
      </c>
      <c r="P129" s="53">
        <f>FD_Input_Final_Data!AD127</f>
        <v>0</v>
      </c>
      <c r="Q129" s="53">
        <f>FD_Input_Final_Data!AE127</f>
        <v>0</v>
      </c>
      <c r="R129" s="53">
        <f>FD_Input_Final_Data!AF127</f>
        <v>0</v>
      </c>
      <c r="S129" s="53">
        <f>FD_Input_Final_Data!AG127</f>
        <v>0</v>
      </c>
      <c r="T129" s="53">
        <f>FD_Input_Final_Data!AH127</f>
        <v>4867.1913999999997</v>
      </c>
      <c r="U129" s="53">
        <f>FD_Input_Final_Data!AI127</f>
        <v>4867.1913999999997</v>
      </c>
      <c r="X129" s="71"/>
      <c r="Y129" s="71"/>
      <c r="Z129" s="71"/>
      <c r="AA129" s="71"/>
      <c r="AB129" s="71"/>
    </row>
    <row r="130" spans="1:28" s="54" customFormat="1" ht="15" x14ac:dyDescent="0.25">
      <c r="A130" s="70"/>
      <c r="B130" s="9" t="s">
        <v>76</v>
      </c>
      <c r="C130" s="9" t="str">
        <f>_xlfn.XLOOKUP($B130,FD_Lists!$B$4:$B$25,FD_Lists!C$4:C$25)</f>
        <v>Severn Trent Water</v>
      </c>
      <c r="D130" s="9" t="str">
        <f>_xlfn.XLOOKUP($B130,FD_Lists!$B$4:$B$25,FD_Lists!D$4:D$25)</f>
        <v>England</v>
      </c>
      <c r="E130" s="9" t="str">
        <f>_xlfn.XLOOKUP($B130,FD_Lists!$B$4:$B$25,FD_Lists!E$4:E$25)</f>
        <v>Company</v>
      </c>
      <c r="F130" s="9" t="str">
        <f>_xlfn.XLOOKUP($B130,FD_Lists!$B$4:$B$25,FD_Lists!F$4:F$25)</f>
        <v>WaSC</v>
      </c>
      <c r="G130" s="10" t="s">
        <v>116</v>
      </c>
      <c r="H130" s="52" t="s">
        <v>170</v>
      </c>
      <c r="I130" s="11" t="str">
        <f t="shared" si="7"/>
        <v>SVEC_OUT5_09_G_PR24_OFWAT</v>
      </c>
      <c r="J130" s="11" t="s">
        <v>117</v>
      </c>
      <c r="K130" s="11" t="s">
        <v>118</v>
      </c>
      <c r="L130" s="11" t="s">
        <v>119</v>
      </c>
      <c r="M130" s="64" t="str">
        <f>_xlfn.XLOOKUP($H130,F_Outputs_Mapping!$B$5:$B$26,F_Outputs_Mapping!C$5:C$26)</f>
        <v>Change in phosphorus prevented from entering rivers from partnership working</v>
      </c>
      <c r="N130" s="64" t="str">
        <f>_xlfn.XLOOKUP($H130,F_Outputs_Mapping!$B$5:$B$26,F_Outputs_Mapping!D$5:D$26)</f>
        <v>kg</v>
      </c>
      <c r="O130" s="11">
        <v>4</v>
      </c>
      <c r="P130" s="53">
        <f>FD_Input_Final_Data!AD128</f>
        <v>0</v>
      </c>
      <c r="Q130" s="53">
        <f>FD_Input_Final_Data!AE128</f>
        <v>0</v>
      </c>
      <c r="R130" s="53">
        <f>FD_Input_Final_Data!AF128</f>
        <v>0</v>
      </c>
      <c r="S130" s="53">
        <f>FD_Input_Final_Data!AG128</f>
        <v>0</v>
      </c>
      <c r="T130" s="53">
        <f>FD_Input_Final_Data!AH128</f>
        <v>0</v>
      </c>
      <c r="U130" s="53">
        <f>FD_Input_Final_Data!AI128</f>
        <v>0</v>
      </c>
      <c r="X130" s="71"/>
      <c r="Y130" s="71"/>
      <c r="Z130" s="71"/>
      <c r="AA130" s="71"/>
      <c r="AB130" s="71"/>
    </row>
    <row r="131" spans="1:28" s="54" customFormat="1" ht="15" x14ac:dyDescent="0.25">
      <c r="A131" s="70"/>
      <c r="B131" s="9" t="s">
        <v>81</v>
      </c>
      <c r="C131" s="9" t="str">
        <f>_xlfn.XLOOKUP($B131,FD_Lists!$B$4:$B$25,FD_Lists!C$4:C$25)</f>
        <v>Southern Water</v>
      </c>
      <c r="D131" s="9" t="str">
        <f>_xlfn.XLOOKUP($B131,FD_Lists!$B$4:$B$25,FD_Lists!D$4:D$25)</f>
        <v>England</v>
      </c>
      <c r="E131" s="9" t="str">
        <f>_xlfn.XLOOKUP($B131,FD_Lists!$B$4:$B$25,FD_Lists!E$4:E$25)</f>
        <v>Company</v>
      </c>
      <c r="F131" s="9" t="str">
        <f>_xlfn.XLOOKUP($B131,FD_Lists!$B$4:$B$25,FD_Lists!F$4:F$25)</f>
        <v>WaSC</v>
      </c>
      <c r="G131" s="10" t="s">
        <v>116</v>
      </c>
      <c r="H131" s="52" t="s">
        <v>170</v>
      </c>
      <c r="I131" s="11" t="str">
        <f t="shared" si="7"/>
        <v>SRNC_OUT5_09_G_PR24_OFWAT</v>
      </c>
      <c r="J131" s="11" t="s">
        <v>117</v>
      </c>
      <c r="K131" s="11" t="s">
        <v>118</v>
      </c>
      <c r="L131" s="11" t="s">
        <v>119</v>
      </c>
      <c r="M131" s="64" t="str">
        <f>_xlfn.XLOOKUP($H131,F_Outputs_Mapping!$B$5:$B$26,F_Outputs_Mapping!C$5:C$26)</f>
        <v>Change in phosphorus prevented from entering rivers from partnership working</v>
      </c>
      <c r="N131" s="64" t="str">
        <f>_xlfn.XLOOKUP($H131,F_Outputs_Mapping!$B$5:$B$26,F_Outputs_Mapping!D$5:D$26)</f>
        <v>kg</v>
      </c>
      <c r="O131" s="11">
        <v>4</v>
      </c>
      <c r="P131" s="53">
        <f>FD_Input_Final_Data!AD129</f>
        <v>0</v>
      </c>
      <c r="Q131" s="53">
        <f>FD_Input_Final_Data!AE129</f>
        <v>0</v>
      </c>
      <c r="R131" s="53">
        <f>FD_Input_Final_Data!AF129</f>
        <v>0</v>
      </c>
      <c r="S131" s="53">
        <f>FD_Input_Final_Data!AG129</f>
        <v>0</v>
      </c>
      <c r="T131" s="53">
        <f>FD_Input_Final_Data!AH129</f>
        <v>0</v>
      </c>
      <c r="U131" s="53">
        <f>FD_Input_Final_Data!AI129</f>
        <v>0</v>
      </c>
      <c r="X131" s="71"/>
      <c r="Y131" s="71"/>
      <c r="Z131" s="71"/>
      <c r="AA131" s="71"/>
      <c r="AB131" s="71"/>
    </row>
    <row r="132" spans="1:28" s="54" customFormat="1" ht="15" x14ac:dyDescent="0.25">
      <c r="A132" s="70"/>
      <c r="B132" s="9" t="s">
        <v>82</v>
      </c>
      <c r="C132" s="9" t="str">
        <f>_xlfn.XLOOKUP($B132,FD_Lists!$B$4:$B$25,FD_Lists!C$4:C$25)</f>
        <v>Thames Water</v>
      </c>
      <c r="D132" s="9" t="str">
        <f>_xlfn.XLOOKUP($B132,FD_Lists!$B$4:$B$25,FD_Lists!D$4:D$25)</f>
        <v>England</v>
      </c>
      <c r="E132" s="9" t="str">
        <f>_xlfn.XLOOKUP($B132,FD_Lists!$B$4:$B$25,FD_Lists!E$4:E$25)</f>
        <v>Company</v>
      </c>
      <c r="F132" s="9" t="str">
        <f>_xlfn.XLOOKUP($B132,FD_Lists!$B$4:$B$25,FD_Lists!F$4:F$25)</f>
        <v>WaSC</v>
      </c>
      <c r="G132" s="10" t="s">
        <v>116</v>
      </c>
      <c r="H132" s="52" t="s">
        <v>170</v>
      </c>
      <c r="I132" s="11" t="str">
        <f t="shared" si="7"/>
        <v>TMSC_OUT5_09_G_PR24_OFWAT</v>
      </c>
      <c r="J132" s="11" t="s">
        <v>117</v>
      </c>
      <c r="K132" s="11" t="s">
        <v>118</v>
      </c>
      <c r="L132" s="11" t="s">
        <v>119</v>
      </c>
      <c r="M132" s="64" t="str">
        <f>_xlfn.XLOOKUP($H132,F_Outputs_Mapping!$B$5:$B$26,F_Outputs_Mapping!C$5:C$26)</f>
        <v>Change in phosphorus prevented from entering rivers from partnership working</v>
      </c>
      <c r="N132" s="64" t="str">
        <f>_xlfn.XLOOKUP($H132,F_Outputs_Mapping!$B$5:$B$26,F_Outputs_Mapping!D$5:D$26)</f>
        <v>kg</v>
      </c>
      <c r="O132" s="11">
        <v>4</v>
      </c>
      <c r="P132" s="53">
        <f>FD_Input_Final_Data!AD130</f>
        <v>299</v>
      </c>
      <c r="Q132" s="53">
        <f>FD_Input_Final_Data!AE130</f>
        <v>299</v>
      </c>
      <c r="R132" s="53">
        <f>FD_Input_Final_Data!AF130</f>
        <v>299</v>
      </c>
      <c r="S132" s="53">
        <f>FD_Input_Final_Data!AG130</f>
        <v>299</v>
      </c>
      <c r="T132" s="53">
        <f>FD_Input_Final_Data!AH130</f>
        <v>299</v>
      </c>
      <c r="U132" s="53">
        <f>FD_Input_Final_Data!AI130</f>
        <v>299</v>
      </c>
      <c r="X132" s="71"/>
      <c r="Y132" s="71"/>
      <c r="Z132" s="71"/>
      <c r="AA132" s="71"/>
      <c r="AB132" s="71"/>
    </row>
    <row r="133" spans="1:28" s="54" customFormat="1" ht="15" x14ac:dyDescent="0.25">
      <c r="A133" s="70"/>
      <c r="B133" s="9" t="s">
        <v>83</v>
      </c>
      <c r="C133" s="9" t="str">
        <f>_xlfn.XLOOKUP($B133,FD_Lists!$B$4:$B$25,FD_Lists!C$4:C$25)</f>
        <v xml:space="preserve">United Utilities </v>
      </c>
      <c r="D133" s="9" t="str">
        <f>_xlfn.XLOOKUP($B133,FD_Lists!$B$4:$B$25,FD_Lists!D$4:D$25)</f>
        <v>England</v>
      </c>
      <c r="E133" s="9" t="str">
        <f>_xlfn.XLOOKUP($B133,FD_Lists!$B$4:$B$25,FD_Lists!E$4:E$25)</f>
        <v>Company</v>
      </c>
      <c r="F133" s="9" t="str">
        <f>_xlfn.XLOOKUP($B133,FD_Lists!$B$4:$B$25,FD_Lists!F$4:F$25)</f>
        <v>WaSC</v>
      </c>
      <c r="G133" s="10" t="s">
        <v>116</v>
      </c>
      <c r="H133" s="52" t="s">
        <v>170</v>
      </c>
      <c r="I133" s="11" t="str">
        <f t="shared" si="7"/>
        <v>NWTC_OUT5_09_G_PR24_OFWAT</v>
      </c>
      <c r="J133" s="11" t="s">
        <v>117</v>
      </c>
      <c r="K133" s="11" t="s">
        <v>118</v>
      </c>
      <c r="L133" s="11" t="s">
        <v>119</v>
      </c>
      <c r="M133" s="64" t="str">
        <f>_xlfn.XLOOKUP($H133,F_Outputs_Mapping!$B$5:$B$26,F_Outputs_Mapping!C$5:C$26)</f>
        <v>Change in phosphorus prevented from entering rivers from partnership working</v>
      </c>
      <c r="N133" s="64" t="str">
        <f>_xlfn.XLOOKUP($H133,F_Outputs_Mapping!$B$5:$B$26,F_Outputs_Mapping!D$5:D$26)</f>
        <v>kg</v>
      </c>
      <c r="O133" s="11">
        <v>4</v>
      </c>
      <c r="P133" s="53">
        <f>FD_Input_Final_Data!AD131</f>
        <v>0</v>
      </c>
      <c r="Q133" s="53">
        <f>FD_Input_Final_Data!AE131</f>
        <v>0</v>
      </c>
      <c r="R133" s="53">
        <f>FD_Input_Final_Data!AF131</f>
        <v>66.028800000000004</v>
      </c>
      <c r="S133" s="53">
        <f>FD_Input_Final_Data!AG131</f>
        <v>77</v>
      </c>
      <c r="T133" s="53">
        <f>FD_Input_Final_Data!AH131</f>
        <v>77</v>
      </c>
      <c r="U133" s="53">
        <f>FD_Input_Final_Data!AI131</f>
        <v>77</v>
      </c>
      <c r="X133" s="71"/>
      <c r="Y133" s="71"/>
      <c r="Z133" s="71"/>
      <c r="AA133" s="71"/>
      <c r="AB133" s="71"/>
    </row>
    <row r="134" spans="1:28" s="54" customFormat="1" ht="15" x14ac:dyDescent="0.25">
      <c r="A134" s="70"/>
      <c r="B134" s="9" t="s">
        <v>86</v>
      </c>
      <c r="C134" s="9" t="str">
        <f>_xlfn.XLOOKUP($B134,FD_Lists!$B$4:$B$25,FD_Lists!C$4:C$25)</f>
        <v>Wessex Water</v>
      </c>
      <c r="D134" s="9" t="str">
        <f>_xlfn.XLOOKUP($B134,FD_Lists!$B$4:$B$25,FD_Lists!D$4:D$25)</f>
        <v>England</v>
      </c>
      <c r="E134" s="9" t="str">
        <f>_xlfn.XLOOKUP($B134,FD_Lists!$B$4:$B$25,FD_Lists!E$4:E$25)</f>
        <v>Company</v>
      </c>
      <c r="F134" s="9" t="str">
        <f>_xlfn.XLOOKUP($B134,FD_Lists!$B$4:$B$25,FD_Lists!F$4:F$25)</f>
        <v>WaSC</v>
      </c>
      <c r="G134" s="10" t="s">
        <v>116</v>
      </c>
      <c r="H134" s="52" t="s">
        <v>170</v>
      </c>
      <c r="I134" s="11" t="str">
        <f t="shared" si="7"/>
        <v>WSXC_OUT5_09_G_PR24_OFWAT</v>
      </c>
      <c r="J134" s="11" t="s">
        <v>117</v>
      </c>
      <c r="K134" s="11" t="s">
        <v>118</v>
      </c>
      <c r="L134" s="11" t="s">
        <v>119</v>
      </c>
      <c r="M134" s="64" t="str">
        <f>_xlfn.XLOOKUP($H134,F_Outputs_Mapping!$B$5:$B$26,F_Outputs_Mapping!C$5:C$26)</f>
        <v>Change in phosphorus prevented from entering rivers from partnership working</v>
      </c>
      <c r="N134" s="64" t="str">
        <f>_xlfn.XLOOKUP($H134,F_Outputs_Mapping!$B$5:$B$26,F_Outputs_Mapping!D$5:D$26)</f>
        <v>kg</v>
      </c>
      <c r="O134" s="11">
        <v>4</v>
      </c>
      <c r="P134" s="53">
        <f>FD_Input_Final_Data!AD132</f>
        <v>2864.55</v>
      </c>
      <c r="Q134" s="53">
        <f>FD_Input_Final_Data!AE132</f>
        <v>3864.55</v>
      </c>
      <c r="R134" s="53">
        <f>FD_Input_Final_Data!AF132</f>
        <v>3864.55</v>
      </c>
      <c r="S134" s="53">
        <f>FD_Input_Final_Data!AG132</f>
        <v>2764.55</v>
      </c>
      <c r="T134" s="53">
        <f>FD_Input_Final_Data!AH132</f>
        <v>1664.55</v>
      </c>
      <c r="U134" s="53">
        <f>FD_Input_Final_Data!AI132</f>
        <v>614.54999999999995</v>
      </c>
      <c r="X134" s="71"/>
      <c r="Y134" s="71"/>
      <c r="Z134" s="71"/>
      <c r="AA134" s="71"/>
      <c r="AB134" s="71"/>
    </row>
    <row r="135" spans="1:28" s="54" customFormat="1" ht="15" x14ac:dyDescent="0.25">
      <c r="A135" s="70"/>
      <c r="B135" s="9" t="s">
        <v>87</v>
      </c>
      <c r="C135" s="9" t="str">
        <f>_xlfn.XLOOKUP($B135,FD_Lists!$B$4:$B$25,FD_Lists!C$4:C$25)</f>
        <v>Yorkshire Water</v>
      </c>
      <c r="D135" s="9" t="str">
        <f>_xlfn.XLOOKUP($B135,FD_Lists!$B$4:$B$25,FD_Lists!D$4:D$25)</f>
        <v>England</v>
      </c>
      <c r="E135" s="9" t="str">
        <f>_xlfn.XLOOKUP($B135,FD_Lists!$B$4:$B$25,FD_Lists!E$4:E$25)</f>
        <v>Company</v>
      </c>
      <c r="F135" s="9" t="str">
        <f>_xlfn.XLOOKUP($B135,FD_Lists!$B$4:$B$25,FD_Lists!F$4:F$25)</f>
        <v>WaSC</v>
      </c>
      <c r="G135" s="10" t="s">
        <v>116</v>
      </c>
      <c r="H135" s="52" t="s">
        <v>170</v>
      </c>
      <c r="I135" s="11" t="str">
        <f t="shared" si="7"/>
        <v>YKYC_OUT5_09_G_PR24_OFWAT</v>
      </c>
      <c r="J135" s="11" t="s">
        <v>117</v>
      </c>
      <c r="K135" s="11" t="s">
        <v>118</v>
      </c>
      <c r="L135" s="11" t="s">
        <v>119</v>
      </c>
      <c r="M135" s="64" t="str">
        <f>_xlfn.XLOOKUP($H135,F_Outputs_Mapping!$B$5:$B$26,F_Outputs_Mapping!C$5:C$26)</f>
        <v>Change in phosphorus prevented from entering rivers from partnership working</v>
      </c>
      <c r="N135" s="64" t="str">
        <f>_xlfn.XLOOKUP($H135,F_Outputs_Mapping!$B$5:$B$26,F_Outputs_Mapping!D$5:D$26)</f>
        <v>kg</v>
      </c>
      <c r="O135" s="11">
        <v>4</v>
      </c>
      <c r="P135" s="53">
        <f>FD_Input_Final_Data!AD133</f>
        <v>0</v>
      </c>
      <c r="Q135" s="53">
        <f>FD_Input_Final_Data!AE133</f>
        <v>0</v>
      </c>
      <c r="R135" s="53">
        <f>FD_Input_Final_Data!AF133</f>
        <v>0</v>
      </c>
      <c r="S135" s="53">
        <f>FD_Input_Final_Data!AG133</f>
        <v>0</v>
      </c>
      <c r="T135" s="53">
        <f>FD_Input_Final_Data!AH133</f>
        <v>0</v>
      </c>
      <c r="U135" s="53">
        <f>FD_Input_Final_Data!AI133</f>
        <v>0</v>
      </c>
      <c r="X135" s="71"/>
      <c r="Y135" s="71"/>
      <c r="Z135" s="71"/>
      <c r="AA135" s="71"/>
      <c r="AB135" s="71"/>
    </row>
    <row r="136" spans="1:28" s="54" customFormat="1" ht="15" x14ac:dyDescent="0.25">
      <c r="A136" s="70"/>
      <c r="B136" s="9" t="s">
        <v>88</v>
      </c>
      <c r="C136" s="9" t="str">
        <f>_xlfn.XLOOKUP($B136,FD_Lists!$B$4:$B$25,FD_Lists!C$4:C$25)</f>
        <v>Affinity Water</v>
      </c>
      <c r="D136" s="9" t="str">
        <f>_xlfn.XLOOKUP($B136,FD_Lists!$B$4:$B$25,FD_Lists!D$4:D$25)</f>
        <v>England</v>
      </c>
      <c r="E136" s="9" t="str">
        <f>_xlfn.XLOOKUP($B136,FD_Lists!$B$4:$B$25,FD_Lists!E$4:E$25)</f>
        <v>Company</v>
      </c>
      <c r="F136" s="9" t="str">
        <f>_xlfn.XLOOKUP($B136,FD_Lists!$B$4:$B$25,FD_Lists!F$4:F$25)</f>
        <v>WoC</v>
      </c>
      <c r="G136" s="10" t="s">
        <v>116</v>
      </c>
      <c r="H136" s="52" t="s">
        <v>170</v>
      </c>
      <c r="I136" s="11" t="str">
        <f t="shared" si="7"/>
        <v>AFWC_OUT5_09_G_PR24_OFWAT</v>
      </c>
      <c r="J136" s="11" t="s">
        <v>117</v>
      </c>
      <c r="K136" s="11" t="s">
        <v>118</v>
      </c>
      <c r="L136" s="11" t="s">
        <v>119</v>
      </c>
      <c r="M136" s="64" t="str">
        <f>_xlfn.XLOOKUP($H136,F_Outputs_Mapping!$B$5:$B$26,F_Outputs_Mapping!C$5:C$26)</f>
        <v>Change in phosphorus prevented from entering rivers from partnership working</v>
      </c>
      <c r="N136" s="64" t="str">
        <f>_xlfn.XLOOKUP($H136,F_Outputs_Mapping!$B$5:$B$26,F_Outputs_Mapping!D$5:D$26)</f>
        <v>kg</v>
      </c>
      <c r="O136" s="11">
        <v>4</v>
      </c>
      <c r="P136" s="53" t="str">
        <f>FD_Input_Final_Data!AD134</f>
        <v>##BLANK</v>
      </c>
      <c r="Q136" s="53" t="str">
        <f>FD_Input_Final_Data!AE134</f>
        <v>##BLANK</v>
      </c>
      <c r="R136" s="53" t="str">
        <f>FD_Input_Final_Data!AF134</f>
        <v>##BLANK</v>
      </c>
      <c r="S136" s="53" t="str">
        <f>FD_Input_Final_Data!AG134</f>
        <v>##BLANK</v>
      </c>
      <c r="T136" s="53" t="str">
        <f>FD_Input_Final_Data!AH134</f>
        <v>##BLANK</v>
      </c>
      <c r="U136" s="53" t="str">
        <f>FD_Input_Final_Data!AI134</f>
        <v>##BLANK</v>
      </c>
      <c r="X136" s="71"/>
      <c r="Y136" s="71"/>
      <c r="Z136" s="71"/>
      <c r="AA136" s="71"/>
      <c r="AB136" s="71"/>
    </row>
    <row r="137" spans="1:28" s="54" customFormat="1" ht="15" x14ac:dyDescent="0.25">
      <c r="A137" s="70"/>
      <c r="B137" s="9" t="s">
        <v>94</v>
      </c>
      <c r="C137" s="9" t="str">
        <f>_xlfn.XLOOKUP($B137,FD_Lists!$B$4:$B$25,FD_Lists!C$4:C$25)</f>
        <v>Portsmouth Water</v>
      </c>
      <c r="D137" s="9" t="str">
        <f>_xlfn.XLOOKUP($B137,FD_Lists!$B$4:$B$25,FD_Lists!D$4:D$25)</f>
        <v>England</v>
      </c>
      <c r="E137" s="9" t="str">
        <f>_xlfn.XLOOKUP($B137,FD_Lists!$B$4:$B$25,FD_Lists!E$4:E$25)</f>
        <v>Company</v>
      </c>
      <c r="F137" s="9" t="str">
        <f>_xlfn.XLOOKUP($B137,FD_Lists!$B$4:$B$25,FD_Lists!F$4:F$25)</f>
        <v>WoC</v>
      </c>
      <c r="G137" s="10" t="s">
        <v>116</v>
      </c>
      <c r="H137" s="52" t="s">
        <v>170</v>
      </c>
      <c r="I137" s="11" t="str">
        <f t="shared" si="7"/>
        <v>PRTC_OUT5_09_G_PR24_OFWAT</v>
      </c>
      <c r="J137" s="11" t="s">
        <v>117</v>
      </c>
      <c r="K137" s="11" t="s">
        <v>118</v>
      </c>
      <c r="L137" s="11" t="s">
        <v>119</v>
      </c>
      <c r="M137" s="64" t="str">
        <f>_xlfn.XLOOKUP($H137,F_Outputs_Mapping!$B$5:$B$26,F_Outputs_Mapping!C$5:C$26)</f>
        <v>Change in phosphorus prevented from entering rivers from partnership working</v>
      </c>
      <c r="N137" s="64" t="str">
        <f>_xlfn.XLOOKUP($H137,F_Outputs_Mapping!$B$5:$B$26,F_Outputs_Mapping!D$5:D$26)</f>
        <v>kg</v>
      </c>
      <c r="O137" s="11">
        <v>4</v>
      </c>
      <c r="P137" s="53" t="str">
        <f>FD_Input_Final_Data!AD135</f>
        <v>##BLANK</v>
      </c>
      <c r="Q137" s="53" t="str">
        <f>FD_Input_Final_Data!AE135</f>
        <v>##BLANK</v>
      </c>
      <c r="R137" s="53" t="str">
        <f>FD_Input_Final_Data!AF135</f>
        <v>##BLANK</v>
      </c>
      <c r="S137" s="53" t="str">
        <f>FD_Input_Final_Data!AG135</f>
        <v>##BLANK</v>
      </c>
      <c r="T137" s="53" t="str">
        <f>FD_Input_Final_Data!AH135</f>
        <v>##BLANK</v>
      </c>
      <c r="U137" s="53" t="str">
        <f>FD_Input_Final_Data!AI135</f>
        <v>##BLANK</v>
      </c>
      <c r="X137" s="71"/>
      <c r="Y137" s="71"/>
      <c r="Z137" s="71"/>
      <c r="AA137" s="71"/>
      <c r="AB137" s="71"/>
    </row>
    <row r="138" spans="1:28" s="15" customFormat="1" ht="15" x14ac:dyDescent="0.25">
      <c r="B138" s="9" t="s">
        <v>95</v>
      </c>
      <c r="C138" s="9" t="str">
        <f>_xlfn.XLOOKUP($B138,FD_Lists!$B$4:$B$25,FD_Lists!C$4:C$25)</f>
        <v>South East Water</v>
      </c>
      <c r="D138" s="9" t="str">
        <f>_xlfn.XLOOKUP($B138,FD_Lists!$B$4:$B$25,FD_Lists!D$4:D$25)</f>
        <v>England</v>
      </c>
      <c r="E138" s="9" t="str">
        <f>_xlfn.XLOOKUP($B138,FD_Lists!$B$4:$B$25,FD_Lists!E$4:E$25)</f>
        <v>Company</v>
      </c>
      <c r="F138" s="9" t="str">
        <f>_xlfn.XLOOKUP($B138,FD_Lists!$B$4:$B$25,FD_Lists!F$4:F$25)</f>
        <v>WoC</v>
      </c>
      <c r="G138" s="10" t="s">
        <v>116</v>
      </c>
      <c r="H138" s="52" t="s">
        <v>170</v>
      </c>
      <c r="I138" s="11" t="str">
        <f t="shared" si="7"/>
        <v>SEWC_OUT5_09_G_PR24_OFWAT</v>
      </c>
      <c r="J138" s="11" t="s">
        <v>117</v>
      </c>
      <c r="K138" s="11" t="s">
        <v>118</v>
      </c>
      <c r="L138" s="11" t="s">
        <v>119</v>
      </c>
      <c r="M138" s="64" t="str">
        <f>_xlfn.XLOOKUP($H138,F_Outputs_Mapping!$B$5:$B$26,F_Outputs_Mapping!C$5:C$26)</f>
        <v>Change in phosphorus prevented from entering rivers from partnership working</v>
      </c>
      <c r="N138" s="64" t="str">
        <f>_xlfn.XLOOKUP($H138,F_Outputs_Mapping!$B$5:$B$26,F_Outputs_Mapping!D$5:D$26)</f>
        <v>kg</v>
      </c>
      <c r="O138" s="11">
        <v>4</v>
      </c>
      <c r="P138" s="53" t="str">
        <f>FD_Input_Final_Data!AD136</f>
        <v>##BLANK</v>
      </c>
      <c r="Q138" s="53" t="str">
        <f>FD_Input_Final_Data!AE136</f>
        <v>##BLANK</v>
      </c>
      <c r="R138" s="53" t="str">
        <f>FD_Input_Final_Data!AF136</f>
        <v>##BLANK</v>
      </c>
      <c r="S138" s="53" t="str">
        <f>FD_Input_Final_Data!AG136</f>
        <v>##BLANK</v>
      </c>
      <c r="T138" s="53" t="str">
        <f>FD_Input_Final_Data!AH136</f>
        <v>##BLANK</v>
      </c>
      <c r="U138" s="53" t="str">
        <f>FD_Input_Final_Data!AI136</f>
        <v>##BLANK</v>
      </c>
    </row>
    <row r="139" spans="1:28" s="15" customFormat="1" ht="15" x14ac:dyDescent="0.25">
      <c r="B139" s="9" t="s">
        <v>96</v>
      </c>
      <c r="C139" s="9" t="str">
        <f>_xlfn.XLOOKUP($B139,FD_Lists!$B$4:$B$25,FD_Lists!C$4:C$25)</f>
        <v>South Staffordshire Water</v>
      </c>
      <c r="D139" s="9" t="str">
        <f>_xlfn.XLOOKUP($B139,FD_Lists!$B$4:$B$25,FD_Lists!D$4:D$25)</f>
        <v>England</v>
      </c>
      <c r="E139" s="9" t="str">
        <f>_xlfn.XLOOKUP($B139,FD_Lists!$B$4:$B$25,FD_Lists!E$4:E$25)</f>
        <v>Company</v>
      </c>
      <c r="F139" s="9" t="str">
        <f>_xlfn.XLOOKUP($B139,FD_Lists!$B$4:$B$25,FD_Lists!F$4:F$25)</f>
        <v>WoC</v>
      </c>
      <c r="G139" s="10" t="s">
        <v>116</v>
      </c>
      <c r="H139" s="52" t="s">
        <v>170</v>
      </c>
      <c r="I139" s="11" t="str">
        <f t="shared" si="7"/>
        <v>SSCC_OUT5_09_G_PR24_OFWAT</v>
      </c>
      <c r="J139" s="11" t="s">
        <v>117</v>
      </c>
      <c r="K139" s="11" t="s">
        <v>118</v>
      </c>
      <c r="L139" s="11" t="s">
        <v>119</v>
      </c>
      <c r="M139" s="64" t="str">
        <f>_xlfn.XLOOKUP($H139,F_Outputs_Mapping!$B$5:$B$26,F_Outputs_Mapping!C$5:C$26)</f>
        <v>Change in phosphorus prevented from entering rivers from partnership working</v>
      </c>
      <c r="N139" s="64" t="str">
        <f>_xlfn.XLOOKUP($H139,F_Outputs_Mapping!$B$5:$B$26,F_Outputs_Mapping!D$5:D$26)</f>
        <v>kg</v>
      </c>
      <c r="O139" s="11">
        <v>4</v>
      </c>
      <c r="P139" s="53" t="str">
        <f>FD_Input_Final_Data!AD137</f>
        <v>##BLANK</v>
      </c>
      <c r="Q139" s="53" t="str">
        <f>FD_Input_Final_Data!AE137</f>
        <v>##BLANK</v>
      </c>
      <c r="R139" s="53" t="str">
        <f>FD_Input_Final_Data!AF137</f>
        <v>##BLANK</v>
      </c>
      <c r="S139" s="53" t="str">
        <f>FD_Input_Final_Data!AG137</f>
        <v>##BLANK</v>
      </c>
      <c r="T139" s="53" t="str">
        <f>FD_Input_Final_Data!AH137</f>
        <v>##BLANK</v>
      </c>
      <c r="U139" s="53" t="str">
        <f>FD_Input_Final_Data!AI137</f>
        <v>##BLANK</v>
      </c>
    </row>
    <row r="140" spans="1:28" s="15" customFormat="1" ht="15" x14ac:dyDescent="0.25">
      <c r="B140" s="9" t="s">
        <v>100</v>
      </c>
      <c r="C140" s="9" t="str">
        <f>_xlfn.XLOOKUP($B140,FD_Lists!$B$4:$B$25,FD_Lists!C$4:C$25)</f>
        <v>SES Water</v>
      </c>
      <c r="D140" s="9" t="str">
        <f>_xlfn.XLOOKUP($B140,FD_Lists!$B$4:$B$25,FD_Lists!D$4:D$25)</f>
        <v>England</v>
      </c>
      <c r="E140" s="9" t="str">
        <f>_xlfn.XLOOKUP($B140,FD_Lists!$B$4:$B$25,FD_Lists!E$4:E$25)</f>
        <v>Company</v>
      </c>
      <c r="F140" s="9" t="str">
        <f>_xlfn.XLOOKUP($B140,FD_Lists!$B$4:$B$25,FD_Lists!F$4:F$25)</f>
        <v>WoC</v>
      </c>
      <c r="G140" s="10" t="s">
        <v>116</v>
      </c>
      <c r="H140" s="52" t="s">
        <v>170</v>
      </c>
      <c r="I140" s="11" t="str">
        <f t="shared" si="7"/>
        <v>SESC_OUT5_09_G_PR24_OFWAT</v>
      </c>
      <c r="J140" s="11" t="s">
        <v>117</v>
      </c>
      <c r="K140" s="11" t="s">
        <v>118</v>
      </c>
      <c r="L140" s="11" t="s">
        <v>119</v>
      </c>
      <c r="M140" s="64" t="str">
        <f>_xlfn.XLOOKUP($H140,F_Outputs_Mapping!$B$5:$B$26,F_Outputs_Mapping!C$5:C$26)</f>
        <v>Change in phosphorus prevented from entering rivers from partnership working</v>
      </c>
      <c r="N140" s="64" t="str">
        <f>_xlfn.XLOOKUP($H140,F_Outputs_Mapping!$B$5:$B$26,F_Outputs_Mapping!D$5:D$26)</f>
        <v>kg</v>
      </c>
      <c r="O140" s="11">
        <v>4</v>
      </c>
      <c r="P140" s="53" t="str">
        <f>FD_Input_Final_Data!AD138</f>
        <v>##BLANK</v>
      </c>
      <c r="Q140" s="53" t="str">
        <f>FD_Input_Final_Data!AE138</f>
        <v>##BLANK</v>
      </c>
      <c r="R140" s="53" t="str">
        <f>FD_Input_Final_Data!AF138</f>
        <v>##BLANK</v>
      </c>
      <c r="S140" s="53" t="str">
        <f>FD_Input_Final_Data!AG138</f>
        <v>##BLANK</v>
      </c>
      <c r="T140" s="53" t="str">
        <f>FD_Input_Final_Data!AH138</f>
        <v>##BLANK</v>
      </c>
      <c r="U140" s="53" t="str">
        <f>FD_Input_Final_Data!AI138</f>
        <v>##BLANK</v>
      </c>
    </row>
    <row r="141" spans="1:28" s="15" customFormat="1" ht="15" x14ac:dyDescent="0.25">
      <c r="B141" s="9" t="s">
        <v>78</v>
      </c>
      <c r="C141" s="9" t="str">
        <f>_xlfn.XLOOKUP($B141,FD_Lists!$B$4:$B$25,FD_Lists!C$4:C$25)</f>
        <v>South West Water</v>
      </c>
      <c r="D141" s="9" t="str">
        <f>_xlfn.XLOOKUP($B141,FD_Lists!$B$4:$B$25,FD_Lists!D$4:D$25)</f>
        <v>England</v>
      </c>
      <c r="E141" s="9" t="str">
        <f>_xlfn.XLOOKUP($B141,FD_Lists!$B$4:$B$25,FD_Lists!E$4:E$25)</f>
        <v>Company</v>
      </c>
      <c r="F141" s="9" t="str">
        <f>_xlfn.XLOOKUP($B141,FD_Lists!$B$4:$B$25,FD_Lists!F$4:F$25)</f>
        <v>WaSC</v>
      </c>
      <c r="G141" s="10" t="s">
        <v>116</v>
      </c>
      <c r="H141" s="52" t="s">
        <v>170</v>
      </c>
      <c r="I141" s="11" t="str">
        <f t="shared" si="7"/>
        <v>SWBC_OUT5_09_G_PR24_OFWAT</v>
      </c>
      <c r="J141" s="11" t="s">
        <v>117</v>
      </c>
      <c r="K141" s="11" t="s">
        <v>118</v>
      </c>
      <c r="L141" s="11" t="s">
        <v>119</v>
      </c>
      <c r="M141" s="64" t="str">
        <f>_xlfn.XLOOKUP($H141,F_Outputs_Mapping!$B$5:$B$26,F_Outputs_Mapping!C$5:C$26)</f>
        <v>Change in phosphorus prevented from entering rivers from partnership working</v>
      </c>
      <c r="N141" s="64" t="str">
        <f>_xlfn.XLOOKUP($H141,F_Outputs_Mapping!$B$5:$B$26,F_Outputs_Mapping!D$5:D$26)</f>
        <v>kg</v>
      </c>
      <c r="O141" s="11">
        <v>4</v>
      </c>
      <c r="P141" s="53">
        <f>FD_Input_Final_Data!AD139</f>
        <v>0</v>
      </c>
      <c r="Q141" s="53">
        <f>FD_Input_Final_Data!AE139</f>
        <v>0</v>
      </c>
      <c r="R141" s="53">
        <f>FD_Input_Final_Data!AF139</f>
        <v>0</v>
      </c>
      <c r="S141" s="53">
        <f>FD_Input_Final_Data!AG139</f>
        <v>0</v>
      </c>
      <c r="T141" s="53">
        <f>FD_Input_Final_Data!AH139</f>
        <v>0</v>
      </c>
      <c r="U141" s="53">
        <f>FD_Input_Final_Data!AI139</f>
        <v>0</v>
      </c>
    </row>
    <row r="142" spans="1:28" s="15" customFormat="1" ht="15" x14ac:dyDescent="0.25">
      <c r="B142" s="9" t="s">
        <v>90</v>
      </c>
      <c r="C142" s="9" t="str">
        <f>_xlfn.XLOOKUP($B142,FD_Lists!$B$4:$B$25,FD_Lists!C$4:C$25)</f>
        <v>Bristol Water</v>
      </c>
      <c r="D142" s="9" t="str">
        <f>_xlfn.XLOOKUP($B142,FD_Lists!$B$4:$B$25,FD_Lists!D$4:D$25)</f>
        <v>England</v>
      </c>
      <c r="E142" s="9" t="str">
        <f>_xlfn.XLOOKUP($B142,FD_Lists!$B$4:$B$25,FD_Lists!E$4:E$25)</f>
        <v>Company</v>
      </c>
      <c r="F142" s="9" t="str">
        <f>_xlfn.XLOOKUP($B142,FD_Lists!$B$4:$B$25,FD_Lists!F$4:F$25)</f>
        <v>WoC</v>
      </c>
      <c r="G142" s="10" t="s">
        <v>116</v>
      </c>
      <c r="H142" s="52" t="s">
        <v>170</v>
      </c>
      <c r="I142" s="11" t="str">
        <f t="shared" si="7"/>
        <v>BRLC_OUT5_09_G_PR24_OFWAT</v>
      </c>
      <c r="J142" s="11" t="s">
        <v>117</v>
      </c>
      <c r="K142" s="11" t="s">
        <v>118</v>
      </c>
      <c r="L142" s="11" t="s">
        <v>119</v>
      </c>
      <c r="M142" s="64" t="str">
        <f>_xlfn.XLOOKUP($H142,F_Outputs_Mapping!$B$5:$B$26,F_Outputs_Mapping!C$5:C$26)</f>
        <v>Change in phosphorus prevented from entering rivers from partnership working</v>
      </c>
      <c r="N142" s="64" t="str">
        <f>_xlfn.XLOOKUP($H142,F_Outputs_Mapping!$B$5:$B$26,F_Outputs_Mapping!D$5:D$26)</f>
        <v>kg</v>
      </c>
      <c r="O142" s="11">
        <v>4</v>
      </c>
      <c r="P142" s="53" t="str">
        <f>FD_Input_Final_Data!AD140</f>
        <v>##BLANK</v>
      </c>
      <c r="Q142" s="53" t="str">
        <f>FD_Input_Final_Data!AE140</f>
        <v>##BLANK</v>
      </c>
      <c r="R142" s="53" t="str">
        <f>FD_Input_Final_Data!AF140</f>
        <v>##BLANK</v>
      </c>
      <c r="S142" s="53" t="str">
        <f>FD_Input_Final_Data!AG140</f>
        <v>##BLANK</v>
      </c>
      <c r="T142" s="53" t="str">
        <f>FD_Input_Final_Data!AH140</f>
        <v>##BLANK</v>
      </c>
      <c r="U142" s="53" t="str">
        <f>FD_Input_Final_Data!AI140</f>
        <v>##BLANK</v>
      </c>
    </row>
    <row r="143" spans="1:28" s="15" customFormat="1" ht="15" x14ac:dyDescent="0.25">
      <c r="B143" s="8" t="s">
        <v>47</v>
      </c>
      <c r="C143" s="9" t="str">
        <f>_xlfn.XLOOKUP($B143,FD_Lists!$B$4:$B$25,FD_Lists!C$4:C$25)</f>
        <v>Anglian Water</v>
      </c>
      <c r="D143" s="9" t="str">
        <f>_xlfn.XLOOKUP($B143,FD_Lists!$B$4:$B$25,FD_Lists!D$4:D$25)</f>
        <v>England</v>
      </c>
      <c r="E143" s="9" t="str">
        <f>_xlfn.XLOOKUP($B143,FD_Lists!$B$4:$B$25,FD_Lists!E$4:E$25)</f>
        <v>Company</v>
      </c>
      <c r="F143" s="9" t="str">
        <f>_xlfn.XLOOKUP($B143,FD_Lists!$B$4:$B$25,FD_Lists!F$4:F$25)</f>
        <v>WaSC</v>
      </c>
      <c r="G143" s="10" t="s">
        <v>116</v>
      </c>
      <c r="H143" s="52" t="s">
        <v>97</v>
      </c>
      <c r="I143" s="11" t="str">
        <f>B143&amp;H143</f>
        <v>ANHC_OUT5_09_H_PR24_OFWAT</v>
      </c>
      <c r="J143" s="11" t="s">
        <v>117</v>
      </c>
      <c r="K143" s="11" t="s">
        <v>118</v>
      </c>
      <c r="L143" s="11" t="s">
        <v>119</v>
      </c>
      <c r="M143" s="64" t="str">
        <f>_xlfn.XLOOKUP($H143,F_Outputs_Mapping!$B$5:$B$26,F_Outputs_Mapping!C$5:C$26)</f>
        <v>Reduction in phosphorus from 2020</v>
      </c>
      <c r="N143" s="64" t="str">
        <f>_xlfn.XLOOKUP($H143,F_Outputs_Mapping!$B$5:$B$26,F_Outputs_Mapping!D$5:D$26)</f>
        <v>kg</v>
      </c>
      <c r="O143" s="11">
        <v>4</v>
      </c>
      <c r="P143" s="53">
        <f>FD_Input_Final_Data!AD141</f>
        <v>-63368</v>
      </c>
      <c r="Q143" s="53">
        <f>FD_Input_Final_Data!AE141</f>
        <v>126352</v>
      </c>
      <c r="R143" s="53">
        <f>FD_Input_Final_Data!AF141</f>
        <v>122497</v>
      </c>
      <c r="S143" s="53">
        <f>FD_Input_Final_Data!AG141</f>
        <v>128411</v>
      </c>
      <c r="T143" s="53">
        <f>FD_Input_Final_Data!AH141</f>
        <v>138438</v>
      </c>
      <c r="U143" s="53">
        <f>FD_Input_Final_Data!AI141</f>
        <v>137571</v>
      </c>
    </row>
    <row r="144" spans="1:28" s="15" customFormat="1" ht="15" x14ac:dyDescent="0.25">
      <c r="B144" s="9" t="s">
        <v>69</v>
      </c>
      <c r="C144" s="9" t="str">
        <f>_xlfn.XLOOKUP($B144,FD_Lists!$B$4:$B$25,FD_Lists!C$4:C$25)</f>
        <v>Dŵr Cymru</v>
      </c>
      <c r="D144" s="9" t="str">
        <f>_xlfn.XLOOKUP($B144,FD_Lists!$B$4:$B$25,FD_Lists!D$4:D$25)</f>
        <v>Wales</v>
      </c>
      <c r="E144" s="9" t="str">
        <f>_xlfn.XLOOKUP($B144,FD_Lists!$B$4:$B$25,FD_Lists!E$4:E$25)</f>
        <v>Company</v>
      </c>
      <c r="F144" s="9" t="str">
        <f>_xlfn.XLOOKUP($B144,FD_Lists!$B$4:$B$25,FD_Lists!F$4:F$25)</f>
        <v>WaSC</v>
      </c>
      <c r="G144" s="10" t="s">
        <v>116</v>
      </c>
      <c r="H144" s="52" t="s">
        <v>97</v>
      </c>
      <c r="I144" s="11" t="str">
        <f t="shared" ref="I144:I159" si="8">B144&amp;H144</f>
        <v>WSHC_OUT5_09_H_PR24_OFWAT</v>
      </c>
      <c r="J144" s="11" t="s">
        <v>117</v>
      </c>
      <c r="K144" s="11" t="s">
        <v>118</v>
      </c>
      <c r="L144" s="11" t="s">
        <v>119</v>
      </c>
      <c r="M144" s="64" t="str">
        <f>_xlfn.XLOOKUP($H144,F_Outputs_Mapping!$B$5:$B$26,F_Outputs_Mapping!C$5:C$26)</f>
        <v>Reduction in phosphorus from 2020</v>
      </c>
      <c r="N144" s="64" t="str">
        <f>_xlfn.XLOOKUP($H144,F_Outputs_Mapping!$B$5:$B$26,F_Outputs_Mapping!D$5:D$26)</f>
        <v>kg</v>
      </c>
      <c r="O144" s="11">
        <v>4</v>
      </c>
      <c r="P144" s="53">
        <f>FD_Input_Final_Data!AD142</f>
        <v>39804.144899999999</v>
      </c>
      <c r="Q144" s="53">
        <f>FD_Input_Final_Data!AE142</f>
        <v>43706.676299999999</v>
      </c>
      <c r="R144" s="53">
        <f>FD_Input_Final_Data!AF142</f>
        <v>87757.579199999993</v>
      </c>
      <c r="S144" s="53">
        <f>FD_Input_Final_Data!AG142</f>
        <v>87970.363700000002</v>
      </c>
      <c r="T144" s="53">
        <f>FD_Input_Final_Data!AH142</f>
        <v>98051.1106</v>
      </c>
      <c r="U144" s="53">
        <f>FD_Input_Final_Data!AI142</f>
        <v>98739.268899999995</v>
      </c>
    </row>
    <row r="145" spans="2:21" s="15" customFormat="1" ht="15" x14ac:dyDescent="0.25">
      <c r="B145" s="9" t="s">
        <v>71</v>
      </c>
      <c r="C145" s="9" t="str">
        <f>_xlfn.XLOOKUP($B145,FD_Lists!$B$4:$B$25,FD_Lists!C$4:C$25)</f>
        <v>Hafren Dyfrdwy</v>
      </c>
      <c r="D145" s="9" t="str">
        <f>_xlfn.XLOOKUP($B145,FD_Lists!$B$4:$B$25,FD_Lists!D$4:D$25)</f>
        <v>Wales</v>
      </c>
      <c r="E145" s="9" t="str">
        <f>_xlfn.XLOOKUP($B145,FD_Lists!$B$4:$B$25,FD_Lists!E$4:E$25)</f>
        <v>Company</v>
      </c>
      <c r="F145" s="9" t="str">
        <f>_xlfn.XLOOKUP($B145,FD_Lists!$B$4:$B$25,FD_Lists!F$4:F$25)</f>
        <v>WaSC</v>
      </c>
      <c r="G145" s="10" t="s">
        <v>116</v>
      </c>
      <c r="H145" s="52" t="s">
        <v>97</v>
      </c>
      <c r="I145" s="11" t="str">
        <f t="shared" si="8"/>
        <v>HDDC_OUT5_09_H_PR24_OFWAT</v>
      </c>
      <c r="J145" s="11" t="s">
        <v>117</v>
      </c>
      <c r="K145" s="11" t="s">
        <v>118</v>
      </c>
      <c r="L145" s="11" t="s">
        <v>119</v>
      </c>
      <c r="M145" s="64" t="str">
        <f>_xlfn.XLOOKUP($H145,F_Outputs_Mapping!$B$5:$B$26,F_Outputs_Mapping!C$5:C$26)</f>
        <v>Reduction in phosphorus from 2020</v>
      </c>
      <c r="N145" s="64" t="str">
        <f>_xlfn.XLOOKUP($H145,F_Outputs_Mapping!$B$5:$B$26,F_Outputs_Mapping!D$5:D$26)</f>
        <v>kg</v>
      </c>
      <c r="O145" s="11">
        <v>4</v>
      </c>
      <c r="P145" s="53">
        <f>FD_Input_Final_Data!AD143</f>
        <v>0</v>
      </c>
      <c r="Q145" s="53">
        <f>FD_Input_Final_Data!AE143</f>
        <v>3443.2865999999999</v>
      </c>
      <c r="R145" s="53">
        <f>FD_Input_Final_Data!AF143</f>
        <v>3443.2865999999999</v>
      </c>
      <c r="S145" s="53">
        <f>FD_Input_Final_Data!AG143</f>
        <v>3443.2865999999999</v>
      </c>
      <c r="T145" s="53">
        <f>FD_Input_Final_Data!AH143</f>
        <v>3443.2865999999999</v>
      </c>
      <c r="U145" s="53">
        <f>FD_Input_Final_Data!AI143</f>
        <v>3443.2865999999999</v>
      </c>
    </row>
    <row r="146" spans="2:21" s="15" customFormat="1" ht="15" x14ac:dyDescent="0.25">
      <c r="B146" s="9" t="s">
        <v>75</v>
      </c>
      <c r="C146" s="9" t="str">
        <f>_xlfn.XLOOKUP($B146,FD_Lists!$B$4:$B$25,FD_Lists!C$4:C$25)</f>
        <v>Northumbrian Water</v>
      </c>
      <c r="D146" s="9" t="str">
        <f>_xlfn.XLOOKUP($B146,FD_Lists!$B$4:$B$25,FD_Lists!D$4:D$25)</f>
        <v>England</v>
      </c>
      <c r="E146" s="9" t="str">
        <f>_xlfn.XLOOKUP($B146,FD_Lists!$B$4:$B$25,FD_Lists!E$4:E$25)</f>
        <v>Company</v>
      </c>
      <c r="F146" s="9" t="str">
        <f>_xlfn.XLOOKUP($B146,FD_Lists!$B$4:$B$25,FD_Lists!F$4:F$25)</f>
        <v>WaSC</v>
      </c>
      <c r="G146" s="10" t="s">
        <v>116</v>
      </c>
      <c r="H146" s="52" t="s">
        <v>97</v>
      </c>
      <c r="I146" s="11" t="str">
        <f t="shared" si="8"/>
        <v>NESC_OUT5_09_H_PR24_OFWAT</v>
      </c>
      <c r="J146" s="11" t="s">
        <v>117</v>
      </c>
      <c r="K146" s="11" t="s">
        <v>118</v>
      </c>
      <c r="L146" s="11" t="s">
        <v>119</v>
      </c>
      <c r="M146" s="64" t="str">
        <f>_xlfn.XLOOKUP($H146,F_Outputs_Mapping!$B$5:$B$26,F_Outputs_Mapping!C$5:C$26)</f>
        <v>Reduction in phosphorus from 2020</v>
      </c>
      <c r="N146" s="64" t="str">
        <f>_xlfn.XLOOKUP($H146,F_Outputs_Mapping!$B$5:$B$26,F_Outputs_Mapping!D$5:D$26)</f>
        <v>kg</v>
      </c>
      <c r="O146" s="11">
        <v>4</v>
      </c>
      <c r="P146" s="53">
        <f>FD_Input_Final_Data!AD144</f>
        <v>-28286.611199999999</v>
      </c>
      <c r="Q146" s="53">
        <f>FD_Input_Final_Data!AE144</f>
        <v>-10004.439700000001</v>
      </c>
      <c r="R146" s="53">
        <f>FD_Input_Final_Data!AF144</f>
        <v>-9210.9467999999997</v>
      </c>
      <c r="S146" s="53">
        <f>FD_Input_Final_Data!AG144</f>
        <v>7121.2232999999997</v>
      </c>
      <c r="T146" s="53">
        <f>FD_Input_Final_Data!AH144</f>
        <v>12207.785599999999</v>
      </c>
      <c r="U146" s="53">
        <f>FD_Input_Final_Data!AI144</f>
        <v>12434.687400000001</v>
      </c>
    </row>
    <row r="147" spans="2:21" s="15" customFormat="1" ht="15" x14ac:dyDescent="0.25">
      <c r="B147" s="9" t="s">
        <v>76</v>
      </c>
      <c r="C147" s="9" t="str">
        <f>_xlfn.XLOOKUP($B147,FD_Lists!$B$4:$B$25,FD_Lists!C$4:C$25)</f>
        <v>Severn Trent Water</v>
      </c>
      <c r="D147" s="9" t="str">
        <f>_xlfn.XLOOKUP($B147,FD_Lists!$B$4:$B$25,FD_Lists!D$4:D$25)</f>
        <v>England</v>
      </c>
      <c r="E147" s="9" t="str">
        <f>_xlfn.XLOOKUP($B147,FD_Lists!$B$4:$B$25,FD_Lists!E$4:E$25)</f>
        <v>Company</v>
      </c>
      <c r="F147" s="9" t="str">
        <f>_xlfn.XLOOKUP($B147,FD_Lists!$B$4:$B$25,FD_Lists!F$4:F$25)</f>
        <v>WaSC</v>
      </c>
      <c r="G147" s="10" t="s">
        <v>116</v>
      </c>
      <c r="H147" s="52" t="s">
        <v>97</v>
      </c>
      <c r="I147" s="11" t="str">
        <f t="shared" si="8"/>
        <v>SVEC_OUT5_09_H_PR24_OFWAT</v>
      </c>
      <c r="J147" s="11" t="s">
        <v>117</v>
      </c>
      <c r="K147" s="11" t="s">
        <v>118</v>
      </c>
      <c r="L147" s="11" t="s">
        <v>119</v>
      </c>
      <c r="M147" s="64" t="str">
        <f>_xlfn.XLOOKUP($H147,F_Outputs_Mapping!$B$5:$B$26,F_Outputs_Mapping!C$5:C$26)</f>
        <v>Reduction in phosphorus from 2020</v>
      </c>
      <c r="N147" s="64" t="str">
        <f>_xlfn.XLOOKUP($H147,F_Outputs_Mapping!$B$5:$B$26,F_Outputs_Mapping!D$5:D$26)</f>
        <v>kg</v>
      </c>
      <c r="O147" s="11">
        <v>4</v>
      </c>
      <c r="P147" s="53">
        <f>FD_Input_Final_Data!AD145</f>
        <v>186267.44639999999</v>
      </c>
      <c r="Q147" s="53">
        <f>FD_Input_Final_Data!AE145</f>
        <v>585367.69090000005</v>
      </c>
      <c r="R147" s="53">
        <f>FD_Input_Final_Data!AF145</f>
        <v>623415.72560000001</v>
      </c>
      <c r="S147" s="53">
        <f>FD_Input_Final_Data!AG145</f>
        <v>779730.41119999997</v>
      </c>
      <c r="T147" s="53">
        <f>FD_Input_Final_Data!AH145</f>
        <v>886671.86739999999</v>
      </c>
      <c r="U147" s="53">
        <f>FD_Input_Final_Data!AI145</f>
        <v>886671.86739999999</v>
      </c>
    </row>
    <row r="148" spans="2:21" s="15" customFormat="1" ht="15" x14ac:dyDescent="0.25">
      <c r="B148" s="9" t="s">
        <v>81</v>
      </c>
      <c r="C148" s="9" t="str">
        <f>_xlfn.XLOOKUP($B148,FD_Lists!$B$4:$B$25,FD_Lists!C$4:C$25)</f>
        <v>Southern Water</v>
      </c>
      <c r="D148" s="9" t="str">
        <f>_xlfn.XLOOKUP($B148,FD_Lists!$B$4:$B$25,FD_Lists!D$4:D$25)</f>
        <v>England</v>
      </c>
      <c r="E148" s="9" t="str">
        <f>_xlfn.XLOOKUP($B148,FD_Lists!$B$4:$B$25,FD_Lists!E$4:E$25)</f>
        <v>Company</v>
      </c>
      <c r="F148" s="9" t="str">
        <f>_xlfn.XLOOKUP($B148,FD_Lists!$B$4:$B$25,FD_Lists!F$4:F$25)</f>
        <v>WaSC</v>
      </c>
      <c r="G148" s="10" t="s">
        <v>116</v>
      </c>
      <c r="H148" s="52" t="s">
        <v>97</v>
      </c>
      <c r="I148" s="11" t="str">
        <f t="shared" si="8"/>
        <v>SRNC_OUT5_09_H_PR24_OFWAT</v>
      </c>
      <c r="J148" s="11" t="s">
        <v>117</v>
      </c>
      <c r="K148" s="11" t="s">
        <v>118</v>
      </c>
      <c r="L148" s="11" t="s">
        <v>119</v>
      </c>
      <c r="M148" s="64" t="str">
        <f>_xlfn.XLOOKUP($H148,F_Outputs_Mapping!$B$5:$B$26,F_Outputs_Mapping!C$5:C$26)</f>
        <v>Reduction in phosphorus from 2020</v>
      </c>
      <c r="N148" s="64" t="str">
        <f>_xlfn.XLOOKUP($H148,F_Outputs_Mapping!$B$5:$B$26,F_Outputs_Mapping!D$5:D$26)</f>
        <v>kg</v>
      </c>
      <c r="O148" s="11">
        <v>4</v>
      </c>
      <c r="P148" s="53">
        <f>FD_Input_Final_Data!AD146</f>
        <v>84345.593099999998</v>
      </c>
      <c r="Q148" s="53">
        <f>FD_Input_Final_Data!AE146</f>
        <v>84345.593099999998</v>
      </c>
      <c r="R148" s="53">
        <f>FD_Input_Final_Data!AF146</f>
        <v>84345.593099999998</v>
      </c>
      <c r="S148" s="53">
        <f>FD_Input_Final_Data!AG146</f>
        <v>84345.593099999998</v>
      </c>
      <c r="T148" s="53">
        <f>FD_Input_Final_Data!AH146</f>
        <v>84345.593099999998</v>
      </c>
      <c r="U148" s="53">
        <f>FD_Input_Final_Data!AI146</f>
        <v>182028.3842</v>
      </c>
    </row>
    <row r="149" spans="2:21" s="15" customFormat="1" ht="15" x14ac:dyDescent="0.25">
      <c r="B149" s="9" t="s">
        <v>82</v>
      </c>
      <c r="C149" s="9" t="str">
        <f>_xlfn.XLOOKUP($B149,FD_Lists!$B$4:$B$25,FD_Lists!C$4:C$25)</f>
        <v>Thames Water</v>
      </c>
      <c r="D149" s="9" t="str">
        <f>_xlfn.XLOOKUP($B149,FD_Lists!$B$4:$B$25,FD_Lists!D$4:D$25)</f>
        <v>England</v>
      </c>
      <c r="E149" s="9" t="str">
        <f>_xlfn.XLOOKUP($B149,FD_Lists!$B$4:$B$25,FD_Lists!E$4:E$25)</f>
        <v>Company</v>
      </c>
      <c r="F149" s="9" t="str">
        <f>_xlfn.XLOOKUP($B149,FD_Lists!$B$4:$B$25,FD_Lists!F$4:F$25)</f>
        <v>WaSC</v>
      </c>
      <c r="G149" s="10" t="s">
        <v>116</v>
      </c>
      <c r="H149" s="52" t="s">
        <v>97</v>
      </c>
      <c r="I149" s="11" t="str">
        <f t="shared" si="8"/>
        <v>TMSC_OUT5_09_H_PR24_OFWAT</v>
      </c>
      <c r="J149" s="11" t="s">
        <v>117</v>
      </c>
      <c r="K149" s="11" t="s">
        <v>118</v>
      </c>
      <c r="L149" s="11" t="s">
        <v>119</v>
      </c>
      <c r="M149" s="64" t="str">
        <f>_xlfn.XLOOKUP($H149,F_Outputs_Mapping!$B$5:$B$26,F_Outputs_Mapping!C$5:C$26)</f>
        <v>Reduction in phosphorus from 2020</v>
      </c>
      <c r="N149" s="64" t="str">
        <f>_xlfn.XLOOKUP($H149,F_Outputs_Mapping!$B$5:$B$26,F_Outputs_Mapping!D$5:D$26)</f>
        <v>kg</v>
      </c>
      <c r="O149" s="11">
        <v>4</v>
      </c>
      <c r="P149" s="53">
        <f>FD_Input_Final_Data!AD147</f>
        <v>33229.629399999998</v>
      </c>
      <c r="Q149" s="53">
        <f>FD_Input_Final_Data!AE147</f>
        <v>44064.112500000003</v>
      </c>
      <c r="R149" s="53">
        <f>FD_Input_Final_Data!AF147</f>
        <v>44064.112500000003</v>
      </c>
      <c r="S149" s="53">
        <f>FD_Input_Final_Data!AG147</f>
        <v>65737.865300000005</v>
      </c>
      <c r="T149" s="53">
        <f>FD_Input_Final_Data!AH147</f>
        <v>123963.0919</v>
      </c>
      <c r="U149" s="53">
        <f>FD_Input_Final_Data!AI147</f>
        <v>163853.63320000001</v>
      </c>
    </row>
    <row r="150" spans="2:21" s="15" customFormat="1" ht="15" x14ac:dyDescent="0.25">
      <c r="B150" s="9" t="s">
        <v>83</v>
      </c>
      <c r="C150" s="9" t="str">
        <f>_xlfn.XLOOKUP($B150,FD_Lists!$B$4:$B$25,FD_Lists!C$4:C$25)</f>
        <v xml:space="preserve">United Utilities </v>
      </c>
      <c r="D150" s="9" t="str">
        <f>_xlfn.XLOOKUP($B150,FD_Lists!$B$4:$B$25,FD_Lists!D$4:D$25)</f>
        <v>England</v>
      </c>
      <c r="E150" s="9" t="str">
        <f>_xlfn.XLOOKUP($B150,FD_Lists!$B$4:$B$25,FD_Lists!E$4:E$25)</f>
        <v>Company</v>
      </c>
      <c r="F150" s="9" t="str">
        <f>_xlfn.XLOOKUP($B150,FD_Lists!$B$4:$B$25,FD_Lists!F$4:F$25)</f>
        <v>WaSC</v>
      </c>
      <c r="G150" s="10" t="s">
        <v>116</v>
      </c>
      <c r="H150" s="52" t="s">
        <v>97</v>
      </c>
      <c r="I150" s="11" t="str">
        <f t="shared" si="8"/>
        <v>NWTC_OUT5_09_H_PR24_OFWAT</v>
      </c>
      <c r="J150" s="11" t="s">
        <v>117</v>
      </c>
      <c r="K150" s="11" t="s">
        <v>118</v>
      </c>
      <c r="L150" s="11" t="s">
        <v>119</v>
      </c>
      <c r="M150" s="64" t="str">
        <f>_xlfn.XLOOKUP($H150,F_Outputs_Mapping!$B$5:$B$26,F_Outputs_Mapping!C$5:C$26)</f>
        <v>Reduction in phosphorus from 2020</v>
      </c>
      <c r="N150" s="64" t="str">
        <f>_xlfn.XLOOKUP($H150,F_Outputs_Mapping!$B$5:$B$26,F_Outputs_Mapping!D$5:D$26)</f>
        <v>kg</v>
      </c>
      <c r="O150" s="11">
        <v>4</v>
      </c>
      <c r="P150" s="53">
        <f>FD_Input_Final_Data!AD148</f>
        <v>89274.127900000007</v>
      </c>
      <c r="Q150" s="53">
        <f>FD_Input_Final_Data!AE148</f>
        <v>356969.99440000003</v>
      </c>
      <c r="R150" s="53">
        <f>FD_Input_Final_Data!AF148</f>
        <v>364019.27399999998</v>
      </c>
      <c r="S150" s="53">
        <f>FD_Input_Final_Data!AG148</f>
        <v>483740.68070000003</v>
      </c>
      <c r="T150" s="53">
        <f>FD_Input_Final_Data!AH148</f>
        <v>483740.68070000003</v>
      </c>
      <c r="U150" s="53">
        <f>FD_Input_Final_Data!AI148</f>
        <v>780918.67839999998</v>
      </c>
    </row>
    <row r="151" spans="2:21" s="15" customFormat="1" ht="15" x14ac:dyDescent="0.25">
      <c r="B151" s="9" t="s">
        <v>86</v>
      </c>
      <c r="C151" s="9" t="str">
        <f>_xlfn.XLOOKUP($B151,FD_Lists!$B$4:$B$25,FD_Lists!C$4:C$25)</f>
        <v>Wessex Water</v>
      </c>
      <c r="D151" s="9" t="str">
        <f>_xlfn.XLOOKUP($B151,FD_Lists!$B$4:$B$25,FD_Lists!D$4:D$25)</f>
        <v>England</v>
      </c>
      <c r="E151" s="9" t="str">
        <f>_xlfn.XLOOKUP($B151,FD_Lists!$B$4:$B$25,FD_Lists!E$4:E$25)</f>
        <v>Company</v>
      </c>
      <c r="F151" s="9" t="str">
        <f>_xlfn.XLOOKUP($B151,FD_Lists!$B$4:$B$25,FD_Lists!F$4:F$25)</f>
        <v>WaSC</v>
      </c>
      <c r="G151" s="10" t="s">
        <v>116</v>
      </c>
      <c r="H151" s="52" t="s">
        <v>97</v>
      </c>
      <c r="I151" s="11" t="str">
        <f t="shared" si="8"/>
        <v>WSXC_OUT5_09_H_PR24_OFWAT</v>
      </c>
      <c r="J151" s="11" t="s">
        <v>117</v>
      </c>
      <c r="K151" s="11" t="s">
        <v>118</v>
      </c>
      <c r="L151" s="11" t="s">
        <v>119</v>
      </c>
      <c r="M151" s="64" t="str">
        <f>_xlfn.XLOOKUP($H151,F_Outputs_Mapping!$B$5:$B$26,F_Outputs_Mapping!C$5:C$26)</f>
        <v>Reduction in phosphorus from 2020</v>
      </c>
      <c r="N151" s="64" t="str">
        <f>_xlfn.XLOOKUP($H151,F_Outputs_Mapping!$B$5:$B$26,F_Outputs_Mapping!D$5:D$26)</f>
        <v>kg</v>
      </c>
      <c r="O151" s="11">
        <v>4</v>
      </c>
      <c r="P151" s="53">
        <f>FD_Input_Final_Data!AD149</f>
        <v>56574.130899999996</v>
      </c>
      <c r="Q151" s="53">
        <f>FD_Input_Final_Data!AE149</f>
        <v>258764.27189999999</v>
      </c>
      <c r="R151" s="53">
        <f>FD_Input_Final_Data!AF149</f>
        <v>258764.27189999999</v>
      </c>
      <c r="S151" s="53">
        <f>FD_Input_Final_Data!AG149</f>
        <v>261845.856</v>
      </c>
      <c r="T151" s="53">
        <f>FD_Input_Final_Data!AH149</f>
        <v>275818.67090000003</v>
      </c>
      <c r="U151" s="53">
        <f>FD_Input_Final_Data!AI149</f>
        <v>282131.89899999998</v>
      </c>
    </row>
    <row r="152" spans="2:21" s="15" customFormat="1" ht="15" x14ac:dyDescent="0.25">
      <c r="B152" s="9" t="s">
        <v>87</v>
      </c>
      <c r="C152" s="9" t="str">
        <f>_xlfn.XLOOKUP($B152,FD_Lists!$B$4:$B$25,FD_Lists!C$4:C$25)</f>
        <v>Yorkshire Water</v>
      </c>
      <c r="D152" s="9" t="str">
        <f>_xlfn.XLOOKUP($B152,FD_Lists!$B$4:$B$25,FD_Lists!D$4:D$25)</f>
        <v>England</v>
      </c>
      <c r="E152" s="9" t="str">
        <f>_xlfn.XLOOKUP($B152,FD_Lists!$B$4:$B$25,FD_Lists!E$4:E$25)</f>
        <v>Company</v>
      </c>
      <c r="F152" s="9" t="str">
        <f>_xlfn.XLOOKUP($B152,FD_Lists!$B$4:$B$25,FD_Lists!F$4:F$25)</f>
        <v>WaSC</v>
      </c>
      <c r="G152" s="10" t="s">
        <v>116</v>
      </c>
      <c r="H152" s="52" t="s">
        <v>97</v>
      </c>
      <c r="I152" s="11" t="str">
        <f t="shared" si="8"/>
        <v>YKYC_OUT5_09_H_PR24_OFWAT</v>
      </c>
      <c r="J152" s="11" t="s">
        <v>117</v>
      </c>
      <c r="K152" s="11" t="s">
        <v>118</v>
      </c>
      <c r="L152" s="11" t="s">
        <v>119</v>
      </c>
      <c r="M152" s="64" t="str">
        <f>_xlfn.XLOOKUP($H152,F_Outputs_Mapping!$B$5:$B$26,F_Outputs_Mapping!C$5:C$26)</f>
        <v>Reduction in phosphorus from 2020</v>
      </c>
      <c r="N152" s="64" t="str">
        <f>_xlfn.XLOOKUP($H152,F_Outputs_Mapping!$B$5:$B$26,F_Outputs_Mapping!D$5:D$26)</f>
        <v>kg</v>
      </c>
      <c r="O152" s="11">
        <v>4</v>
      </c>
      <c r="P152" s="53">
        <f>FD_Input_Final_Data!AD150</f>
        <v>33328.15</v>
      </c>
      <c r="Q152" s="53">
        <f>FD_Input_Final_Data!AE150</f>
        <v>2193405.4500000002</v>
      </c>
      <c r="R152" s="53">
        <f>FD_Input_Final_Data!AF150</f>
        <v>2291550.2999999998</v>
      </c>
      <c r="S152" s="53">
        <f>FD_Input_Final_Data!AG150</f>
        <v>2309194.4</v>
      </c>
      <c r="T152" s="53">
        <f>FD_Input_Final_Data!AH150</f>
        <v>2314614.65</v>
      </c>
      <c r="U152" s="53">
        <f>FD_Input_Final_Data!AI150</f>
        <v>2314614.65</v>
      </c>
    </row>
    <row r="153" spans="2:21" s="15" customFormat="1" ht="15" x14ac:dyDescent="0.25">
      <c r="B153" s="9" t="s">
        <v>88</v>
      </c>
      <c r="C153" s="9" t="str">
        <f>_xlfn.XLOOKUP($B153,FD_Lists!$B$4:$B$25,FD_Lists!C$4:C$25)</f>
        <v>Affinity Water</v>
      </c>
      <c r="D153" s="9" t="str">
        <f>_xlfn.XLOOKUP($B153,FD_Lists!$B$4:$B$25,FD_Lists!D$4:D$25)</f>
        <v>England</v>
      </c>
      <c r="E153" s="9" t="str">
        <f>_xlfn.XLOOKUP($B153,FD_Lists!$B$4:$B$25,FD_Lists!E$4:E$25)</f>
        <v>Company</v>
      </c>
      <c r="F153" s="9" t="str">
        <f>_xlfn.XLOOKUP($B153,FD_Lists!$B$4:$B$25,FD_Lists!F$4:F$25)</f>
        <v>WoC</v>
      </c>
      <c r="G153" s="10" t="s">
        <v>116</v>
      </c>
      <c r="H153" s="52" t="s">
        <v>97</v>
      </c>
      <c r="I153" s="11" t="str">
        <f t="shared" si="8"/>
        <v>AFWC_OUT5_09_H_PR24_OFWAT</v>
      </c>
      <c r="J153" s="11" t="s">
        <v>117</v>
      </c>
      <c r="K153" s="11" t="s">
        <v>118</v>
      </c>
      <c r="L153" s="11" t="s">
        <v>119</v>
      </c>
      <c r="M153" s="64" t="str">
        <f>_xlfn.XLOOKUP($H153,F_Outputs_Mapping!$B$5:$B$26,F_Outputs_Mapping!C$5:C$26)</f>
        <v>Reduction in phosphorus from 2020</v>
      </c>
      <c r="N153" s="64" t="str">
        <f>_xlfn.XLOOKUP($H153,F_Outputs_Mapping!$B$5:$B$26,F_Outputs_Mapping!D$5:D$26)</f>
        <v>kg</v>
      </c>
      <c r="O153" s="11">
        <v>4</v>
      </c>
      <c r="P153" s="53" t="str">
        <f>FD_Input_Final_Data!AD151</f>
        <v>##BLANK</v>
      </c>
      <c r="Q153" s="53" t="str">
        <f>FD_Input_Final_Data!AE151</f>
        <v>##BLANK</v>
      </c>
      <c r="R153" s="53" t="str">
        <f>FD_Input_Final_Data!AF151</f>
        <v>##BLANK</v>
      </c>
      <c r="S153" s="53" t="str">
        <f>FD_Input_Final_Data!AG151</f>
        <v>##BLANK</v>
      </c>
      <c r="T153" s="53" t="str">
        <f>FD_Input_Final_Data!AH151</f>
        <v>##BLANK</v>
      </c>
      <c r="U153" s="53" t="str">
        <f>FD_Input_Final_Data!AI151</f>
        <v>##BLANK</v>
      </c>
    </row>
    <row r="154" spans="2:21" s="15" customFormat="1" ht="15" x14ac:dyDescent="0.25">
      <c r="B154" s="9" t="s">
        <v>94</v>
      </c>
      <c r="C154" s="9" t="str">
        <f>_xlfn.XLOOKUP($B154,FD_Lists!$B$4:$B$25,FD_Lists!C$4:C$25)</f>
        <v>Portsmouth Water</v>
      </c>
      <c r="D154" s="9" t="str">
        <f>_xlfn.XLOOKUP($B154,FD_Lists!$B$4:$B$25,FD_Lists!D$4:D$25)</f>
        <v>England</v>
      </c>
      <c r="E154" s="9" t="str">
        <f>_xlfn.XLOOKUP($B154,FD_Lists!$B$4:$B$25,FD_Lists!E$4:E$25)</f>
        <v>Company</v>
      </c>
      <c r="F154" s="9" t="str">
        <f>_xlfn.XLOOKUP($B154,FD_Lists!$B$4:$B$25,FD_Lists!F$4:F$25)</f>
        <v>WoC</v>
      </c>
      <c r="G154" s="10" t="s">
        <v>116</v>
      </c>
      <c r="H154" s="52" t="s">
        <v>97</v>
      </c>
      <c r="I154" s="11" t="str">
        <f t="shared" si="8"/>
        <v>PRTC_OUT5_09_H_PR24_OFWAT</v>
      </c>
      <c r="J154" s="11" t="s">
        <v>117</v>
      </c>
      <c r="K154" s="11" t="s">
        <v>118</v>
      </c>
      <c r="L154" s="11" t="s">
        <v>119</v>
      </c>
      <c r="M154" s="64" t="str">
        <f>_xlfn.XLOOKUP($H154,F_Outputs_Mapping!$B$5:$B$26,F_Outputs_Mapping!C$5:C$26)</f>
        <v>Reduction in phosphorus from 2020</v>
      </c>
      <c r="N154" s="64" t="str">
        <f>_xlfn.XLOOKUP($H154,F_Outputs_Mapping!$B$5:$B$26,F_Outputs_Mapping!D$5:D$26)</f>
        <v>kg</v>
      </c>
      <c r="O154" s="11">
        <v>4</v>
      </c>
      <c r="P154" s="53" t="str">
        <f>FD_Input_Final_Data!AD152</f>
        <v>##BLANK</v>
      </c>
      <c r="Q154" s="53" t="str">
        <f>FD_Input_Final_Data!AE152</f>
        <v>##BLANK</v>
      </c>
      <c r="R154" s="53" t="str">
        <f>FD_Input_Final_Data!AF152</f>
        <v>##BLANK</v>
      </c>
      <c r="S154" s="53" t="str">
        <f>FD_Input_Final_Data!AG152</f>
        <v>##BLANK</v>
      </c>
      <c r="T154" s="53" t="str">
        <f>FD_Input_Final_Data!AH152</f>
        <v>##BLANK</v>
      </c>
      <c r="U154" s="53" t="str">
        <f>FD_Input_Final_Data!AI152</f>
        <v>##BLANK</v>
      </c>
    </row>
    <row r="155" spans="2:21" s="15" customFormat="1" ht="15" x14ac:dyDescent="0.25">
      <c r="B155" s="9" t="s">
        <v>95</v>
      </c>
      <c r="C155" s="9" t="str">
        <f>_xlfn.XLOOKUP($B155,FD_Lists!$B$4:$B$25,FD_Lists!C$4:C$25)</f>
        <v>South East Water</v>
      </c>
      <c r="D155" s="9" t="str">
        <f>_xlfn.XLOOKUP($B155,FD_Lists!$B$4:$B$25,FD_Lists!D$4:D$25)</f>
        <v>England</v>
      </c>
      <c r="E155" s="9" t="str">
        <f>_xlfn.XLOOKUP($B155,FD_Lists!$B$4:$B$25,FD_Lists!E$4:E$25)</f>
        <v>Company</v>
      </c>
      <c r="F155" s="9" t="str">
        <f>_xlfn.XLOOKUP($B155,FD_Lists!$B$4:$B$25,FD_Lists!F$4:F$25)</f>
        <v>WoC</v>
      </c>
      <c r="G155" s="10" t="s">
        <v>116</v>
      </c>
      <c r="H155" s="52" t="s">
        <v>97</v>
      </c>
      <c r="I155" s="11" t="str">
        <f t="shared" si="8"/>
        <v>SEWC_OUT5_09_H_PR24_OFWAT</v>
      </c>
      <c r="J155" s="11" t="s">
        <v>117</v>
      </c>
      <c r="K155" s="11" t="s">
        <v>118</v>
      </c>
      <c r="L155" s="11" t="s">
        <v>119</v>
      </c>
      <c r="M155" s="64" t="str">
        <f>_xlfn.XLOOKUP($H155,F_Outputs_Mapping!$B$5:$B$26,F_Outputs_Mapping!C$5:C$26)</f>
        <v>Reduction in phosphorus from 2020</v>
      </c>
      <c r="N155" s="64" t="str">
        <f>_xlfn.XLOOKUP($H155,F_Outputs_Mapping!$B$5:$B$26,F_Outputs_Mapping!D$5:D$26)</f>
        <v>kg</v>
      </c>
      <c r="O155" s="11">
        <v>4</v>
      </c>
      <c r="P155" s="53" t="str">
        <f>FD_Input_Final_Data!AD153</f>
        <v>##BLANK</v>
      </c>
      <c r="Q155" s="53" t="str">
        <f>FD_Input_Final_Data!AE153</f>
        <v>##BLANK</v>
      </c>
      <c r="R155" s="53" t="str">
        <f>FD_Input_Final_Data!AF153</f>
        <v>##BLANK</v>
      </c>
      <c r="S155" s="53" t="str">
        <f>FD_Input_Final_Data!AG153</f>
        <v>##BLANK</v>
      </c>
      <c r="T155" s="53" t="str">
        <f>FD_Input_Final_Data!AH153</f>
        <v>##BLANK</v>
      </c>
      <c r="U155" s="53" t="str">
        <f>FD_Input_Final_Data!AI153</f>
        <v>##BLANK</v>
      </c>
    </row>
    <row r="156" spans="2:21" s="15" customFormat="1" ht="15" x14ac:dyDescent="0.25">
      <c r="B156" s="9" t="s">
        <v>96</v>
      </c>
      <c r="C156" s="9" t="str">
        <f>_xlfn.XLOOKUP($B156,FD_Lists!$B$4:$B$25,FD_Lists!C$4:C$25)</f>
        <v>South Staffordshire Water</v>
      </c>
      <c r="D156" s="9" t="str">
        <f>_xlfn.XLOOKUP($B156,FD_Lists!$B$4:$B$25,FD_Lists!D$4:D$25)</f>
        <v>England</v>
      </c>
      <c r="E156" s="9" t="str">
        <f>_xlfn.XLOOKUP($B156,FD_Lists!$B$4:$B$25,FD_Lists!E$4:E$25)</f>
        <v>Company</v>
      </c>
      <c r="F156" s="9" t="str">
        <f>_xlfn.XLOOKUP($B156,FD_Lists!$B$4:$B$25,FD_Lists!F$4:F$25)</f>
        <v>WoC</v>
      </c>
      <c r="G156" s="10" t="s">
        <v>116</v>
      </c>
      <c r="H156" s="52" t="s">
        <v>97</v>
      </c>
      <c r="I156" s="11" t="str">
        <f t="shared" si="8"/>
        <v>SSCC_OUT5_09_H_PR24_OFWAT</v>
      </c>
      <c r="J156" s="11" t="s">
        <v>117</v>
      </c>
      <c r="K156" s="11" t="s">
        <v>118</v>
      </c>
      <c r="L156" s="11" t="s">
        <v>119</v>
      </c>
      <c r="M156" s="64" t="str">
        <f>_xlfn.XLOOKUP($H156,F_Outputs_Mapping!$B$5:$B$26,F_Outputs_Mapping!C$5:C$26)</f>
        <v>Reduction in phosphorus from 2020</v>
      </c>
      <c r="N156" s="64" t="str">
        <f>_xlfn.XLOOKUP($H156,F_Outputs_Mapping!$B$5:$B$26,F_Outputs_Mapping!D$5:D$26)</f>
        <v>kg</v>
      </c>
      <c r="O156" s="11">
        <v>4</v>
      </c>
      <c r="P156" s="53" t="str">
        <f>FD_Input_Final_Data!AD154</f>
        <v>##BLANK</v>
      </c>
      <c r="Q156" s="53" t="str">
        <f>FD_Input_Final_Data!AE154</f>
        <v>##BLANK</v>
      </c>
      <c r="R156" s="53" t="str">
        <f>FD_Input_Final_Data!AF154</f>
        <v>##BLANK</v>
      </c>
      <c r="S156" s="53" t="str">
        <f>FD_Input_Final_Data!AG154</f>
        <v>##BLANK</v>
      </c>
      <c r="T156" s="53" t="str">
        <f>FD_Input_Final_Data!AH154</f>
        <v>##BLANK</v>
      </c>
      <c r="U156" s="53" t="str">
        <f>FD_Input_Final_Data!AI154</f>
        <v>##BLANK</v>
      </c>
    </row>
    <row r="157" spans="2:21" s="15" customFormat="1" ht="15" x14ac:dyDescent="0.25">
      <c r="B157" s="9" t="s">
        <v>100</v>
      </c>
      <c r="C157" s="9" t="str">
        <f>_xlfn.XLOOKUP($B157,FD_Lists!$B$4:$B$25,FD_Lists!C$4:C$25)</f>
        <v>SES Water</v>
      </c>
      <c r="D157" s="9" t="str">
        <f>_xlfn.XLOOKUP($B157,FD_Lists!$B$4:$B$25,FD_Lists!D$4:D$25)</f>
        <v>England</v>
      </c>
      <c r="E157" s="9" t="str">
        <f>_xlfn.XLOOKUP($B157,FD_Lists!$B$4:$B$25,FD_Lists!E$4:E$25)</f>
        <v>Company</v>
      </c>
      <c r="F157" s="9" t="str">
        <f>_xlfn.XLOOKUP($B157,FD_Lists!$B$4:$B$25,FD_Lists!F$4:F$25)</f>
        <v>WoC</v>
      </c>
      <c r="G157" s="10" t="s">
        <v>116</v>
      </c>
      <c r="H157" s="52" t="s">
        <v>97</v>
      </c>
      <c r="I157" s="11" t="str">
        <f t="shared" si="8"/>
        <v>SESC_OUT5_09_H_PR24_OFWAT</v>
      </c>
      <c r="J157" s="11" t="s">
        <v>117</v>
      </c>
      <c r="K157" s="11" t="s">
        <v>118</v>
      </c>
      <c r="L157" s="11" t="s">
        <v>119</v>
      </c>
      <c r="M157" s="64" t="str">
        <f>_xlfn.XLOOKUP($H157,F_Outputs_Mapping!$B$5:$B$26,F_Outputs_Mapping!C$5:C$26)</f>
        <v>Reduction in phosphorus from 2020</v>
      </c>
      <c r="N157" s="64" t="str">
        <f>_xlfn.XLOOKUP($H157,F_Outputs_Mapping!$B$5:$B$26,F_Outputs_Mapping!D$5:D$26)</f>
        <v>kg</v>
      </c>
      <c r="O157" s="11">
        <v>4</v>
      </c>
      <c r="P157" s="53" t="str">
        <f>FD_Input_Final_Data!AD155</f>
        <v>##BLANK</v>
      </c>
      <c r="Q157" s="53" t="str">
        <f>FD_Input_Final_Data!AE155</f>
        <v>##BLANK</v>
      </c>
      <c r="R157" s="53" t="str">
        <f>FD_Input_Final_Data!AF155</f>
        <v>##BLANK</v>
      </c>
      <c r="S157" s="53" t="str">
        <f>FD_Input_Final_Data!AG155</f>
        <v>##BLANK</v>
      </c>
      <c r="T157" s="53" t="str">
        <f>FD_Input_Final_Data!AH155</f>
        <v>##BLANK</v>
      </c>
      <c r="U157" s="53" t="str">
        <f>FD_Input_Final_Data!AI155</f>
        <v>##BLANK</v>
      </c>
    </row>
    <row r="158" spans="2:21" s="15" customFormat="1" ht="15" x14ac:dyDescent="0.25">
      <c r="B158" s="9" t="s">
        <v>78</v>
      </c>
      <c r="C158" s="9" t="str">
        <f>_xlfn.XLOOKUP($B158,FD_Lists!$B$4:$B$25,FD_Lists!C$4:C$25)</f>
        <v>South West Water</v>
      </c>
      <c r="D158" s="9" t="str">
        <f>_xlfn.XLOOKUP($B158,FD_Lists!$B$4:$B$25,FD_Lists!D$4:D$25)</f>
        <v>England</v>
      </c>
      <c r="E158" s="9" t="str">
        <f>_xlfn.XLOOKUP($B158,FD_Lists!$B$4:$B$25,FD_Lists!E$4:E$25)</f>
        <v>Company</v>
      </c>
      <c r="F158" s="9" t="str">
        <f>_xlfn.XLOOKUP($B158,FD_Lists!$B$4:$B$25,FD_Lists!F$4:F$25)</f>
        <v>WaSC</v>
      </c>
      <c r="G158" s="10" t="s">
        <v>116</v>
      </c>
      <c r="H158" s="52" t="s">
        <v>97</v>
      </c>
      <c r="I158" s="11" t="str">
        <f t="shared" si="8"/>
        <v>SWBC_OUT5_09_H_PR24_OFWAT</v>
      </c>
      <c r="J158" s="11" t="s">
        <v>117</v>
      </c>
      <c r="K158" s="11" t="s">
        <v>118</v>
      </c>
      <c r="L158" s="11" t="s">
        <v>119</v>
      </c>
      <c r="M158" s="64" t="str">
        <f>_xlfn.XLOOKUP($H158,F_Outputs_Mapping!$B$5:$B$26,F_Outputs_Mapping!C$5:C$26)</f>
        <v>Reduction in phosphorus from 2020</v>
      </c>
      <c r="N158" s="64" t="str">
        <f>_xlfn.XLOOKUP($H158,F_Outputs_Mapping!$B$5:$B$26,F_Outputs_Mapping!D$5:D$26)</f>
        <v>kg</v>
      </c>
      <c r="O158" s="11">
        <v>4</v>
      </c>
      <c r="P158" s="53">
        <f>FD_Input_Final_Data!AD156</f>
        <v>5262.1885600000005</v>
      </c>
      <c r="Q158" s="53">
        <f>FD_Input_Final_Data!AE156</f>
        <v>4998.4695899999997</v>
      </c>
      <c r="R158" s="53">
        <f>FD_Input_Final_Data!AF156</f>
        <v>17647.718799999999</v>
      </c>
      <c r="S158" s="53">
        <f>FD_Input_Final_Data!AG156</f>
        <v>18615.635600000001</v>
      </c>
      <c r="T158" s="53">
        <f>FD_Input_Final_Data!AH156</f>
        <v>19822.433850000001</v>
      </c>
      <c r="U158" s="53">
        <f>FD_Input_Final_Data!AI156</f>
        <v>23046.108039999999</v>
      </c>
    </row>
    <row r="159" spans="2:21" s="15" customFormat="1" ht="15" x14ac:dyDescent="0.25">
      <c r="B159" s="9" t="s">
        <v>90</v>
      </c>
      <c r="C159" s="9" t="str">
        <f>_xlfn.XLOOKUP($B159,FD_Lists!$B$4:$B$25,FD_Lists!C$4:C$25)</f>
        <v>Bristol Water</v>
      </c>
      <c r="D159" s="9" t="str">
        <f>_xlfn.XLOOKUP($B159,FD_Lists!$B$4:$B$25,FD_Lists!D$4:D$25)</f>
        <v>England</v>
      </c>
      <c r="E159" s="9" t="str">
        <f>_xlfn.XLOOKUP($B159,FD_Lists!$B$4:$B$25,FD_Lists!E$4:E$25)</f>
        <v>Company</v>
      </c>
      <c r="F159" s="9" t="str">
        <f>_xlfn.XLOOKUP($B159,FD_Lists!$B$4:$B$25,FD_Lists!F$4:F$25)</f>
        <v>WoC</v>
      </c>
      <c r="G159" s="10" t="s">
        <v>116</v>
      </c>
      <c r="H159" s="52" t="s">
        <v>97</v>
      </c>
      <c r="I159" s="11" t="str">
        <f t="shared" si="8"/>
        <v>BRLC_OUT5_09_H_PR24_OFWAT</v>
      </c>
      <c r="J159" s="11" t="s">
        <v>117</v>
      </c>
      <c r="K159" s="11" t="s">
        <v>118</v>
      </c>
      <c r="L159" s="11" t="s">
        <v>119</v>
      </c>
      <c r="M159" s="64" t="str">
        <f>_xlfn.XLOOKUP($H159,F_Outputs_Mapping!$B$5:$B$26,F_Outputs_Mapping!C$5:C$26)</f>
        <v>Reduction in phosphorus from 2020</v>
      </c>
      <c r="N159" s="64" t="str">
        <f>_xlfn.XLOOKUP($H159,F_Outputs_Mapping!$B$5:$B$26,F_Outputs_Mapping!D$5:D$26)</f>
        <v>kg</v>
      </c>
      <c r="O159" s="11">
        <v>4</v>
      </c>
      <c r="P159" s="53" t="str">
        <f>FD_Input_Final_Data!AD157</f>
        <v>##BLANK</v>
      </c>
      <c r="Q159" s="53" t="str">
        <f>FD_Input_Final_Data!AE157</f>
        <v>##BLANK</v>
      </c>
      <c r="R159" s="53" t="str">
        <f>FD_Input_Final_Data!AF157</f>
        <v>##BLANK</v>
      </c>
      <c r="S159" s="53" t="str">
        <f>FD_Input_Final_Data!AG157</f>
        <v>##BLANK</v>
      </c>
      <c r="T159" s="53" t="str">
        <f>FD_Input_Final_Data!AH157</f>
        <v>##BLANK</v>
      </c>
      <c r="U159" s="53" t="str">
        <f>FD_Input_Final_Data!AI157</f>
        <v>##BLANK</v>
      </c>
    </row>
    <row r="160" spans="2:21" s="15" customFormat="1" ht="15" x14ac:dyDescent="0.25">
      <c r="O160" s="54"/>
    </row>
    <row r="161" spans="2:15" s="21" customFormat="1" ht="15" x14ac:dyDescent="0.25">
      <c r="B161" s="21" t="s">
        <v>171</v>
      </c>
      <c r="O161" s="112"/>
    </row>
  </sheetData>
  <autoFilter ref="B6:U159" xr:uid="{AD29F3B2-056F-4F48-957F-D39C216CDF95}"/>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BA8CC-54F5-4134-8CB8-07A367CB8F78}">
  <sheetPr>
    <tabColor theme="7" tint="0.79998168889431442"/>
  </sheetPr>
  <dimension ref="A1"/>
  <sheetViews>
    <sheetView showGridLines="0" zoomScale="80" zoomScaleNormal="80" workbookViewId="0"/>
  </sheetViews>
  <sheetFormatPr defaultRowHeight="14.25" x14ac:dyDescent="0.2"/>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10B6F-0E6A-4EE6-B98F-0FEB09A30F0C}">
  <sheetPr>
    <tabColor theme="7" tint="0.79998168889431442"/>
  </sheetPr>
  <dimension ref="B1:O28"/>
  <sheetViews>
    <sheetView showGridLines="0" zoomScale="80" zoomScaleNormal="80" workbookViewId="0"/>
  </sheetViews>
  <sheetFormatPr defaultRowHeight="14.25" zeroHeight="1" x14ac:dyDescent="0.2"/>
  <cols>
    <col min="1" max="1" width="5.125" customWidth="1"/>
    <col min="2" max="2" width="25.5" bestFit="1" customWidth="1"/>
    <col min="3" max="3" width="57.25" customWidth="1"/>
    <col min="4" max="4" width="9.125" customWidth="1"/>
    <col min="5" max="5" width="15.25" bestFit="1" customWidth="1"/>
  </cols>
  <sheetData>
    <row r="1" spans="2:5" s="22" customFormat="1" ht="15" x14ac:dyDescent="0.25"/>
    <row r="2" spans="2:5" s="22" customFormat="1" ht="15" x14ac:dyDescent="0.25"/>
    <row r="3" spans="2:5" s="15" customFormat="1" ht="15" x14ac:dyDescent="0.25"/>
    <row r="4" spans="2:5" s="15" customFormat="1" ht="15" x14ac:dyDescent="0.25">
      <c r="B4" s="10" t="s">
        <v>172</v>
      </c>
      <c r="C4" s="10" t="s">
        <v>173</v>
      </c>
      <c r="D4" s="10" t="s">
        <v>174</v>
      </c>
      <c r="E4" s="10" t="s">
        <v>175</v>
      </c>
    </row>
    <row r="5" spans="2:5" s="15" customFormat="1" ht="15" x14ac:dyDescent="0.25">
      <c r="B5" s="56" t="s">
        <v>125</v>
      </c>
      <c r="C5" s="56" t="s">
        <v>176</v>
      </c>
      <c r="D5" s="52" t="s">
        <v>50</v>
      </c>
      <c r="E5" s="56" t="s">
        <v>44</v>
      </c>
    </row>
    <row r="6" spans="2:5" s="15" customFormat="1" ht="15" x14ac:dyDescent="0.25">
      <c r="B6" s="56" t="s">
        <v>126</v>
      </c>
      <c r="C6" s="56" t="s">
        <v>177</v>
      </c>
      <c r="D6" s="52" t="s">
        <v>50</v>
      </c>
      <c r="E6" s="56" t="s">
        <v>44</v>
      </c>
    </row>
    <row r="7" spans="2:5" s="15" customFormat="1" ht="15" x14ac:dyDescent="0.25">
      <c r="B7" s="56" t="s">
        <v>127</v>
      </c>
      <c r="C7" s="56" t="s">
        <v>178</v>
      </c>
      <c r="D7" s="52" t="s">
        <v>50</v>
      </c>
      <c r="E7" s="56" t="s">
        <v>44</v>
      </c>
    </row>
    <row r="8" spans="2:5" s="15" customFormat="1" ht="15" x14ac:dyDescent="0.25">
      <c r="B8" s="56" t="s">
        <v>128</v>
      </c>
      <c r="C8" s="56" t="s">
        <v>179</v>
      </c>
      <c r="D8" s="52" t="s">
        <v>50</v>
      </c>
      <c r="E8" s="56" t="s">
        <v>44</v>
      </c>
    </row>
    <row r="9" spans="2:5" s="15" customFormat="1" ht="15" x14ac:dyDescent="0.25">
      <c r="B9" s="56" t="s">
        <v>129</v>
      </c>
      <c r="C9" s="56" t="s">
        <v>180</v>
      </c>
      <c r="D9" s="52" t="s">
        <v>50</v>
      </c>
      <c r="E9" s="56" t="s">
        <v>44</v>
      </c>
    </row>
    <row r="10" spans="2:5" s="15" customFormat="1" ht="15" x14ac:dyDescent="0.25">
      <c r="B10" s="56" t="s">
        <v>130</v>
      </c>
      <c r="C10" s="56" t="s">
        <v>181</v>
      </c>
      <c r="D10" s="52" t="s">
        <v>50</v>
      </c>
      <c r="E10" s="56" t="s">
        <v>44</v>
      </c>
    </row>
    <row r="11" spans="2:5" s="15" customFormat="1" ht="15" x14ac:dyDescent="0.25">
      <c r="B11" s="56" t="s">
        <v>131</v>
      </c>
      <c r="C11" s="56" t="s">
        <v>182</v>
      </c>
      <c r="D11" s="52" t="s">
        <v>50</v>
      </c>
      <c r="E11" s="56" t="s">
        <v>44</v>
      </c>
    </row>
    <row r="12" spans="2:5" s="15" customFormat="1" ht="15" x14ac:dyDescent="0.25">
      <c r="B12" s="56" t="s">
        <v>132</v>
      </c>
      <c r="C12" s="56" t="s">
        <v>183</v>
      </c>
      <c r="D12" s="52" t="s">
        <v>50</v>
      </c>
      <c r="E12" s="56" t="s">
        <v>44</v>
      </c>
    </row>
    <row r="13" spans="2:5" s="15" customFormat="1" ht="15" x14ac:dyDescent="0.25">
      <c r="B13" s="56" t="s">
        <v>124</v>
      </c>
      <c r="C13" s="56" t="s">
        <v>184</v>
      </c>
      <c r="D13" s="52" t="s">
        <v>68</v>
      </c>
      <c r="E13" s="56" t="s">
        <v>44</v>
      </c>
    </row>
    <row r="14" spans="2:5" s="15" customFormat="1" ht="15" x14ac:dyDescent="0.25">
      <c r="B14" s="56" t="s">
        <v>164</v>
      </c>
      <c r="C14" s="56" t="s">
        <v>153</v>
      </c>
      <c r="D14" s="52" t="s">
        <v>50</v>
      </c>
      <c r="E14" s="56" t="s">
        <v>44</v>
      </c>
    </row>
    <row r="15" spans="2:5" s="15" customFormat="1" ht="15" x14ac:dyDescent="0.25">
      <c r="B15" s="56" t="s">
        <v>165</v>
      </c>
      <c r="C15" s="56" t="s">
        <v>185</v>
      </c>
      <c r="D15" s="52" t="s">
        <v>50</v>
      </c>
      <c r="E15" s="56" t="s">
        <v>44</v>
      </c>
    </row>
    <row r="16" spans="2:5" s="15" customFormat="1" ht="15" x14ac:dyDescent="0.25">
      <c r="B16" s="56" t="s">
        <v>166</v>
      </c>
      <c r="C16" s="56" t="s">
        <v>186</v>
      </c>
      <c r="D16" s="52" t="s">
        <v>50</v>
      </c>
      <c r="E16" s="56" t="s">
        <v>44</v>
      </c>
    </row>
    <row r="17" spans="2:15" s="15" customFormat="1" ht="15" x14ac:dyDescent="0.25">
      <c r="B17" s="56" t="s">
        <v>167</v>
      </c>
      <c r="C17" s="56" t="s">
        <v>187</v>
      </c>
      <c r="D17" s="52" t="s">
        <v>50</v>
      </c>
      <c r="E17" s="56" t="s">
        <v>44</v>
      </c>
    </row>
    <row r="18" spans="2:15" s="15" customFormat="1" ht="15" x14ac:dyDescent="0.25">
      <c r="B18" s="56" t="s">
        <v>168</v>
      </c>
      <c r="C18" s="56" t="s">
        <v>188</v>
      </c>
      <c r="D18" s="52" t="s">
        <v>50</v>
      </c>
      <c r="E18" s="56" t="s">
        <v>44</v>
      </c>
    </row>
    <row r="19" spans="2:15" s="15" customFormat="1" ht="15" x14ac:dyDescent="0.25">
      <c r="B19" s="56" t="s">
        <v>169</v>
      </c>
      <c r="C19" s="56" t="s">
        <v>189</v>
      </c>
      <c r="D19" s="52" t="s">
        <v>50</v>
      </c>
      <c r="E19" s="56" t="s">
        <v>44</v>
      </c>
    </row>
    <row r="20" spans="2:15" s="15" customFormat="1" ht="15" x14ac:dyDescent="0.25">
      <c r="B20" s="56" t="s">
        <v>170</v>
      </c>
      <c r="C20" s="56" t="s">
        <v>190</v>
      </c>
      <c r="D20" s="52" t="s">
        <v>50</v>
      </c>
      <c r="E20" s="56" t="s">
        <v>44</v>
      </c>
    </row>
    <row r="21" spans="2:15" s="15" customFormat="1" ht="15" x14ac:dyDescent="0.25">
      <c r="B21" s="56" t="s">
        <v>97</v>
      </c>
      <c r="C21" s="56" t="s">
        <v>98</v>
      </c>
      <c r="D21" s="52" t="s">
        <v>50</v>
      </c>
      <c r="E21" s="56" t="s">
        <v>44</v>
      </c>
    </row>
    <row r="22" spans="2:15" s="15" customFormat="1" ht="15" x14ac:dyDescent="0.25">
      <c r="B22" s="56" t="s">
        <v>163</v>
      </c>
      <c r="C22" s="56" t="s">
        <v>191</v>
      </c>
      <c r="D22" s="52" t="s">
        <v>68</v>
      </c>
      <c r="E22" s="56" t="s">
        <v>44</v>
      </c>
    </row>
    <row r="23" spans="2:15" s="15" customFormat="1" ht="15" x14ac:dyDescent="0.25">
      <c r="B23" s="56" t="s">
        <v>192</v>
      </c>
      <c r="C23" s="56" t="s">
        <v>193</v>
      </c>
      <c r="D23" s="52" t="s">
        <v>194</v>
      </c>
      <c r="E23" s="56" t="s">
        <v>44</v>
      </c>
    </row>
    <row r="24" spans="2:15" s="15" customFormat="1" ht="15" x14ac:dyDescent="0.25">
      <c r="B24" s="56" t="s">
        <v>195</v>
      </c>
      <c r="C24" s="56" t="s">
        <v>196</v>
      </c>
      <c r="D24" s="52" t="s">
        <v>194</v>
      </c>
      <c r="E24" s="56" t="s">
        <v>44</v>
      </c>
    </row>
    <row r="25" spans="2:15" s="15" customFormat="1" ht="15" x14ac:dyDescent="0.25">
      <c r="B25" s="56" t="s">
        <v>197</v>
      </c>
      <c r="C25" s="56" t="s">
        <v>198</v>
      </c>
      <c r="D25" s="52" t="s">
        <v>194</v>
      </c>
      <c r="E25" s="56" t="s">
        <v>44</v>
      </c>
    </row>
    <row r="26" spans="2:15" s="15" customFormat="1" ht="15" x14ac:dyDescent="0.25">
      <c r="B26" s="56" t="s">
        <v>199</v>
      </c>
      <c r="C26" s="56" t="s">
        <v>200</v>
      </c>
      <c r="D26" s="52" t="s">
        <v>201</v>
      </c>
      <c r="E26" s="56" t="s">
        <v>44</v>
      </c>
    </row>
    <row r="27" spans="2:15" s="15" customFormat="1" ht="15" x14ac:dyDescent="0.25"/>
    <row r="28" spans="2:15" s="21" customFormat="1" ht="15" x14ac:dyDescent="0.25">
      <c r="B28" s="85" t="s">
        <v>16</v>
      </c>
      <c r="C28" s="31"/>
      <c r="D28" s="31"/>
      <c r="E28" s="31"/>
      <c r="F28" s="31"/>
      <c r="G28" s="31"/>
      <c r="H28" s="31"/>
      <c r="I28" s="31"/>
      <c r="J28" s="31"/>
      <c r="K28" s="31"/>
      <c r="L28" s="31"/>
      <c r="M28" s="31"/>
      <c r="N28" s="31"/>
      <c r="O28" s="31"/>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F7D8F-8FD7-410F-B844-887E1AAB2280}">
  <sheetPr>
    <tabColor theme="7" tint="0.79998168889431442"/>
  </sheetPr>
  <dimension ref="A1:AH380"/>
  <sheetViews>
    <sheetView showGridLines="0" zoomScale="80" zoomScaleNormal="80" workbookViewId="0">
      <pane xSplit="2" ySplit="4" topLeftCell="C198" activePane="bottomRight" state="frozen"/>
      <selection pane="topRight"/>
      <selection pane="bottomLeft"/>
      <selection pane="bottomRight" sqref="A1:B1"/>
    </sheetView>
  </sheetViews>
  <sheetFormatPr defaultRowHeight="14.25" zeroHeight="1" x14ac:dyDescent="0.2"/>
  <cols>
    <col min="3" max="3" width="18.375" customWidth="1"/>
    <col min="7" max="7" width="12.875" customWidth="1"/>
    <col min="8" max="8" width="20.375" customWidth="1"/>
    <col min="9" max="9" width="35.25" customWidth="1"/>
    <col min="10" max="10" width="15.625" customWidth="1"/>
    <col min="11" max="11" width="20.375" customWidth="1"/>
    <col min="12" max="12" width="15.875" customWidth="1"/>
    <col min="13" max="15" width="20.375" customWidth="1"/>
    <col min="16" max="33" width="14.75" customWidth="1"/>
    <col min="34" max="34" width="16.5" customWidth="1"/>
  </cols>
  <sheetData>
    <row r="1" spans="1:34" s="22" customFormat="1" ht="15" x14ac:dyDescent="0.25">
      <c r="A1" s="136"/>
      <c r="B1" s="136"/>
      <c r="C1" s="18"/>
      <c r="D1" s="18"/>
      <c r="E1" s="18"/>
      <c r="F1" s="18"/>
      <c r="G1" s="19"/>
      <c r="H1" s="19"/>
      <c r="I1" s="19"/>
      <c r="J1" s="19"/>
      <c r="K1" s="19"/>
      <c r="L1" s="19"/>
      <c r="M1" s="19"/>
      <c r="N1" s="19"/>
      <c r="O1" s="19"/>
      <c r="P1" s="20"/>
      <c r="Q1" s="20"/>
      <c r="R1" s="20"/>
      <c r="S1" s="20"/>
      <c r="T1" s="20"/>
      <c r="U1" s="20"/>
      <c r="V1" s="20"/>
      <c r="W1" s="20"/>
      <c r="X1" s="20"/>
      <c r="Y1" s="20"/>
      <c r="Z1" s="20"/>
      <c r="AA1" s="20"/>
      <c r="AB1" s="20"/>
      <c r="AC1" s="20"/>
      <c r="AD1" s="20"/>
      <c r="AE1" s="20"/>
      <c r="AF1" s="20"/>
      <c r="AG1" s="20"/>
      <c r="AH1" s="20"/>
    </row>
    <row r="2" spans="1:34" s="22" customFormat="1" ht="23.25" x14ac:dyDescent="0.25">
      <c r="A2" s="20"/>
      <c r="B2" s="33" t="str">
        <f>Overview!B2 &amp;" -prep for F_outputs"</f>
        <v>River Water Quality -prep for F_outputs</v>
      </c>
      <c r="C2" s="34"/>
      <c r="D2" s="34"/>
      <c r="E2" s="34"/>
      <c r="F2" s="34"/>
      <c r="G2" s="34"/>
      <c r="H2" s="34"/>
      <c r="I2" s="34"/>
      <c r="J2" s="34"/>
      <c r="K2" s="34"/>
      <c r="L2" s="34"/>
      <c r="M2" s="34"/>
      <c r="N2" s="34"/>
      <c r="O2" s="34"/>
      <c r="P2" s="20"/>
      <c r="Q2" s="20"/>
      <c r="R2" s="20"/>
      <c r="S2" s="20"/>
      <c r="T2" s="20"/>
      <c r="U2" s="20"/>
      <c r="V2" s="20"/>
      <c r="W2" s="20"/>
      <c r="X2" s="20"/>
      <c r="Y2" s="20"/>
      <c r="Z2" s="20"/>
      <c r="AA2" s="20"/>
      <c r="AB2" s="20"/>
      <c r="AC2" s="20"/>
      <c r="AD2" s="20"/>
      <c r="AE2" s="20"/>
      <c r="AF2" s="20"/>
      <c r="AG2" s="20"/>
      <c r="AH2" s="20"/>
    </row>
    <row r="3" spans="1:34" s="15" customFormat="1" ht="15" x14ac:dyDescent="0.25">
      <c r="A3" s="137"/>
      <c r="B3" s="137"/>
      <c r="C3" s="26"/>
      <c r="D3" s="26"/>
      <c r="E3" s="26"/>
      <c r="F3" s="26"/>
      <c r="G3" s="27"/>
      <c r="H3" s="27"/>
      <c r="I3" s="27"/>
      <c r="J3" s="27"/>
      <c r="K3" s="27"/>
      <c r="L3" s="27"/>
      <c r="M3" s="27"/>
      <c r="N3" s="27"/>
      <c r="O3" s="27"/>
      <c r="P3" s="28"/>
      <c r="Q3" s="28"/>
      <c r="R3" s="28"/>
      <c r="S3" s="28"/>
      <c r="T3" s="28"/>
      <c r="U3" s="28"/>
      <c r="V3" s="28"/>
      <c r="W3" s="28"/>
      <c r="X3" s="28"/>
      <c r="Y3" s="28"/>
      <c r="Z3" s="28"/>
      <c r="AA3" s="28"/>
      <c r="AB3" s="28"/>
      <c r="AC3" s="28"/>
      <c r="AD3" s="28"/>
      <c r="AE3" s="28"/>
      <c r="AF3" s="28"/>
      <c r="AG3" s="28"/>
      <c r="AH3" s="28"/>
    </row>
    <row r="4" spans="1:34" s="30" customFormat="1" ht="18.75" x14ac:dyDescent="0.3">
      <c r="A4" s="1"/>
      <c r="B4" s="2" t="s">
        <v>102</v>
      </c>
      <c r="C4" s="2" t="s">
        <v>103</v>
      </c>
      <c r="D4" s="2" t="s">
        <v>104</v>
      </c>
      <c r="E4" s="2" t="s">
        <v>105</v>
      </c>
      <c r="F4" s="2" t="s">
        <v>106</v>
      </c>
      <c r="G4" s="3" t="s">
        <v>107</v>
      </c>
      <c r="H4" s="4" t="s">
        <v>108</v>
      </c>
      <c r="I4" s="4" t="s">
        <v>109</v>
      </c>
      <c r="J4" s="4" t="s">
        <v>110</v>
      </c>
      <c r="K4" s="4" t="s">
        <v>111</v>
      </c>
      <c r="L4" s="4" t="s">
        <v>112</v>
      </c>
      <c r="M4" s="4" t="s">
        <v>113</v>
      </c>
      <c r="N4" s="4" t="s">
        <v>114</v>
      </c>
      <c r="O4" s="4" t="s">
        <v>115</v>
      </c>
      <c r="P4" s="5" t="s">
        <v>24</v>
      </c>
      <c r="Q4" s="5" t="s">
        <v>25</v>
      </c>
      <c r="R4" s="5" t="s">
        <v>26</v>
      </c>
      <c r="S4" s="5" t="s">
        <v>27</v>
      </c>
      <c r="T4" s="5" t="s">
        <v>28</v>
      </c>
      <c r="U4" s="5" t="s">
        <v>29</v>
      </c>
      <c r="V4" s="5" t="s">
        <v>30</v>
      </c>
      <c r="W4" s="5" t="s">
        <v>31</v>
      </c>
      <c r="X4" s="5" t="s">
        <v>32</v>
      </c>
      <c r="Y4" s="5" t="s">
        <v>33</v>
      </c>
      <c r="Z4" s="5" t="s">
        <v>34</v>
      </c>
      <c r="AA4" s="5" t="s">
        <v>35</v>
      </c>
      <c r="AB4" s="6" t="s">
        <v>36</v>
      </c>
      <c r="AC4" s="6" t="s">
        <v>37</v>
      </c>
      <c r="AD4" s="6" t="s">
        <v>38</v>
      </c>
      <c r="AE4" s="6" t="s">
        <v>39</v>
      </c>
      <c r="AF4" s="6" t="s">
        <v>40</v>
      </c>
      <c r="AG4" s="6" t="s">
        <v>41</v>
      </c>
      <c r="AH4" s="6" t="s">
        <v>42</v>
      </c>
    </row>
    <row r="5" spans="1:34" s="15" customFormat="1" ht="15" x14ac:dyDescent="0.25">
      <c r="A5" s="7"/>
      <c r="B5" s="88" t="str">
        <f>FD_Input_Final_Data!B5</f>
        <v>ANH</v>
      </c>
      <c r="C5" s="88" t="str">
        <f>FD_Input_Final_Data!C5</f>
        <v>Anglian Water</v>
      </c>
      <c r="D5" s="88" t="str">
        <f>FD_Input_Final_Data!D5</f>
        <v>England</v>
      </c>
      <c r="E5" s="88" t="str">
        <f>FD_Input_Final_Data!E5</f>
        <v>Company</v>
      </c>
      <c r="F5" s="88" t="str">
        <f>FD_Input_Final_Data!F5</f>
        <v>WaSC</v>
      </c>
      <c r="G5" s="88" t="str">
        <f>FD_Input_Final_Data!G5</f>
        <v>PCL Units</v>
      </c>
      <c r="H5" s="88" t="str">
        <f>FD_Input_Final_Data!H5</f>
        <v>OUT5_09_PR24_OFWAT</v>
      </c>
      <c r="I5" s="88" t="str">
        <f>B5&amp;H5</f>
        <v>ANHOUT5_09_PR24_OFWAT</v>
      </c>
      <c r="J5" s="88" t="str">
        <f>FD_Input_Final_Data!J5</f>
        <v>Totex</v>
      </c>
      <c r="K5" s="88" t="str">
        <f>FD_Input_Final_Data!K5</f>
        <v xml:space="preserve">Company view </v>
      </c>
      <c r="L5" s="88" t="str">
        <f>FD_Input_Final_Data!L5</f>
        <v>RWQ</v>
      </c>
      <c r="M5" s="88" t="str">
        <f>FD_Input_Final_Data!M5</f>
        <v>Underlying calculations for common performance commitments - wastewater - River water quality?(phosphorus) - Reduction in phosphorus as a percentage of load discharged from treatment works in 2020</v>
      </c>
      <c r="N5" s="88" t="str">
        <f>FD_Input_Final_Data!N5</f>
        <v>%</v>
      </c>
      <c r="O5" s="88">
        <f>FD_Input_Final_Data!O5</f>
        <v>4</v>
      </c>
      <c r="P5" s="88">
        <f>FD_Input_Final_Data!Q5</f>
        <v>0</v>
      </c>
      <c r="Q5" s="88">
        <f>FD_Input_Final_Data!R5</f>
        <v>-4.5900000000000003E-2</v>
      </c>
      <c r="R5" s="88">
        <f>FD_Input_Final_Data!S5</f>
        <v>-3.0300000000000001E-2</v>
      </c>
      <c r="S5" s="88">
        <f>FD_Input_Final_Data!T5</f>
        <v>-0.31309999999999999</v>
      </c>
      <c r="T5" s="88">
        <f>FD_Input_Final_Data!U5</f>
        <v>-0.41789999999999999</v>
      </c>
      <c r="U5" s="88">
        <f>FD_Input_Final_Data!V5</f>
        <v>-0.46879999999999999</v>
      </c>
      <c r="V5" s="88">
        <f>FD_Input_Final_Data!W5</f>
        <v>-0.42520000000000002</v>
      </c>
      <c r="W5" s="88">
        <f>FD_Input_Final_Data!X5</f>
        <v>-0.39739999999999998</v>
      </c>
      <c r="X5" s="88">
        <f>FD_Input_Final_Data!Y5</f>
        <v>-0.36449999999999999</v>
      </c>
      <c r="Y5" s="88">
        <f>FD_Input_Final_Data!Z5</f>
        <v>0</v>
      </c>
      <c r="Z5" s="88">
        <f>FD_Input_Final_Data!AA5</f>
        <v>1.2999999999999999E-2</v>
      </c>
      <c r="AA5" s="88">
        <f>FD_Input_Final_Data!AB5</f>
        <v>5.7000000000000002E-2</v>
      </c>
      <c r="AB5" s="88">
        <f>FD_Input_Final_Data!AC5</f>
        <v>-6.0000000000000001E-3</v>
      </c>
      <c r="AC5" s="88">
        <f>FD_Input_Final_Data!AD5</f>
        <v>0</v>
      </c>
      <c r="AD5" s="88">
        <f>FD_Input_Final_Data!AE5</f>
        <v>0.13400000000000001</v>
      </c>
      <c r="AE5" s="88">
        <f>FD_Input_Final_Data!AF5</f>
        <v>0.12989999999999999</v>
      </c>
      <c r="AF5" s="88">
        <f>FD_Input_Final_Data!AG5</f>
        <v>0.1361</v>
      </c>
      <c r="AG5" s="88">
        <f>FD_Input_Final_Data!AH5</f>
        <v>0.14680000000000001</v>
      </c>
      <c r="AH5" s="88">
        <f>FD_Input_Final_Data!AI5</f>
        <v>0.14580000000000001</v>
      </c>
    </row>
    <row r="6" spans="1:34" s="15" customFormat="1" ht="15" x14ac:dyDescent="0.25">
      <c r="A6" s="7"/>
      <c r="B6" s="88" t="str">
        <f>FD_Input_Final_Data!B6</f>
        <v>WSH</v>
      </c>
      <c r="C6" s="88" t="str">
        <f>FD_Input_Final_Data!C6</f>
        <v>Dŵr Cymru</v>
      </c>
      <c r="D6" s="88" t="str">
        <f>FD_Input_Final_Data!D6</f>
        <v>Wales</v>
      </c>
      <c r="E6" s="88" t="str">
        <f>FD_Input_Final_Data!E6</f>
        <v>Company</v>
      </c>
      <c r="F6" s="88" t="str">
        <f>FD_Input_Final_Data!F6</f>
        <v>WaSC</v>
      </c>
      <c r="G6" s="88" t="str">
        <f>FD_Input_Final_Data!G6</f>
        <v>PCL Units</v>
      </c>
      <c r="H6" s="88" t="str">
        <f>FD_Input_Final_Data!H6</f>
        <v>OUT5_09_PR24_OFWAT</v>
      </c>
      <c r="I6" s="88" t="str">
        <f>B6&amp;H6</f>
        <v>WSHOUT5_09_PR24_OFWAT</v>
      </c>
      <c r="J6" s="88" t="str">
        <f>FD_Input_Final_Data!J6</f>
        <v>Totex</v>
      </c>
      <c r="K6" s="88" t="str">
        <f>FD_Input_Final_Data!K6</f>
        <v xml:space="preserve">Company view </v>
      </c>
      <c r="L6" s="88" t="str">
        <f>FD_Input_Final_Data!L6</f>
        <v>RWQ</v>
      </c>
      <c r="M6" s="88" t="str">
        <f>FD_Input_Final_Data!M6</f>
        <v>Underlying calculations for common performance commitments - wastewater - River water quality?(phosphorus) - Reduction in phosphorus as a percentage of load discharged from treatment works in 2020</v>
      </c>
      <c r="N6" s="88" t="str">
        <f>FD_Input_Final_Data!N6</f>
        <v>%</v>
      </c>
      <c r="O6" s="88">
        <f>FD_Input_Final_Data!O6</f>
        <v>4</v>
      </c>
      <c r="P6" s="88">
        <f>FD_Input_Final_Data!Q6</f>
        <v>5.4300000000000001E-2</v>
      </c>
      <c r="Q6" s="88">
        <f>FD_Input_Final_Data!R6</f>
        <v>4.87E-2</v>
      </c>
      <c r="R6" s="88">
        <f>FD_Input_Final_Data!S6</f>
        <v>1.89E-2</v>
      </c>
      <c r="S6" s="88">
        <f>FD_Input_Final_Data!T6</f>
        <v>2.76E-2</v>
      </c>
      <c r="T6" s="88">
        <f>FD_Input_Final_Data!U6</f>
        <v>-3.5700000000000003E-2</v>
      </c>
      <c r="U6" s="88">
        <f>FD_Input_Final_Data!V6</f>
        <v>1.0200000000000001E-2</v>
      </c>
      <c r="V6" s="88">
        <f>FD_Input_Final_Data!W6</f>
        <v>-7.9000000000000008E-3</v>
      </c>
      <c r="W6" s="88">
        <f>FD_Input_Final_Data!X6</f>
        <v>-5.0000000000000001E-3</v>
      </c>
      <c r="X6" s="88">
        <f>FD_Input_Final_Data!Y6</f>
        <v>-1E-3</v>
      </c>
      <c r="Y6" s="88">
        <f>FD_Input_Final_Data!Z6</f>
        <v>0</v>
      </c>
      <c r="Z6" s="88">
        <f>FD_Input_Final_Data!AA6</f>
        <v>1.8499999999999999E-2</v>
      </c>
      <c r="AA6" s="88">
        <f>FD_Input_Final_Data!AB6</f>
        <v>3.0499999999999999E-2</v>
      </c>
      <c r="AB6" s="88">
        <f>FD_Input_Final_Data!AC6</f>
        <v>1E-4</v>
      </c>
      <c r="AC6" s="88">
        <f>FD_Input_Final_Data!AD6</f>
        <v>0.1081</v>
      </c>
      <c r="AD6" s="88">
        <f>FD_Input_Final_Data!AE6</f>
        <v>0.1187</v>
      </c>
      <c r="AE6" s="88">
        <f>FD_Input_Final_Data!AF6</f>
        <v>0.2384</v>
      </c>
      <c r="AF6" s="88">
        <f>FD_Input_Final_Data!AG6</f>
        <v>0.23899999999999999</v>
      </c>
      <c r="AG6" s="88">
        <f>FD_Input_Final_Data!AH6</f>
        <v>0.26640000000000003</v>
      </c>
      <c r="AH6" s="88">
        <f>FD_Input_Final_Data!AI6</f>
        <v>0.26819999999999999</v>
      </c>
    </row>
    <row r="7" spans="1:34" s="15" customFormat="1" ht="15" x14ac:dyDescent="0.25">
      <c r="A7" s="7"/>
      <c r="B7" s="88" t="str">
        <f>FD_Input_Final_Data!B7</f>
        <v>HDD</v>
      </c>
      <c r="C7" s="88" t="str">
        <f>FD_Input_Final_Data!C7</f>
        <v>Hafren Dyfrdwy</v>
      </c>
      <c r="D7" s="88" t="str">
        <f>FD_Input_Final_Data!D7</f>
        <v>Wales</v>
      </c>
      <c r="E7" s="88" t="str">
        <f>FD_Input_Final_Data!E7</f>
        <v>Company</v>
      </c>
      <c r="F7" s="88" t="str">
        <f>FD_Input_Final_Data!F7</f>
        <v>WaSC</v>
      </c>
      <c r="G7" s="88" t="str">
        <f>FD_Input_Final_Data!G7</f>
        <v>PCL Units</v>
      </c>
      <c r="H7" s="88" t="str">
        <f>FD_Input_Final_Data!H7</f>
        <v>OUT5_09_PR24_OFWAT</v>
      </c>
      <c r="I7" s="88" t="str">
        <f t="shared" ref="I7:I70" si="0">B7&amp;H7</f>
        <v>HDDOUT5_09_PR24_OFWAT</v>
      </c>
      <c r="J7" s="88" t="str">
        <f>FD_Input_Final_Data!J7</f>
        <v>Totex</v>
      </c>
      <c r="K7" s="88" t="str">
        <f>FD_Input_Final_Data!K7</f>
        <v xml:space="preserve">Company view </v>
      </c>
      <c r="L7" s="88" t="str">
        <f>FD_Input_Final_Data!L7</f>
        <v>RWQ</v>
      </c>
      <c r="M7" s="88" t="str">
        <f>FD_Input_Final_Data!M7</f>
        <v>Underlying calculations for common performance commitments - wastewater - River water quality?(phosphorus) - Reduction in phosphorus as a percentage of load discharged from treatment works in 2020</v>
      </c>
      <c r="N7" s="88" t="str">
        <f>FD_Input_Final_Data!N7</f>
        <v>%</v>
      </c>
      <c r="O7" s="88">
        <f>FD_Input_Final_Data!O7</f>
        <v>4</v>
      </c>
      <c r="P7" s="88">
        <f>FD_Input_Final_Data!Q7</f>
        <v>-4.3E-3</v>
      </c>
      <c r="Q7" s="88">
        <f>FD_Input_Final_Data!R7</f>
        <v>-6.9999999999999999E-4</v>
      </c>
      <c r="R7" s="88">
        <f>FD_Input_Final_Data!S7</f>
        <v>2.0000000000000001E-4</v>
      </c>
      <c r="S7" s="88">
        <f>FD_Input_Final_Data!T7</f>
        <v>4.0000000000000002E-4</v>
      </c>
      <c r="T7" s="88">
        <f>FD_Input_Final_Data!U7</f>
        <v>-4.1999999999999997E-3</v>
      </c>
      <c r="U7" s="88">
        <f>FD_Input_Final_Data!V7</f>
        <v>-5.0000000000000001E-4</v>
      </c>
      <c r="V7" s="88">
        <f>FD_Input_Final_Data!W7</f>
        <v>-2.9999999999999997E-4</v>
      </c>
      <c r="W7" s="88">
        <f>FD_Input_Final_Data!X7</f>
        <v>6.9999999999999999E-4</v>
      </c>
      <c r="X7" s="88">
        <f>FD_Input_Final_Data!Y7</f>
        <v>8.0000000000000004E-4</v>
      </c>
      <c r="Y7" s="88">
        <f>FD_Input_Final_Data!Z7</f>
        <v>0</v>
      </c>
      <c r="Z7" s="88">
        <f>FD_Input_Final_Data!AA7</f>
        <v>-1E-3</v>
      </c>
      <c r="AA7" s="88">
        <f>FD_Input_Final_Data!AB7</f>
        <v>-2.3999999999999998E-3</v>
      </c>
      <c r="AB7" s="88">
        <f>FD_Input_Final_Data!AC7</f>
        <v>0</v>
      </c>
      <c r="AC7" s="88">
        <f>FD_Input_Final_Data!AD7</f>
        <v>0</v>
      </c>
      <c r="AD7" s="88">
        <f>FD_Input_Final_Data!AE7</f>
        <v>0.1114</v>
      </c>
      <c r="AE7" s="88">
        <f>FD_Input_Final_Data!AF7</f>
        <v>0.1114</v>
      </c>
      <c r="AF7" s="88">
        <f>FD_Input_Final_Data!AG7</f>
        <v>0.1114</v>
      </c>
      <c r="AG7" s="88">
        <f>FD_Input_Final_Data!AH7</f>
        <v>0.1114</v>
      </c>
      <c r="AH7" s="88">
        <f>FD_Input_Final_Data!AI7</f>
        <v>0.1114</v>
      </c>
    </row>
    <row r="8" spans="1:34" s="15" customFormat="1" ht="15" x14ac:dyDescent="0.25">
      <c r="A8" s="7"/>
      <c r="B8" s="88" t="str">
        <f>FD_Input_Final_Data!B8</f>
        <v>NES</v>
      </c>
      <c r="C8" s="88" t="str">
        <f>FD_Input_Final_Data!C8</f>
        <v>Northumbrian Water</v>
      </c>
      <c r="D8" s="88" t="str">
        <f>FD_Input_Final_Data!D8</f>
        <v>England</v>
      </c>
      <c r="E8" s="88" t="str">
        <f>FD_Input_Final_Data!E8</f>
        <v>Company</v>
      </c>
      <c r="F8" s="88" t="str">
        <f>FD_Input_Final_Data!F8</f>
        <v>WaSC</v>
      </c>
      <c r="G8" s="88" t="str">
        <f>FD_Input_Final_Data!G8</f>
        <v>PCL Units</v>
      </c>
      <c r="H8" s="88" t="str">
        <f>FD_Input_Final_Data!H8</f>
        <v>OUT5_09_PR24_OFWAT</v>
      </c>
      <c r="I8" s="88" t="str">
        <f t="shared" si="0"/>
        <v>NESOUT5_09_PR24_OFWAT</v>
      </c>
      <c r="J8" s="88" t="str">
        <f>FD_Input_Final_Data!J8</f>
        <v>Totex</v>
      </c>
      <c r="K8" s="88" t="str">
        <f>FD_Input_Final_Data!K8</f>
        <v xml:space="preserve">Company view </v>
      </c>
      <c r="L8" s="88" t="str">
        <f>FD_Input_Final_Data!L8</f>
        <v>RWQ</v>
      </c>
      <c r="M8" s="88" t="str">
        <f>FD_Input_Final_Data!M8</f>
        <v>Underlying calculations for common performance commitments - wastewater - River water quality?(phosphorus) - Reduction in phosphorus as a percentage of load discharged from treatment works in 2020</v>
      </c>
      <c r="N8" s="88" t="str">
        <f>FD_Input_Final_Data!N8</f>
        <v>%</v>
      </c>
      <c r="O8" s="88">
        <f>FD_Input_Final_Data!O8</f>
        <v>4</v>
      </c>
      <c r="P8" s="88">
        <f>FD_Input_Final_Data!Q8</f>
        <v>0</v>
      </c>
      <c r="Q8" s="88">
        <f>FD_Input_Final_Data!R8</f>
        <v>0</v>
      </c>
      <c r="R8" s="88">
        <f>FD_Input_Final_Data!S8</f>
        <v>0</v>
      </c>
      <c r="S8" s="88">
        <f>FD_Input_Final_Data!T8</f>
        <v>0</v>
      </c>
      <c r="T8" s="88">
        <f>FD_Input_Final_Data!U8</f>
        <v>0</v>
      </c>
      <c r="U8" s="88">
        <f>FD_Input_Final_Data!V8</f>
        <v>0</v>
      </c>
      <c r="V8" s="88">
        <f>FD_Input_Final_Data!W8</f>
        <v>0</v>
      </c>
      <c r="W8" s="88">
        <f>FD_Input_Final_Data!X8</f>
        <v>0</v>
      </c>
      <c r="X8" s="88">
        <f>FD_Input_Final_Data!Y8</f>
        <v>0</v>
      </c>
      <c r="Y8" s="88">
        <f>FD_Input_Final_Data!Z8</f>
        <v>0</v>
      </c>
      <c r="Z8" s="88">
        <f>FD_Input_Final_Data!AA8</f>
        <v>9.1999999999999998E-3</v>
      </c>
      <c r="AA8" s="88">
        <f>FD_Input_Final_Data!AB8</f>
        <v>2.5899999999999999E-2</v>
      </c>
      <c r="AB8" s="88">
        <f>FD_Input_Final_Data!AC8</f>
        <v>1.0699999999999999E-2</v>
      </c>
      <c r="AC8" s="88">
        <f>FD_Input_Final_Data!AD8</f>
        <v>0</v>
      </c>
      <c r="AD8" s="88">
        <f>FD_Input_Final_Data!AE8</f>
        <v>0</v>
      </c>
      <c r="AE8" s="88">
        <f>FD_Input_Final_Data!AF8</f>
        <v>0</v>
      </c>
      <c r="AF8" s="88">
        <f>FD_Input_Final_Data!AG8</f>
        <v>2.8899999999999999E-2</v>
      </c>
      <c r="AG8" s="88">
        <f>FD_Input_Final_Data!AH8</f>
        <v>4.9500000000000002E-2</v>
      </c>
      <c r="AH8" s="88">
        <f>FD_Input_Final_Data!AI8</f>
        <v>5.04E-2</v>
      </c>
    </row>
    <row r="9" spans="1:34" s="15" customFormat="1" ht="15" x14ac:dyDescent="0.25">
      <c r="A9" s="7"/>
      <c r="B9" s="88" t="str">
        <f>FD_Input_Final_Data!B9</f>
        <v>SVE</v>
      </c>
      <c r="C9" s="88" t="str">
        <f>FD_Input_Final_Data!C9</f>
        <v>Severn Trent Water</v>
      </c>
      <c r="D9" s="88" t="str">
        <f>FD_Input_Final_Data!D9</f>
        <v>England</v>
      </c>
      <c r="E9" s="88" t="str">
        <f>FD_Input_Final_Data!E9</f>
        <v>Company</v>
      </c>
      <c r="F9" s="88" t="str">
        <f>FD_Input_Final_Data!F9</f>
        <v>WaSC</v>
      </c>
      <c r="G9" s="88" t="str">
        <f>FD_Input_Final_Data!G9</f>
        <v>PCL Units</v>
      </c>
      <c r="H9" s="88" t="str">
        <f>FD_Input_Final_Data!H9</f>
        <v>OUT5_09_PR24_OFWAT</v>
      </c>
      <c r="I9" s="88" t="str">
        <f t="shared" si="0"/>
        <v>SVEOUT5_09_PR24_OFWAT</v>
      </c>
      <c r="J9" s="88" t="str">
        <f>FD_Input_Final_Data!J9</f>
        <v>Totex</v>
      </c>
      <c r="K9" s="88" t="str">
        <f>FD_Input_Final_Data!K9</f>
        <v xml:space="preserve">Company view </v>
      </c>
      <c r="L9" s="88" t="str">
        <f>FD_Input_Final_Data!L9</f>
        <v>RWQ</v>
      </c>
      <c r="M9" s="88" t="str">
        <f>FD_Input_Final_Data!M9</f>
        <v>Underlying calculations for common performance commitments - wastewater - River water quality?(phosphorus) - Reduction in phosphorus as a percentage of load discharged from treatment works in 2020</v>
      </c>
      <c r="N9" s="88" t="str">
        <f>FD_Input_Final_Data!N9</f>
        <v>%</v>
      </c>
      <c r="O9" s="88">
        <f>FD_Input_Final_Data!O9</f>
        <v>4</v>
      </c>
      <c r="P9" s="88">
        <f>FD_Input_Final_Data!Q9</f>
        <v>0</v>
      </c>
      <c r="Q9" s="88">
        <f>FD_Input_Final_Data!R9</f>
        <v>0</v>
      </c>
      <c r="R9" s="88">
        <f>FD_Input_Final_Data!S9</f>
        <v>0</v>
      </c>
      <c r="S9" s="88">
        <f>FD_Input_Final_Data!T9</f>
        <v>0</v>
      </c>
      <c r="T9" s="88">
        <f>FD_Input_Final_Data!U9</f>
        <v>0</v>
      </c>
      <c r="U9" s="88">
        <f>FD_Input_Final_Data!V9</f>
        <v>0</v>
      </c>
      <c r="V9" s="88">
        <f>FD_Input_Final_Data!W9</f>
        <v>0</v>
      </c>
      <c r="W9" s="88">
        <f>FD_Input_Final_Data!X9</f>
        <v>0</v>
      </c>
      <c r="X9" s="88">
        <f>FD_Input_Final_Data!Y9</f>
        <v>0</v>
      </c>
      <c r="Y9" s="88">
        <f>FD_Input_Final_Data!Z9</f>
        <v>0</v>
      </c>
      <c r="Z9" s="88">
        <f>FD_Input_Final_Data!AA9</f>
        <v>0.1196</v>
      </c>
      <c r="AA9" s="88">
        <f>FD_Input_Final_Data!AB9</f>
        <v>0.10970000000000001</v>
      </c>
      <c r="AB9" s="88">
        <f>FD_Input_Final_Data!AC9</f>
        <v>0.1171</v>
      </c>
      <c r="AC9" s="88">
        <f>FD_Input_Final_Data!AD9</f>
        <v>0.1205</v>
      </c>
      <c r="AD9" s="88">
        <f>FD_Input_Final_Data!AE9</f>
        <v>0.37869999999999998</v>
      </c>
      <c r="AE9" s="88">
        <f>FD_Input_Final_Data!AF9</f>
        <v>0.40339999999999998</v>
      </c>
      <c r="AF9" s="88">
        <f>FD_Input_Final_Data!AG9</f>
        <v>0.50449999999999995</v>
      </c>
      <c r="AG9" s="88">
        <f>FD_Input_Final_Data!AH9</f>
        <v>0.57369999999999999</v>
      </c>
      <c r="AH9" s="88">
        <f>FD_Input_Final_Data!AI9</f>
        <v>0.57369999999999999</v>
      </c>
    </row>
    <row r="10" spans="1:34" s="15" customFormat="1" ht="15" x14ac:dyDescent="0.25">
      <c r="A10" s="7"/>
      <c r="B10" s="88" t="str">
        <f>FD_Input_Final_Data!B10</f>
        <v>SRN</v>
      </c>
      <c r="C10" s="88" t="str">
        <f>FD_Input_Final_Data!C10</f>
        <v>Southern Water</v>
      </c>
      <c r="D10" s="88" t="str">
        <f>FD_Input_Final_Data!D10</f>
        <v>England</v>
      </c>
      <c r="E10" s="88" t="str">
        <f>FD_Input_Final_Data!E10</f>
        <v>Company</v>
      </c>
      <c r="F10" s="88" t="str">
        <f>FD_Input_Final_Data!F10</f>
        <v>WaSC</v>
      </c>
      <c r="G10" s="88" t="str">
        <f>FD_Input_Final_Data!G10</f>
        <v>PCL Units</v>
      </c>
      <c r="H10" s="88" t="str">
        <f>FD_Input_Final_Data!H10</f>
        <v>OUT5_09_PR24_OFWAT</v>
      </c>
      <c r="I10" s="88" t="str">
        <f t="shared" si="0"/>
        <v>SRNOUT5_09_PR24_OFWAT</v>
      </c>
      <c r="J10" s="88" t="str">
        <f>FD_Input_Final_Data!J10</f>
        <v>Totex</v>
      </c>
      <c r="K10" s="88" t="str">
        <f>FD_Input_Final_Data!K10</f>
        <v xml:space="preserve">Company view </v>
      </c>
      <c r="L10" s="88" t="str">
        <f>FD_Input_Final_Data!L10</f>
        <v>RWQ</v>
      </c>
      <c r="M10" s="88" t="str">
        <f>FD_Input_Final_Data!M10</f>
        <v>Underlying calculations for common performance commitments - wastewater - River water quality?(phosphorus) - Reduction in phosphorus as a percentage of load discharged from treatment works in 2020</v>
      </c>
      <c r="N10" s="88" t="str">
        <f>FD_Input_Final_Data!N10</f>
        <v>%</v>
      </c>
      <c r="O10" s="88">
        <f>FD_Input_Final_Data!O10</f>
        <v>4</v>
      </c>
      <c r="P10" s="88">
        <f>FD_Input_Final_Data!Q10</f>
        <v>0</v>
      </c>
      <c r="Q10" s="88">
        <f>FD_Input_Final_Data!R10</f>
        <v>0</v>
      </c>
      <c r="R10" s="88">
        <f>FD_Input_Final_Data!S10</f>
        <v>0</v>
      </c>
      <c r="S10" s="88">
        <f>FD_Input_Final_Data!T10</f>
        <v>0</v>
      </c>
      <c r="T10" s="88">
        <f>FD_Input_Final_Data!U10</f>
        <v>0</v>
      </c>
      <c r="U10" s="88">
        <f>FD_Input_Final_Data!V10</f>
        <v>0</v>
      </c>
      <c r="V10" s="88">
        <f>FD_Input_Final_Data!W10</f>
        <v>0</v>
      </c>
      <c r="W10" s="88">
        <f>FD_Input_Final_Data!X10</f>
        <v>0</v>
      </c>
      <c r="X10" s="88">
        <f>FD_Input_Final_Data!Y10</f>
        <v>0</v>
      </c>
      <c r="Y10" s="88">
        <f>FD_Input_Final_Data!Z10</f>
        <v>0</v>
      </c>
      <c r="Z10" s="88">
        <f>FD_Input_Final_Data!AA10</f>
        <v>0</v>
      </c>
      <c r="AA10" s="88">
        <f>FD_Input_Final_Data!AB10</f>
        <v>0</v>
      </c>
      <c r="AB10" s="88">
        <f>FD_Input_Final_Data!AC10</f>
        <v>0</v>
      </c>
      <c r="AC10" s="88">
        <f>FD_Input_Final_Data!AD10</f>
        <v>0.33629999999999999</v>
      </c>
      <c r="AD10" s="88">
        <f>FD_Input_Final_Data!AE10</f>
        <v>0.33629999999999999</v>
      </c>
      <c r="AE10" s="88">
        <f>FD_Input_Final_Data!AF10</f>
        <v>0.33629999999999999</v>
      </c>
      <c r="AF10" s="88">
        <f>FD_Input_Final_Data!AG10</f>
        <v>0.33629999999999999</v>
      </c>
      <c r="AG10" s="88">
        <f>FD_Input_Final_Data!AH10</f>
        <v>0.33629999999999999</v>
      </c>
      <c r="AH10" s="88">
        <f>FD_Input_Final_Data!AI10</f>
        <v>0.7258</v>
      </c>
    </row>
    <row r="11" spans="1:34" s="15" customFormat="1" ht="15" x14ac:dyDescent="0.25">
      <c r="A11" s="7"/>
      <c r="B11" s="88" t="str">
        <f>FD_Input_Final_Data!B11</f>
        <v>TMS</v>
      </c>
      <c r="C11" s="88" t="str">
        <f>FD_Input_Final_Data!C11</f>
        <v>Thames Water</v>
      </c>
      <c r="D11" s="88" t="str">
        <f>FD_Input_Final_Data!D11</f>
        <v>England</v>
      </c>
      <c r="E11" s="88" t="str">
        <f>FD_Input_Final_Data!E11</f>
        <v>Company</v>
      </c>
      <c r="F11" s="88" t="str">
        <f>FD_Input_Final_Data!F11</f>
        <v>WaSC</v>
      </c>
      <c r="G11" s="88" t="str">
        <f>FD_Input_Final_Data!G11</f>
        <v>PCL Units</v>
      </c>
      <c r="H11" s="88" t="str">
        <f>FD_Input_Final_Data!H11</f>
        <v>OUT5_09_PR24_OFWAT</v>
      </c>
      <c r="I11" s="88" t="str">
        <f t="shared" si="0"/>
        <v>TMSOUT5_09_PR24_OFWAT</v>
      </c>
      <c r="J11" s="88" t="str">
        <f>FD_Input_Final_Data!J11</f>
        <v>Totex</v>
      </c>
      <c r="K11" s="88" t="str">
        <f>FD_Input_Final_Data!K11</f>
        <v xml:space="preserve">Company view </v>
      </c>
      <c r="L11" s="88" t="str">
        <f>FD_Input_Final_Data!L11</f>
        <v>RWQ</v>
      </c>
      <c r="M11" s="88" t="str">
        <f>FD_Input_Final_Data!M11</f>
        <v>Underlying calculations for common performance commitments - wastewater - River water quality?(phosphorus) - Reduction in phosphorus as a percentage of load discharged from treatment works in 2020</v>
      </c>
      <c r="N11" s="88" t="str">
        <f>FD_Input_Final_Data!N11</f>
        <v>%</v>
      </c>
      <c r="O11" s="88">
        <f>FD_Input_Final_Data!O11</f>
        <v>4</v>
      </c>
      <c r="P11" s="88">
        <f>FD_Input_Final_Data!Q11</f>
        <v>8.4400000000000003E-2</v>
      </c>
      <c r="Q11" s="88">
        <f>FD_Input_Final_Data!R11</f>
        <v>-8.3099999999999993E-2</v>
      </c>
      <c r="R11" s="88">
        <f>FD_Input_Final_Data!S11</f>
        <v>-1.7500000000000002E-2</v>
      </c>
      <c r="S11" s="88">
        <f>FD_Input_Final_Data!T11</f>
        <v>1.6299999999999999E-2</v>
      </c>
      <c r="T11" s="88">
        <f>FD_Input_Final_Data!U11</f>
        <v>5.0099999999999999E-2</v>
      </c>
      <c r="U11" s="88">
        <f>FD_Input_Final_Data!V11</f>
        <v>1.8800000000000001E-2</v>
      </c>
      <c r="V11" s="88">
        <f>FD_Input_Final_Data!W11</f>
        <v>0.1186</v>
      </c>
      <c r="W11" s="88">
        <f>FD_Input_Final_Data!X11</f>
        <v>0.1298</v>
      </c>
      <c r="X11" s="88">
        <f>FD_Input_Final_Data!Y11</f>
        <v>0.1145</v>
      </c>
      <c r="Y11" s="88">
        <f>FD_Input_Final_Data!Z11</f>
        <v>0</v>
      </c>
      <c r="Z11" s="88">
        <f>FD_Input_Final_Data!AA11</f>
        <v>2.7199999999999998E-2</v>
      </c>
      <c r="AA11" s="88">
        <f>FD_Input_Final_Data!AB11</f>
        <v>7.8399999999999997E-2</v>
      </c>
      <c r="AB11" s="88">
        <f>FD_Input_Final_Data!AC11</f>
        <v>3.8600000000000002E-2</v>
      </c>
      <c r="AC11" s="88">
        <f>FD_Input_Final_Data!AD11</f>
        <v>3.8899999999999997E-2</v>
      </c>
      <c r="AD11" s="88">
        <f>FD_Input_Final_Data!AE11</f>
        <v>5.1499999999999997E-2</v>
      </c>
      <c r="AE11" s="88">
        <f>FD_Input_Final_Data!AF11</f>
        <v>5.1499999999999997E-2</v>
      </c>
      <c r="AF11" s="88">
        <f>FD_Input_Final_Data!AG11</f>
        <v>7.6899999999999996E-2</v>
      </c>
      <c r="AG11" s="88">
        <f>FD_Input_Final_Data!AH11</f>
        <v>0.14499999999999999</v>
      </c>
      <c r="AH11" s="88">
        <f>FD_Input_Final_Data!AI11</f>
        <v>0.19159999999999999</v>
      </c>
    </row>
    <row r="12" spans="1:34" s="15" customFormat="1" ht="15" x14ac:dyDescent="0.25">
      <c r="A12" s="14" t="s">
        <v>120</v>
      </c>
      <c r="B12" s="88" t="str">
        <f>FD_Input_Final_Data!B12</f>
        <v>NWT</v>
      </c>
      <c r="C12" s="88" t="str">
        <f>FD_Input_Final_Data!C12</f>
        <v xml:space="preserve">United Utilities </v>
      </c>
      <c r="D12" s="88" t="str">
        <f>FD_Input_Final_Data!D12</f>
        <v>England</v>
      </c>
      <c r="E12" s="88" t="str">
        <f>FD_Input_Final_Data!E12</f>
        <v>Company</v>
      </c>
      <c r="F12" s="88" t="str">
        <f>FD_Input_Final_Data!F12</f>
        <v>WaSC</v>
      </c>
      <c r="G12" s="88" t="str">
        <f>FD_Input_Final_Data!G12</f>
        <v>PCL Units</v>
      </c>
      <c r="H12" s="88" t="str">
        <f>FD_Input_Final_Data!H12</f>
        <v>OUT5_09_PR24_OFWAT</v>
      </c>
      <c r="I12" s="88" t="str">
        <f t="shared" si="0"/>
        <v>NWTOUT5_09_PR24_OFWAT</v>
      </c>
      <c r="J12" s="88" t="str">
        <f>FD_Input_Final_Data!J12</f>
        <v>Totex</v>
      </c>
      <c r="K12" s="88" t="str">
        <f>FD_Input_Final_Data!K12</f>
        <v xml:space="preserve">Company view </v>
      </c>
      <c r="L12" s="88" t="str">
        <f>FD_Input_Final_Data!L12</f>
        <v>RWQ</v>
      </c>
      <c r="M12" s="88" t="str">
        <f>FD_Input_Final_Data!M12</f>
        <v>Underlying calculations for common performance commitments - wastewater - River water quality?(phosphorus) - Reduction in phosphorus as a percentage of load discharged from treatment works in 2020</v>
      </c>
      <c r="N12" s="88" t="str">
        <f>FD_Input_Final_Data!N12</f>
        <v>%</v>
      </c>
      <c r="O12" s="88">
        <f>FD_Input_Final_Data!O12</f>
        <v>4</v>
      </c>
      <c r="P12" s="88">
        <f>FD_Input_Final_Data!Q12</f>
        <v>0</v>
      </c>
      <c r="Q12" s="88">
        <f>FD_Input_Final_Data!R12</f>
        <v>0</v>
      </c>
      <c r="R12" s="88">
        <f>FD_Input_Final_Data!S12</f>
        <v>0</v>
      </c>
      <c r="S12" s="88">
        <f>FD_Input_Final_Data!T12</f>
        <v>0</v>
      </c>
      <c r="T12" s="88">
        <f>FD_Input_Final_Data!U12</f>
        <v>0</v>
      </c>
      <c r="U12" s="88">
        <f>FD_Input_Final_Data!V12</f>
        <v>0</v>
      </c>
      <c r="V12" s="88">
        <f>FD_Input_Final_Data!W12</f>
        <v>0</v>
      </c>
      <c r="W12" s="88">
        <f>FD_Input_Final_Data!X12</f>
        <v>0</v>
      </c>
      <c r="X12" s="88">
        <f>FD_Input_Final_Data!Y12</f>
        <v>0</v>
      </c>
      <c r="Y12" s="88">
        <f>FD_Input_Final_Data!Z12</f>
        <v>0</v>
      </c>
      <c r="Z12" s="88">
        <f>FD_Input_Final_Data!AA12</f>
        <v>0</v>
      </c>
      <c r="AA12" s="88">
        <f>FD_Input_Final_Data!AB12</f>
        <v>5.7000000000000002E-3</v>
      </c>
      <c r="AB12" s="88">
        <f>FD_Input_Final_Data!AC12</f>
        <v>1.1599999999999999E-2</v>
      </c>
      <c r="AC12" s="88">
        <f>FD_Input_Final_Data!AD12</f>
        <v>3.56E-2</v>
      </c>
      <c r="AD12" s="88">
        <f>FD_Input_Final_Data!AE12</f>
        <v>0.14230000000000001</v>
      </c>
      <c r="AE12" s="88">
        <f>FD_Input_Final_Data!AF12</f>
        <v>0.14510000000000001</v>
      </c>
      <c r="AF12" s="88">
        <f>FD_Input_Final_Data!AG12</f>
        <v>0.1928</v>
      </c>
      <c r="AG12" s="88">
        <f>FD_Input_Final_Data!AH12</f>
        <v>0.1928</v>
      </c>
      <c r="AH12" s="88">
        <f>FD_Input_Final_Data!AI12</f>
        <v>0.31130000000000002</v>
      </c>
    </row>
    <row r="13" spans="1:34" s="15" customFormat="1" ht="15" x14ac:dyDescent="0.25">
      <c r="A13" s="7"/>
      <c r="B13" s="88" t="str">
        <f>FD_Input_Final_Data!B13</f>
        <v>WSX</v>
      </c>
      <c r="C13" s="88" t="str">
        <f>FD_Input_Final_Data!C13</f>
        <v>Wessex Water</v>
      </c>
      <c r="D13" s="88" t="str">
        <f>FD_Input_Final_Data!D13</f>
        <v>England</v>
      </c>
      <c r="E13" s="88" t="str">
        <f>FD_Input_Final_Data!E13</f>
        <v>Company</v>
      </c>
      <c r="F13" s="88" t="str">
        <f>FD_Input_Final_Data!F13</f>
        <v>WaSC</v>
      </c>
      <c r="G13" s="88" t="str">
        <f>FD_Input_Final_Data!G13</f>
        <v>PCL Units</v>
      </c>
      <c r="H13" s="88" t="str">
        <f>FD_Input_Final_Data!H13</f>
        <v>OUT5_09_PR24_OFWAT</v>
      </c>
      <c r="I13" s="88" t="str">
        <f t="shared" si="0"/>
        <v>WSXOUT5_09_PR24_OFWAT</v>
      </c>
      <c r="J13" s="88" t="str">
        <f>FD_Input_Final_Data!J13</f>
        <v>Totex</v>
      </c>
      <c r="K13" s="88" t="str">
        <f>FD_Input_Final_Data!K13</f>
        <v xml:space="preserve">Company view </v>
      </c>
      <c r="L13" s="88" t="str">
        <f>FD_Input_Final_Data!L13</f>
        <v>RWQ</v>
      </c>
      <c r="M13" s="88" t="str">
        <f>FD_Input_Final_Data!M13</f>
        <v>Underlying calculations for common performance commitments - wastewater - River water quality?(phosphorus) - Reduction in phosphorus as a percentage of load discharged from treatment works in 2020</v>
      </c>
      <c r="N13" s="88" t="str">
        <f>FD_Input_Final_Data!N13</f>
        <v>%</v>
      </c>
      <c r="O13" s="88">
        <f>FD_Input_Final_Data!O13</f>
        <v>4</v>
      </c>
      <c r="P13" s="88">
        <f>FD_Input_Final_Data!Q13</f>
        <v>9.4000000000000004E-3</v>
      </c>
      <c r="Q13" s="88">
        <f>FD_Input_Final_Data!R13</f>
        <v>1.12E-2</v>
      </c>
      <c r="R13" s="88">
        <f>FD_Input_Final_Data!S13</f>
        <v>-4.1000000000000002E-2</v>
      </c>
      <c r="S13" s="88">
        <f>FD_Input_Final_Data!T13</f>
        <v>-4.7899999999999998E-2</v>
      </c>
      <c r="T13" s="88">
        <f>FD_Input_Final_Data!U13</f>
        <v>-4.1999999999999997E-3</v>
      </c>
      <c r="U13" s="88">
        <f>FD_Input_Final_Data!V13</f>
        <v>-1.2E-2</v>
      </c>
      <c r="V13" s="88">
        <f>FD_Input_Final_Data!W13</f>
        <v>3.6499999999999998E-2</v>
      </c>
      <c r="W13" s="88">
        <f>FD_Input_Final_Data!X13</f>
        <v>-0.1067</v>
      </c>
      <c r="X13" s="88">
        <f>FD_Input_Final_Data!Y13</f>
        <v>2.3999999999999998E-3</v>
      </c>
      <c r="Y13" s="88">
        <f>FD_Input_Final_Data!Z13</f>
        <v>0</v>
      </c>
      <c r="Z13" s="88">
        <f>FD_Input_Final_Data!AA13</f>
        <v>2.1100000000000001E-2</v>
      </c>
      <c r="AA13" s="88">
        <f>FD_Input_Final_Data!AB13</f>
        <v>9.7900000000000001E-2</v>
      </c>
      <c r="AB13" s="88">
        <f>FD_Input_Final_Data!AC13</f>
        <v>9.1999999999999998E-2</v>
      </c>
      <c r="AC13" s="88">
        <f>FD_Input_Final_Data!AD13</f>
        <v>0.1232</v>
      </c>
      <c r="AD13" s="88">
        <f>FD_Input_Final_Data!AE13</f>
        <v>0.5635</v>
      </c>
      <c r="AE13" s="88">
        <f>FD_Input_Final_Data!AF13</f>
        <v>0.5635</v>
      </c>
      <c r="AF13" s="88">
        <f>FD_Input_Final_Data!AG13</f>
        <v>0.57030000000000003</v>
      </c>
      <c r="AG13" s="88">
        <f>FD_Input_Final_Data!AH13</f>
        <v>0.60070000000000001</v>
      </c>
      <c r="AH13" s="88">
        <f>FD_Input_Final_Data!AI13</f>
        <v>0.61439999999999995</v>
      </c>
    </row>
    <row r="14" spans="1:34" s="15" customFormat="1" ht="15" x14ac:dyDescent="0.25">
      <c r="A14" s="7"/>
      <c r="B14" s="88" t="str">
        <f>FD_Input_Final_Data!B14</f>
        <v>YKY</v>
      </c>
      <c r="C14" s="88" t="str">
        <f>FD_Input_Final_Data!C14</f>
        <v>Yorkshire Water</v>
      </c>
      <c r="D14" s="88" t="str">
        <f>FD_Input_Final_Data!D14</f>
        <v>England</v>
      </c>
      <c r="E14" s="88" t="str">
        <f>FD_Input_Final_Data!E14</f>
        <v>Company</v>
      </c>
      <c r="F14" s="88" t="str">
        <f>FD_Input_Final_Data!F14</f>
        <v>WaSC</v>
      </c>
      <c r="G14" s="88" t="str">
        <f>FD_Input_Final_Data!G14</f>
        <v>PCL Units</v>
      </c>
      <c r="H14" s="88" t="str">
        <f>FD_Input_Final_Data!H14</f>
        <v>OUT5_09_PR24_OFWAT</v>
      </c>
      <c r="I14" s="88" t="str">
        <f t="shared" si="0"/>
        <v>YKYOUT5_09_PR24_OFWAT</v>
      </c>
      <c r="J14" s="88" t="str">
        <f>FD_Input_Final_Data!J14</f>
        <v>Totex</v>
      </c>
      <c r="K14" s="88" t="str">
        <f>FD_Input_Final_Data!K14</f>
        <v xml:space="preserve">Company view </v>
      </c>
      <c r="L14" s="88" t="str">
        <f>FD_Input_Final_Data!L14</f>
        <v>RWQ</v>
      </c>
      <c r="M14" s="88" t="str">
        <f>FD_Input_Final_Data!M14</f>
        <v>Underlying calculations for common performance commitments - wastewater - River water quality?(phosphorus) - Reduction in phosphorus as a percentage of load discharged from treatment works in 2020</v>
      </c>
      <c r="N14" s="88" t="str">
        <f>FD_Input_Final_Data!N14</f>
        <v>%</v>
      </c>
      <c r="O14" s="88">
        <f>FD_Input_Final_Data!O14</f>
        <v>4</v>
      </c>
      <c r="P14" s="88">
        <f>FD_Input_Final_Data!Q14</f>
        <v>0</v>
      </c>
      <c r="Q14" s="88">
        <f>FD_Input_Final_Data!R14</f>
        <v>0</v>
      </c>
      <c r="R14" s="88">
        <f>FD_Input_Final_Data!S14</f>
        <v>0</v>
      </c>
      <c r="S14" s="88">
        <f>FD_Input_Final_Data!T14</f>
        <v>0</v>
      </c>
      <c r="T14" s="88">
        <f>FD_Input_Final_Data!U14</f>
        <v>0</v>
      </c>
      <c r="U14" s="88">
        <f>FD_Input_Final_Data!V14</f>
        <v>0</v>
      </c>
      <c r="V14" s="88">
        <f>FD_Input_Final_Data!W14</f>
        <v>0</v>
      </c>
      <c r="W14" s="88">
        <f>FD_Input_Final_Data!X14</f>
        <v>0</v>
      </c>
      <c r="X14" s="88">
        <f>FD_Input_Final_Data!Y14</f>
        <v>0</v>
      </c>
      <c r="Y14" s="88">
        <f>FD_Input_Final_Data!Z14</f>
        <v>0</v>
      </c>
      <c r="Z14" s="88">
        <f>FD_Input_Final_Data!AA14</f>
        <v>1.9099999999999999E-2</v>
      </c>
      <c r="AA14" s="88">
        <f>FD_Input_Final_Data!AB14</f>
        <v>1.9300000000000001E-2</v>
      </c>
      <c r="AB14" s="88">
        <f>FD_Input_Final_Data!AC14</f>
        <v>1.0999999999999999E-2</v>
      </c>
      <c r="AC14" s="88">
        <f>FD_Input_Final_Data!AD14</f>
        <v>1.0999999999999999E-2</v>
      </c>
      <c r="AD14" s="88">
        <f>FD_Input_Final_Data!AE14</f>
        <v>0.72119999999999995</v>
      </c>
      <c r="AE14" s="88">
        <f>FD_Input_Final_Data!AF14</f>
        <v>0.75349999999999995</v>
      </c>
      <c r="AF14" s="88">
        <f>FD_Input_Final_Data!AG14</f>
        <v>0.75929999999999997</v>
      </c>
      <c r="AG14" s="88">
        <f>FD_Input_Final_Data!AH14</f>
        <v>0.7611</v>
      </c>
      <c r="AH14" s="88">
        <f>FD_Input_Final_Data!AI14</f>
        <v>0.7611</v>
      </c>
    </row>
    <row r="15" spans="1:34" s="15" customFormat="1" ht="15" x14ac:dyDescent="0.25">
      <c r="A15" s="7"/>
      <c r="B15" s="88" t="str">
        <f>FD_Input_Final_Data!B15</f>
        <v>AFW</v>
      </c>
      <c r="C15" s="88" t="str">
        <f>FD_Input_Final_Data!C15</f>
        <v>Affinity Water</v>
      </c>
      <c r="D15" s="88" t="str">
        <f>FD_Input_Final_Data!D15</f>
        <v>England</v>
      </c>
      <c r="E15" s="88" t="str">
        <f>FD_Input_Final_Data!E15</f>
        <v>Company</v>
      </c>
      <c r="F15" s="88" t="str">
        <f>FD_Input_Final_Data!F15</f>
        <v>WoC</v>
      </c>
      <c r="G15" s="88" t="str">
        <f>FD_Input_Final_Data!G15</f>
        <v>PCL Units</v>
      </c>
      <c r="H15" s="88" t="str">
        <f>FD_Input_Final_Data!H15</f>
        <v>OUT5_09_PR24_OFWAT</v>
      </c>
      <c r="I15" s="88" t="str">
        <f t="shared" si="0"/>
        <v>AFWOUT5_09_PR24_OFWAT</v>
      </c>
      <c r="J15" s="88" t="str">
        <f>FD_Input_Final_Data!J15</f>
        <v>Totex</v>
      </c>
      <c r="K15" s="88" t="str">
        <f>FD_Input_Final_Data!K15</f>
        <v xml:space="preserve">Company view </v>
      </c>
      <c r="L15" s="88" t="str">
        <f>FD_Input_Final_Data!L15</f>
        <v>RWQ</v>
      </c>
      <c r="M15" s="88" t="str">
        <f>FD_Input_Final_Data!M15</f>
        <v>Underlying calculations for common performance commitments - wastewater - River water quality?(phosphorus) - Reduction in phosphorus as a percentage of load discharged from treatment works in 2020</v>
      </c>
      <c r="N15" s="88" t="str">
        <f>FD_Input_Final_Data!N15</f>
        <v>%</v>
      </c>
      <c r="O15" s="88">
        <f>FD_Input_Final_Data!O15</f>
        <v>4</v>
      </c>
      <c r="P15" s="88" t="str">
        <f>FD_Input_Final_Data!Q15</f>
        <v>##BLANK</v>
      </c>
      <c r="Q15" s="88" t="str">
        <f>FD_Input_Final_Data!R15</f>
        <v>##BLANK</v>
      </c>
      <c r="R15" s="88" t="str">
        <f>FD_Input_Final_Data!S15</f>
        <v>##BLANK</v>
      </c>
      <c r="S15" s="88" t="str">
        <f>FD_Input_Final_Data!T15</f>
        <v>##BLANK</v>
      </c>
      <c r="T15" s="88" t="str">
        <f>FD_Input_Final_Data!U15</f>
        <v>##BLANK</v>
      </c>
      <c r="U15" s="88" t="str">
        <f>FD_Input_Final_Data!V15</f>
        <v>##BLANK</v>
      </c>
      <c r="V15" s="88" t="str">
        <f>FD_Input_Final_Data!W15</f>
        <v>##BLANK</v>
      </c>
      <c r="W15" s="88" t="str">
        <f>FD_Input_Final_Data!X15</f>
        <v>##BLANK</v>
      </c>
      <c r="X15" s="88" t="str">
        <f>FD_Input_Final_Data!Y15</f>
        <v>##BLANK</v>
      </c>
      <c r="Y15" s="88" t="str">
        <f>FD_Input_Final_Data!Z15</f>
        <v>##BLANK</v>
      </c>
      <c r="Z15" s="88" t="str">
        <f>FD_Input_Final_Data!AA15</f>
        <v>##BLANK</v>
      </c>
      <c r="AA15" s="88" t="str">
        <f>FD_Input_Final_Data!AB15</f>
        <v>##BLANK</v>
      </c>
      <c r="AB15" s="88" t="str">
        <f>FD_Input_Final_Data!AC15</f>
        <v>##BLANK</v>
      </c>
      <c r="AC15" s="88" t="str">
        <f>FD_Input_Final_Data!AD15</f>
        <v>##BLANK</v>
      </c>
      <c r="AD15" s="88" t="str">
        <f>FD_Input_Final_Data!AE15</f>
        <v>##BLANK</v>
      </c>
      <c r="AE15" s="88" t="str">
        <f>FD_Input_Final_Data!AF15</f>
        <v>##BLANK</v>
      </c>
      <c r="AF15" s="88" t="str">
        <f>FD_Input_Final_Data!AG15</f>
        <v>##BLANK</v>
      </c>
      <c r="AG15" s="88" t="str">
        <f>FD_Input_Final_Data!AH15</f>
        <v>##BLANK</v>
      </c>
      <c r="AH15" s="88" t="str">
        <f>FD_Input_Final_Data!AI15</f>
        <v>##BLANK</v>
      </c>
    </row>
    <row r="16" spans="1:34" s="15" customFormat="1" ht="15" x14ac:dyDescent="0.25">
      <c r="B16" s="88" t="str">
        <f>FD_Input_Final_Data!B16</f>
        <v>PRT</v>
      </c>
      <c r="C16" s="88" t="str">
        <f>FD_Input_Final_Data!C16</f>
        <v>Portsmouth Water</v>
      </c>
      <c r="D16" s="88" t="str">
        <f>FD_Input_Final_Data!D16</f>
        <v>England</v>
      </c>
      <c r="E16" s="88" t="str">
        <f>FD_Input_Final_Data!E16</f>
        <v>Company</v>
      </c>
      <c r="F16" s="88" t="str">
        <f>FD_Input_Final_Data!F16</f>
        <v>WoC</v>
      </c>
      <c r="G16" s="88" t="str">
        <f>FD_Input_Final_Data!G16</f>
        <v>PCL Units</v>
      </c>
      <c r="H16" s="88" t="str">
        <f>FD_Input_Final_Data!H16</f>
        <v>OUT5_09_PR24_OFWAT</v>
      </c>
      <c r="I16" s="88" t="str">
        <f t="shared" si="0"/>
        <v>PRTOUT5_09_PR24_OFWAT</v>
      </c>
      <c r="J16" s="88" t="str">
        <f>FD_Input_Final_Data!J16</f>
        <v>Totex</v>
      </c>
      <c r="K16" s="88" t="str">
        <f>FD_Input_Final_Data!K16</f>
        <v xml:space="preserve">Company view </v>
      </c>
      <c r="L16" s="88" t="str">
        <f>FD_Input_Final_Data!L16</f>
        <v>RWQ</v>
      </c>
      <c r="M16" s="88" t="str">
        <f>FD_Input_Final_Data!M16</f>
        <v>Underlying calculations for common performance commitments - wastewater - River water quality?(phosphorus) - Reduction in phosphorus as a percentage of load discharged from treatment works in 2020</v>
      </c>
      <c r="N16" s="88" t="str">
        <f>FD_Input_Final_Data!N16</f>
        <v>%</v>
      </c>
      <c r="O16" s="88">
        <f>FD_Input_Final_Data!O16</f>
        <v>4</v>
      </c>
      <c r="P16" s="88" t="str">
        <f>FD_Input_Final_Data!Q16</f>
        <v>##BLANK</v>
      </c>
      <c r="Q16" s="88" t="str">
        <f>FD_Input_Final_Data!R16</f>
        <v>##BLANK</v>
      </c>
      <c r="R16" s="88" t="str">
        <f>FD_Input_Final_Data!S16</f>
        <v>##BLANK</v>
      </c>
      <c r="S16" s="88" t="str">
        <f>FD_Input_Final_Data!T16</f>
        <v>##BLANK</v>
      </c>
      <c r="T16" s="88" t="str">
        <f>FD_Input_Final_Data!U16</f>
        <v>##BLANK</v>
      </c>
      <c r="U16" s="88" t="str">
        <f>FD_Input_Final_Data!V16</f>
        <v>##BLANK</v>
      </c>
      <c r="V16" s="88" t="str">
        <f>FD_Input_Final_Data!W16</f>
        <v>##BLANK</v>
      </c>
      <c r="W16" s="88" t="str">
        <f>FD_Input_Final_Data!X16</f>
        <v>##BLANK</v>
      </c>
      <c r="X16" s="88" t="str">
        <f>FD_Input_Final_Data!Y16</f>
        <v>##BLANK</v>
      </c>
      <c r="Y16" s="88" t="str">
        <f>FD_Input_Final_Data!Z16</f>
        <v>##BLANK</v>
      </c>
      <c r="Z16" s="88" t="str">
        <f>FD_Input_Final_Data!AA16</f>
        <v>##BLANK</v>
      </c>
      <c r="AA16" s="88" t="str">
        <f>FD_Input_Final_Data!AB16</f>
        <v>##BLANK</v>
      </c>
      <c r="AB16" s="88" t="str">
        <f>FD_Input_Final_Data!AC16</f>
        <v>##BLANK</v>
      </c>
      <c r="AC16" s="88" t="str">
        <f>FD_Input_Final_Data!AD16</f>
        <v>##BLANK</v>
      </c>
      <c r="AD16" s="88" t="str">
        <f>FD_Input_Final_Data!AE16</f>
        <v>##BLANK</v>
      </c>
      <c r="AE16" s="88" t="str">
        <f>FD_Input_Final_Data!AF16</f>
        <v>##BLANK</v>
      </c>
      <c r="AF16" s="88" t="str">
        <f>FD_Input_Final_Data!AG16</f>
        <v>##BLANK</v>
      </c>
      <c r="AG16" s="88" t="str">
        <f>FD_Input_Final_Data!AH16</f>
        <v>##BLANK</v>
      </c>
      <c r="AH16" s="88" t="str">
        <f>FD_Input_Final_Data!AI16</f>
        <v>##BLANK</v>
      </c>
    </row>
    <row r="17" spans="1:34" s="15" customFormat="1" ht="15" x14ac:dyDescent="0.25">
      <c r="A17" s="7"/>
      <c r="B17" s="88" t="str">
        <f>FD_Input_Final_Data!B17</f>
        <v>SEW</v>
      </c>
      <c r="C17" s="88" t="str">
        <f>FD_Input_Final_Data!C17</f>
        <v>South East Water</v>
      </c>
      <c r="D17" s="88" t="str">
        <f>FD_Input_Final_Data!D17</f>
        <v>England</v>
      </c>
      <c r="E17" s="88" t="str">
        <f>FD_Input_Final_Data!E17</f>
        <v>Company</v>
      </c>
      <c r="F17" s="88" t="str">
        <f>FD_Input_Final_Data!F17</f>
        <v>WoC</v>
      </c>
      <c r="G17" s="88" t="str">
        <f>FD_Input_Final_Data!G17</f>
        <v>PCL Units</v>
      </c>
      <c r="H17" s="88" t="str">
        <f>FD_Input_Final_Data!H17</f>
        <v>OUT5_09_PR24_OFWAT</v>
      </c>
      <c r="I17" s="88" t="str">
        <f t="shared" si="0"/>
        <v>SEWOUT5_09_PR24_OFWAT</v>
      </c>
      <c r="J17" s="88" t="str">
        <f>FD_Input_Final_Data!J17</f>
        <v>Totex</v>
      </c>
      <c r="K17" s="88" t="str">
        <f>FD_Input_Final_Data!K17</f>
        <v xml:space="preserve">Company view </v>
      </c>
      <c r="L17" s="88" t="str">
        <f>FD_Input_Final_Data!L17</f>
        <v>RWQ</v>
      </c>
      <c r="M17" s="88" t="str">
        <f>FD_Input_Final_Data!M17</f>
        <v>Underlying calculations for common performance commitments - wastewater - River water quality?(phosphorus) - Reduction in phosphorus as a percentage of load discharged from treatment works in 2020</v>
      </c>
      <c r="N17" s="88" t="str">
        <f>FD_Input_Final_Data!N17</f>
        <v>%</v>
      </c>
      <c r="O17" s="88">
        <f>FD_Input_Final_Data!O17</f>
        <v>4</v>
      </c>
      <c r="P17" s="88" t="str">
        <f>FD_Input_Final_Data!Q17</f>
        <v>##BLANK</v>
      </c>
      <c r="Q17" s="88" t="str">
        <f>FD_Input_Final_Data!R17</f>
        <v>##BLANK</v>
      </c>
      <c r="R17" s="88" t="str">
        <f>FD_Input_Final_Data!S17</f>
        <v>##BLANK</v>
      </c>
      <c r="S17" s="88" t="str">
        <f>FD_Input_Final_Data!T17</f>
        <v>##BLANK</v>
      </c>
      <c r="T17" s="88" t="str">
        <f>FD_Input_Final_Data!U17</f>
        <v>##BLANK</v>
      </c>
      <c r="U17" s="88" t="str">
        <f>FD_Input_Final_Data!V17</f>
        <v>##BLANK</v>
      </c>
      <c r="V17" s="88" t="str">
        <f>FD_Input_Final_Data!W17</f>
        <v>##BLANK</v>
      </c>
      <c r="W17" s="88" t="str">
        <f>FD_Input_Final_Data!X17</f>
        <v>##BLANK</v>
      </c>
      <c r="X17" s="88" t="str">
        <f>FD_Input_Final_Data!Y17</f>
        <v>##BLANK</v>
      </c>
      <c r="Y17" s="88" t="str">
        <f>FD_Input_Final_Data!Z17</f>
        <v>##BLANK</v>
      </c>
      <c r="Z17" s="88" t="str">
        <f>FD_Input_Final_Data!AA17</f>
        <v>##BLANK</v>
      </c>
      <c r="AA17" s="88" t="str">
        <f>FD_Input_Final_Data!AB17</f>
        <v>##BLANK</v>
      </c>
      <c r="AB17" s="88" t="str">
        <f>FD_Input_Final_Data!AC17</f>
        <v>##BLANK</v>
      </c>
      <c r="AC17" s="88" t="str">
        <f>FD_Input_Final_Data!AD17</f>
        <v>##BLANK</v>
      </c>
      <c r="AD17" s="88" t="str">
        <f>FD_Input_Final_Data!AE17</f>
        <v>##BLANK</v>
      </c>
      <c r="AE17" s="88" t="str">
        <f>FD_Input_Final_Data!AF17</f>
        <v>##BLANK</v>
      </c>
      <c r="AF17" s="88" t="str">
        <f>FD_Input_Final_Data!AG17</f>
        <v>##BLANK</v>
      </c>
      <c r="AG17" s="88" t="str">
        <f>FD_Input_Final_Data!AH17</f>
        <v>##BLANK</v>
      </c>
      <c r="AH17" s="88" t="str">
        <f>FD_Input_Final_Data!AI17</f>
        <v>##BLANK</v>
      </c>
    </row>
    <row r="18" spans="1:34" s="15" customFormat="1" ht="15" x14ac:dyDescent="0.25">
      <c r="A18" s="7"/>
      <c r="B18" s="88" t="str">
        <f>FD_Input_Final_Data!B18</f>
        <v>SSC</v>
      </c>
      <c r="C18" s="88" t="str">
        <f>FD_Input_Final_Data!C18</f>
        <v>South Staffordshire Water</v>
      </c>
      <c r="D18" s="88" t="str">
        <f>FD_Input_Final_Data!D18</f>
        <v>England</v>
      </c>
      <c r="E18" s="88" t="str">
        <f>FD_Input_Final_Data!E18</f>
        <v>Company</v>
      </c>
      <c r="F18" s="88" t="str">
        <f>FD_Input_Final_Data!F18</f>
        <v>WoC</v>
      </c>
      <c r="G18" s="88" t="str">
        <f>FD_Input_Final_Data!G18</f>
        <v>PCL Units</v>
      </c>
      <c r="H18" s="88" t="str">
        <f>FD_Input_Final_Data!H18</f>
        <v>OUT5_09_PR24_OFWAT</v>
      </c>
      <c r="I18" s="88" t="str">
        <f t="shared" si="0"/>
        <v>SSCOUT5_09_PR24_OFWAT</v>
      </c>
      <c r="J18" s="88" t="str">
        <f>FD_Input_Final_Data!J18</f>
        <v>Totex</v>
      </c>
      <c r="K18" s="88" t="str">
        <f>FD_Input_Final_Data!K18</f>
        <v xml:space="preserve">Company view </v>
      </c>
      <c r="L18" s="88" t="str">
        <f>FD_Input_Final_Data!L18</f>
        <v>RWQ</v>
      </c>
      <c r="M18" s="88" t="str">
        <f>FD_Input_Final_Data!M18</f>
        <v>Underlying calculations for common performance commitments - wastewater - River water quality?(phosphorus) - Reduction in phosphorus as a percentage of load discharged from treatment works in 2020</v>
      </c>
      <c r="N18" s="88" t="str">
        <f>FD_Input_Final_Data!N18</f>
        <v>%</v>
      </c>
      <c r="O18" s="88">
        <f>FD_Input_Final_Data!O18</f>
        <v>4</v>
      </c>
      <c r="P18" s="88" t="str">
        <f>FD_Input_Final_Data!Q18</f>
        <v>##BLANK</v>
      </c>
      <c r="Q18" s="88" t="str">
        <f>FD_Input_Final_Data!R18</f>
        <v>##BLANK</v>
      </c>
      <c r="R18" s="88" t="str">
        <f>FD_Input_Final_Data!S18</f>
        <v>##BLANK</v>
      </c>
      <c r="S18" s="88" t="str">
        <f>FD_Input_Final_Data!T18</f>
        <v>##BLANK</v>
      </c>
      <c r="T18" s="88" t="str">
        <f>FD_Input_Final_Data!U18</f>
        <v>##BLANK</v>
      </c>
      <c r="U18" s="88" t="str">
        <f>FD_Input_Final_Data!V18</f>
        <v>##BLANK</v>
      </c>
      <c r="V18" s="88" t="str">
        <f>FD_Input_Final_Data!W18</f>
        <v>##BLANK</v>
      </c>
      <c r="W18" s="88" t="str">
        <f>FD_Input_Final_Data!X18</f>
        <v>##BLANK</v>
      </c>
      <c r="X18" s="88" t="str">
        <f>FD_Input_Final_Data!Y18</f>
        <v>##BLANK</v>
      </c>
      <c r="Y18" s="88" t="str">
        <f>FD_Input_Final_Data!Z18</f>
        <v>##BLANK</v>
      </c>
      <c r="Z18" s="88" t="str">
        <f>FD_Input_Final_Data!AA18</f>
        <v>##BLANK</v>
      </c>
      <c r="AA18" s="88" t="str">
        <f>FD_Input_Final_Data!AB18</f>
        <v>##BLANK</v>
      </c>
      <c r="AB18" s="88" t="str">
        <f>FD_Input_Final_Data!AC18</f>
        <v>##BLANK</v>
      </c>
      <c r="AC18" s="88" t="str">
        <f>FD_Input_Final_Data!AD18</f>
        <v>##BLANK</v>
      </c>
      <c r="AD18" s="88" t="str">
        <f>FD_Input_Final_Data!AE18</f>
        <v>##BLANK</v>
      </c>
      <c r="AE18" s="88" t="str">
        <f>FD_Input_Final_Data!AF18</f>
        <v>##BLANK</v>
      </c>
      <c r="AF18" s="88" t="str">
        <f>FD_Input_Final_Data!AG18</f>
        <v>##BLANK</v>
      </c>
      <c r="AG18" s="88" t="str">
        <f>FD_Input_Final_Data!AH18</f>
        <v>##BLANK</v>
      </c>
      <c r="AH18" s="88" t="str">
        <f>FD_Input_Final_Data!AI18</f>
        <v>##BLANK</v>
      </c>
    </row>
    <row r="19" spans="1:34" s="15" customFormat="1" ht="15" x14ac:dyDescent="0.25">
      <c r="A19" s="7"/>
      <c r="B19" s="88" t="str">
        <f>FD_Input_Final_Data!B19</f>
        <v>SES</v>
      </c>
      <c r="C19" s="88" t="str">
        <f>FD_Input_Final_Data!C19</f>
        <v>SES Water</v>
      </c>
      <c r="D19" s="88" t="str">
        <f>FD_Input_Final_Data!D19</f>
        <v>England</v>
      </c>
      <c r="E19" s="88" t="str">
        <f>FD_Input_Final_Data!E19</f>
        <v>Company</v>
      </c>
      <c r="F19" s="88" t="str">
        <f>FD_Input_Final_Data!F19</f>
        <v>WoC</v>
      </c>
      <c r="G19" s="88" t="str">
        <f>FD_Input_Final_Data!G19</f>
        <v>PCL Units</v>
      </c>
      <c r="H19" s="88" t="str">
        <f>FD_Input_Final_Data!H19</f>
        <v>OUT5_09_PR24_OFWAT</v>
      </c>
      <c r="I19" s="88" t="str">
        <f t="shared" si="0"/>
        <v>SESOUT5_09_PR24_OFWAT</v>
      </c>
      <c r="J19" s="88" t="str">
        <f>FD_Input_Final_Data!J19</f>
        <v>Totex</v>
      </c>
      <c r="K19" s="88" t="str">
        <f>FD_Input_Final_Data!K19</f>
        <v xml:space="preserve">Company view </v>
      </c>
      <c r="L19" s="88" t="str">
        <f>FD_Input_Final_Data!L19</f>
        <v>RWQ</v>
      </c>
      <c r="M19" s="88" t="str">
        <f>FD_Input_Final_Data!M19</f>
        <v>Underlying calculations for common performance commitments - wastewater - River water quality?(phosphorus) - Reduction in phosphorus as a percentage of load discharged from treatment works in 2020</v>
      </c>
      <c r="N19" s="88" t="str">
        <f>FD_Input_Final_Data!N19</f>
        <v>%</v>
      </c>
      <c r="O19" s="88">
        <f>FD_Input_Final_Data!O19</f>
        <v>4</v>
      </c>
      <c r="P19" s="88" t="str">
        <f>FD_Input_Final_Data!Q19</f>
        <v>##BLANK</v>
      </c>
      <c r="Q19" s="88" t="str">
        <f>FD_Input_Final_Data!R19</f>
        <v>##BLANK</v>
      </c>
      <c r="R19" s="88" t="str">
        <f>FD_Input_Final_Data!S19</f>
        <v>##BLANK</v>
      </c>
      <c r="S19" s="88" t="str">
        <f>FD_Input_Final_Data!T19</f>
        <v>##BLANK</v>
      </c>
      <c r="T19" s="88" t="str">
        <f>FD_Input_Final_Data!U19</f>
        <v>##BLANK</v>
      </c>
      <c r="U19" s="88" t="str">
        <f>FD_Input_Final_Data!V19</f>
        <v>##BLANK</v>
      </c>
      <c r="V19" s="88" t="str">
        <f>FD_Input_Final_Data!W19</f>
        <v>##BLANK</v>
      </c>
      <c r="W19" s="88" t="str">
        <f>FD_Input_Final_Data!X19</f>
        <v>##BLANK</v>
      </c>
      <c r="X19" s="88" t="str">
        <f>FD_Input_Final_Data!Y19</f>
        <v>##BLANK</v>
      </c>
      <c r="Y19" s="88" t="str">
        <f>FD_Input_Final_Data!Z19</f>
        <v>##BLANK</v>
      </c>
      <c r="Z19" s="88" t="str">
        <f>FD_Input_Final_Data!AA19</f>
        <v>##BLANK</v>
      </c>
      <c r="AA19" s="88" t="str">
        <f>FD_Input_Final_Data!AB19</f>
        <v>##BLANK</v>
      </c>
      <c r="AB19" s="88" t="str">
        <f>FD_Input_Final_Data!AC19</f>
        <v>##BLANK</v>
      </c>
      <c r="AC19" s="88" t="str">
        <f>FD_Input_Final_Data!AD19</f>
        <v>##BLANK</v>
      </c>
      <c r="AD19" s="88" t="str">
        <f>FD_Input_Final_Data!AE19</f>
        <v>##BLANK</v>
      </c>
      <c r="AE19" s="88" t="str">
        <f>FD_Input_Final_Data!AF19</f>
        <v>##BLANK</v>
      </c>
      <c r="AF19" s="88" t="str">
        <f>FD_Input_Final_Data!AG19</f>
        <v>##BLANK</v>
      </c>
      <c r="AG19" s="88" t="str">
        <f>FD_Input_Final_Data!AH19</f>
        <v>##BLANK</v>
      </c>
      <c r="AH19" s="88" t="str">
        <f>FD_Input_Final_Data!AI19</f>
        <v>##BLANK</v>
      </c>
    </row>
    <row r="20" spans="1:34" s="15" customFormat="1" ht="15" x14ac:dyDescent="0.25">
      <c r="A20" s="7"/>
      <c r="B20" s="88" t="str">
        <f>FD_Input_Final_Data!B20</f>
        <v>SWB</v>
      </c>
      <c r="C20" s="88" t="str">
        <f>FD_Input_Final_Data!C20</f>
        <v>South West Water</v>
      </c>
      <c r="D20" s="88" t="str">
        <f>FD_Input_Final_Data!D20</f>
        <v>England</v>
      </c>
      <c r="E20" s="88" t="str">
        <f>FD_Input_Final_Data!E20</f>
        <v>Company</v>
      </c>
      <c r="F20" s="88" t="str">
        <f>FD_Input_Final_Data!F20</f>
        <v>WaSC</v>
      </c>
      <c r="G20" s="88" t="str">
        <f>FD_Input_Final_Data!G20</f>
        <v>PCL Units</v>
      </c>
      <c r="H20" s="88" t="str">
        <f>FD_Input_Final_Data!H20</f>
        <v>OUT5_09_PR24_OFWAT</v>
      </c>
      <c r="I20" s="88" t="str">
        <f t="shared" si="0"/>
        <v>SWBOUT5_09_PR24_OFWAT</v>
      </c>
      <c r="J20" s="88" t="str">
        <f>FD_Input_Final_Data!J20</f>
        <v>Totex</v>
      </c>
      <c r="K20" s="88" t="str">
        <f>FD_Input_Final_Data!K20</f>
        <v xml:space="preserve">Company view </v>
      </c>
      <c r="L20" s="88" t="str">
        <f>FD_Input_Final_Data!L20</f>
        <v>RWQ</v>
      </c>
      <c r="M20" s="88" t="str">
        <f>FD_Input_Final_Data!M20</f>
        <v>Underlying calculations for common performance commitments - wastewater - River water quality?(phosphorus) - Reduction in phosphorus as a percentage of load discharged from treatment works in 2020</v>
      </c>
      <c r="N20" s="88" t="str">
        <f>FD_Input_Final_Data!N20</f>
        <v>%</v>
      </c>
      <c r="O20" s="88">
        <f>FD_Input_Final_Data!O20</f>
        <v>4</v>
      </c>
      <c r="P20" s="88">
        <f>FD_Input_Final_Data!Q20</f>
        <v>6.4000000000000003E-3</v>
      </c>
      <c r="Q20" s="88">
        <f>FD_Input_Final_Data!R20</f>
        <v>6.1000000000000004E-3</v>
      </c>
      <c r="R20" s="88">
        <f>FD_Input_Final_Data!S20</f>
        <v>-8.3000000000000001E-3</v>
      </c>
      <c r="S20" s="88">
        <f>FD_Input_Final_Data!T20</f>
        <v>1.8E-3</v>
      </c>
      <c r="T20" s="88">
        <f>FD_Input_Final_Data!U20</f>
        <v>-5.9999999999999995E-4</v>
      </c>
      <c r="U20" s="88">
        <f>FD_Input_Final_Data!V20</f>
        <v>7.0000000000000001E-3</v>
      </c>
      <c r="V20" s="88">
        <f>FD_Input_Final_Data!W20</f>
        <v>-1.04E-2</v>
      </c>
      <c r="W20" s="88">
        <f>FD_Input_Final_Data!X20</f>
        <v>1.6000000000000001E-3</v>
      </c>
      <c r="X20" s="88">
        <f>FD_Input_Final_Data!Y20</f>
        <v>7.4000000000000003E-3</v>
      </c>
      <c r="Y20" s="88">
        <f>FD_Input_Final_Data!Z20</f>
        <v>0</v>
      </c>
      <c r="Z20" s="88">
        <f>FD_Input_Final_Data!AA20</f>
        <v>1.52E-2</v>
      </c>
      <c r="AA20" s="88">
        <f>FD_Input_Final_Data!AB20</f>
        <v>3.1699999999999999E-2</v>
      </c>
      <c r="AB20" s="88">
        <f>FD_Input_Final_Data!AC20</f>
        <v>2.86E-2</v>
      </c>
      <c r="AC20" s="88">
        <f>FD_Input_Final_Data!AD20</f>
        <v>2.8799999999999999E-2</v>
      </c>
      <c r="AD20" s="88">
        <f>FD_Input_Final_Data!AE20</f>
        <v>2.7400000000000001E-2</v>
      </c>
      <c r="AE20" s="88">
        <f>FD_Input_Final_Data!AF20</f>
        <v>9.6699999999999994E-2</v>
      </c>
      <c r="AF20" s="88">
        <f>FD_Input_Final_Data!AG20</f>
        <v>0.10199999999999999</v>
      </c>
      <c r="AG20" s="88">
        <f>FD_Input_Final_Data!AH20</f>
        <v>0.1086</v>
      </c>
      <c r="AH20" s="88">
        <f>FD_Input_Final_Data!AI20</f>
        <v>0.1263</v>
      </c>
    </row>
    <row r="21" spans="1:34" s="15" customFormat="1" ht="15" x14ac:dyDescent="0.25">
      <c r="A21" s="7"/>
      <c r="B21" s="88" t="str">
        <f>FD_Input_Final_Data!B21</f>
        <v>BRL</v>
      </c>
      <c r="C21" s="88" t="str">
        <f>FD_Input_Final_Data!C21</f>
        <v>Bristol Water</v>
      </c>
      <c r="D21" s="88" t="str">
        <f>FD_Input_Final_Data!D21</f>
        <v>England</v>
      </c>
      <c r="E21" s="88" t="str">
        <f>FD_Input_Final_Data!E21</f>
        <v>Company</v>
      </c>
      <c r="F21" s="88" t="str">
        <f>FD_Input_Final_Data!F21</f>
        <v>WoC</v>
      </c>
      <c r="G21" s="88" t="str">
        <f>FD_Input_Final_Data!G21</f>
        <v>PCL Units</v>
      </c>
      <c r="H21" s="88" t="str">
        <f>FD_Input_Final_Data!H21</f>
        <v>OUT5_09_PR24_OFWAT</v>
      </c>
      <c r="I21" s="88" t="str">
        <f t="shared" si="0"/>
        <v>BRLOUT5_09_PR24_OFWAT</v>
      </c>
      <c r="J21" s="88" t="str">
        <f>FD_Input_Final_Data!J21</f>
        <v>Totex</v>
      </c>
      <c r="K21" s="88" t="str">
        <f>FD_Input_Final_Data!K21</f>
        <v xml:space="preserve">Company view </v>
      </c>
      <c r="L21" s="88" t="str">
        <f>FD_Input_Final_Data!L21</f>
        <v>RWQ</v>
      </c>
      <c r="M21" s="88" t="str">
        <f>FD_Input_Final_Data!M21</f>
        <v>Underlying calculations for common performance commitments - wastewater - River water quality?(phosphorus) - Reduction in phosphorus as a percentage of load discharged from treatment works in 2020</v>
      </c>
      <c r="N21" s="88" t="str">
        <f>FD_Input_Final_Data!N21</f>
        <v>%</v>
      </c>
      <c r="O21" s="88">
        <f>FD_Input_Final_Data!O21</f>
        <v>4</v>
      </c>
      <c r="P21" s="88" t="str">
        <f>FD_Input_Final_Data!Q21</f>
        <v>##BLANK</v>
      </c>
      <c r="Q21" s="88" t="str">
        <f>FD_Input_Final_Data!R21</f>
        <v>##BLANK</v>
      </c>
      <c r="R21" s="88" t="str">
        <f>FD_Input_Final_Data!S21</f>
        <v>##BLANK</v>
      </c>
      <c r="S21" s="88" t="str">
        <f>FD_Input_Final_Data!T21</f>
        <v>##BLANK</v>
      </c>
      <c r="T21" s="88" t="str">
        <f>FD_Input_Final_Data!U21</f>
        <v>##BLANK</v>
      </c>
      <c r="U21" s="88" t="str">
        <f>FD_Input_Final_Data!V21</f>
        <v>##BLANK</v>
      </c>
      <c r="V21" s="88" t="str">
        <f>FD_Input_Final_Data!W21</f>
        <v>##BLANK</v>
      </c>
      <c r="W21" s="88" t="str">
        <f>FD_Input_Final_Data!X21</f>
        <v>##BLANK</v>
      </c>
      <c r="X21" s="88" t="str">
        <f>FD_Input_Final_Data!Y21</f>
        <v>##BLANK</v>
      </c>
      <c r="Y21" s="88" t="str">
        <f>FD_Input_Final_Data!Z21</f>
        <v>##BLANK</v>
      </c>
      <c r="Z21" s="88" t="str">
        <f>FD_Input_Final_Data!AA21</f>
        <v>##BLANK</v>
      </c>
      <c r="AA21" s="88" t="str">
        <f>FD_Input_Final_Data!AB21</f>
        <v>##BLANK</v>
      </c>
      <c r="AB21" s="88" t="str">
        <f>FD_Input_Final_Data!AC21</f>
        <v>##BLANK</v>
      </c>
      <c r="AC21" s="88" t="str">
        <f>FD_Input_Final_Data!AD21</f>
        <v>##BLANK</v>
      </c>
      <c r="AD21" s="88" t="str">
        <f>FD_Input_Final_Data!AE21</f>
        <v>##BLANK</v>
      </c>
      <c r="AE21" s="88" t="str">
        <f>FD_Input_Final_Data!AF21</f>
        <v>##BLANK</v>
      </c>
      <c r="AF21" s="88" t="str">
        <f>FD_Input_Final_Data!AG21</f>
        <v>##BLANK</v>
      </c>
      <c r="AG21" s="88" t="str">
        <f>FD_Input_Final_Data!AH21</f>
        <v>##BLANK</v>
      </c>
      <c r="AH21" s="88" t="str">
        <f>FD_Input_Final_Data!AI21</f>
        <v>##BLANK</v>
      </c>
    </row>
    <row r="22" spans="1:34" s="15" customFormat="1" ht="20.25" customHeight="1" x14ac:dyDescent="0.25">
      <c r="A22" s="7"/>
      <c r="B22" s="89" t="str">
        <f>FD_Input_Final_Data!B22</f>
        <v>ANH</v>
      </c>
      <c r="C22" s="89" t="str">
        <f>FD_Input_Final_Data!C22</f>
        <v>Anglian Water</v>
      </c>
      <c r="D22" s="89" t="str">
        <f>FD_Input_Final_Data!D22</f>
        <v>England</v>
      </c>
      <c r="E22" s="89" t="str">
        <f>FD_Input_Final_Data!E22</f>
        <v>Company</v>
      </c>
      <c r="F22" s="89" t="str">
        <f>FD_Input_Final_Data!F22</f>
        <v>WaSC</v>
      </c>
      <c r="G22" s="89" t="str">
        <f>FD_Input_Final_Data!G22</f>
        <v>PCL Units</v>
      </c>
      <c r="H22" s="89" t="str">
        <f>FD_Input_Final_Data!H22</f>
        <v>OUT5_09_A_PR24_OFWAT</v>
      </c>
      <c r="I22" s="88" t="str">
        <f t="shared" si="0"/>
        <v>ANHOUT5_09_A_PR24_OFWAT</v>
      </c>
      <c r="J22" s="89" t="str">
        <f>FD_Input_Final_Data!J22</f>
        <v>Totex</v>
      </c>
      <c r="K22" s="89" t="str">
        <f>FD_Input_Final_Data!K22</f>
        <v xml:space="preserve">Company view </v>
      </c>
      <c r="L22" s="89" t="str">
        <f>FD_Input_Final_Data!L22</f>
        <v>RWQ</v>
      </c>
      <c r="M22" s="89" t="str">
        <f>FD_Input_Final_Data!M22</f>
        <v>Underlying calculations for common performance commitments - wastewater - River water quality?(phosphorus) - Total load of phosphorus from all of the company's wastewater treatment works in 2020</v>
      </c>
      <c r="N22" s="89" t="str">
        <f>FD_Input_Final_Data!N22</f>
        <v>kg</v>
      </c>
      <c r="O22" s="89">
        <f>FD_Input_Final_Data!O22</f>
        <v>4</v>
      </c>
      <c r="P22" s="89" t="str">
        <f>FD_Input_Final_Data!Q22</f>
        <v>##BLANK</v>
      </c>
      <c r="Q22" s="89" t="str">
        <f>FD_Input_Final_Data!R22</f>
        <v>##BLANK</v>
      </c>
      <c r="R22" s="89" t="str">
        <f>FD_Input_Final_Data!S22</f>
        <v>##BLANK</v>
      </c>
      <c r="S22" s="89" t="str">
        <f>FD_Input_Final_Data!T22</f>
        <v>##BLANK</v>
      </c>
      <c r="T22" s="89" t="str">
        <f>FD_Input_Final_Data!U22</f>
        <v>##BLANK</v>
      </c>
      <c r="U22" s="89" t="str">
        <f>FD_Input_Final_Data!V22</f>
        <v>##BLANK</v>
      </c>
      <c r="V22" s="89" t="str">
        <f>FD_Input_Final_Data!W22</f>
        <v>##BLANK</v>
      </c>
      <c r="W22" s="89" t="str">
        <f>FD_Input_Final_Data!X22</f>
        <v>##BLANK</v>
      </c>
      <c r="X22" s="89" t="str">
        <f>FD_Input_Final_Data!Y22</f>
        <v>##BLANK</v>
      </c>
      <c r="Y22" s="89" t="str">
        <f>FD_Input_Final_Data!Z22</f>
        <v>##BLANK</v>
      </c>
      <c r="Z22" s="89" t="str">
        <f>FD_Input_Final_Data!AA22</f>
        <v>##BLANK</v>
      </c>
      <c r="AA22" s="89" t="str">
        <f>FD_Input_Final_Data!AB22</f>
        <v>##BLANK</v>
      </c>
      <c r="AB22" s="89" t="str">
        <f>FD_Input_Final_Data!AC22</f>
        <v>##BLANK</v>
      </c>
      <c r="AC22" s="89" t="str">
        <f>FD_Input_Final_Data!AD22</f>
        <v>##BLANK</v>
      </c>
      <c r="AD22" s="89" t="str">
        <f>FD_Input_Final_Data!AE22</f>
        <v>##BLANK</v>
      </c>
      <c r="AE22" s="89" t="str">
        <f>FD_Input_Final_Data!AF22</f>
        <v>##BLANK</v>
      </c>
      <c r="AF22" s="89" t="str">
        <f>FD_Input_Final_Data!AG22</f>
        <v>##BLANK</v>
      </c>
      <c r="AG22" s="89" t="str">
        <f>FD_Input_Final_Data!AH22</f>
        <v>##BLANK</v>
      </c>
      <c r="AH22" s="89" t="str">
        <f>FD_Input_Final_Data!AI22</f>
        <v>##BLANK</v>
      </c>
    </row>
    <row r="23" spans="1:34" s="15" customFormat="1" ht="20.25" customHeight="1" x14ac:dyDescent="0.25">
      <c r="A23" s="7"/>
      <c r="B23" s="89" t="str">
        <f>FD_Input_Final_Data!B23</f>
        <v>WSH</v>
      </c>
      <c r="C23" s="89" t="str">
        <f>FD_Input_Final_Data!C23</f>
        <v>Dŵr Cymru</v>
      </c>
      <c r="D23" s="89" t="str">
        <f>FD_Input_Final_Data!D23</f>
        <v>Wales</v>
      </c>
      <c r="E23" s="89" t="str">
        <f>FD_Input_Final_Data!E23</f>
        <v>Company</v>
      </c>
      <c r="F23" s="89" t="str">
        <f>FD_Input_Final_Data!F23</f>
        <v>WaSC</v>
      </c>
      <c r="G23" s="89" t="str">
        <f>FD_Input_Final_Data!G23</f>
        <v>PCL Units</v>
      </c>
      <c r="H23" s="89" t="str">
        <f>FD_Input_Final_Data!H23</f>
        <v>OUT5_09_A_PR24_OFWAT</v>
      </c>
      <c r="I23" s="88" t="str">
        <f t="shared" si="0"/>
        <v>WSHOUT5_09_A_PR24_OFWAT</v>
      </c>
      <c r="J23" s="89" t="str">
        <f>FD_Input_Final_Data!J23</f>
        <v>Totex</v>
      </c>
      <c r="K23" s="89" t="str">
        <f>FD_Input_Final_Data!K23</f>
        <v xml:space="preserve">Company view </v>
      </c>
      <c r="L23" s="89" t="str">
        <f>FD_Input_Final_Data!L23</f>
        <v>RWQ</v>
      </c>
      <c r="M23" s="89" t="str">
        <f>FD_Input_Final_Data!M23</f>
        <v>Underlying calculations for common performance commitments - wastewater - River water quality?(phosphorus) - Total load of phosphorus from all of the company's wastewater treatment works in 2020</v>
      </c>
      <c r="N23" s="89" t="str">
        <f>FD_Input_Final_Data!N23</f>
        <v>kg</v>
      </c>
      <c r="O23" s="89">
        <f>FD_Input_Final_Data!O23</f>
        <v>4</v>
      </c>
      <c r="P23" s="89" t="str">
        <f>FD_Input_Final_Data!Q23</f>
        <v>##BLANK</v>
      </c>
      <c r="Q23" s="89" t="str">
        <f>FD_Input_Final_Data!R23</f>
        <v>##BLANK</v>
      </c>
      <c r="R23" s="89" t="str">
        <f>FD_Input_Final_Data!S23</f>
        <v>##BLANK</v>
      </c>
      <c r="S23" s="89" t="str">
        <f>FD_Input_Final_Data!T23</f>
        <v>##BLANK</v>
      </c>
      <c r="T23" s="89" t="str">
        <f>FD_Input_Final_Data!U23</f>
        <v>##BLANK</v>
      </c>
      <c r="U23" s="89" t="str">
        <f>FD_Input_Final_Data!V23</f>
        <v>##BLANK</v>
      </c>
      <c r="V23" s="89" t="str">
        <f>FD_Input_Final_Data!W23</f>
        <v>##BLANK</v>
      </c>
      <c r="W23" s="89" t="str">
        <f>FD_Input_Final_Data!X23</f>
        <v>##BLANK</v>
      </c>
      <c r="X23" s="89" t="str">
        <f>FD_Input_Final_Data!Y23</f>
        <v>##BLANK</v>
      </c>
      <c r="Y23" s="89" t="str">
        <f>FD_Input_Final_Data!Z23</f>
        <v>##BLANK</v>
      </c>
      <c r="Z23" s="89" t="str">
        <f>FD_Input_Final_Data!AA23</f>
        <v>##BLANK</v>
      </c>
      <c r="AA23" s="89" t="str">
        <f>FD_Input_Final_Data!AB23</f>
        <v>##BLANK</v>
      </c>
      <c r="AB23" s="89" t="str">
        <f>FD_Input_Final_Data!AC23</f>
        <v>##BLANK</v>
      </c>
      <c r="AC23" s="89" t="str">
        <f>FD_Input_Final_Data!AD23</f>
        <v>##BLANK</v>
      </c>
      <c r="AD23" s="89" t="str">
        <f>FD_Input_Final_Data!AE23</f>
        <v>##BLANK</v>
      </c>
      <c r="AE23" s="89" t="str">
        <f>FD_Input_Final_Data!AF23</f>
        <v>##BLANK</v>
      </c>
      <c r="AF23" s="89" t="str">
        <f>FD_Input_Final_Data!AG23</f>
        <v>##BLANK</v>
      </c>
      <c r="AG23" s="89" t="str">
        <f>FD_Input_Final_Data!AH23</f>
        <v>##BLANK</v>
      </c>
      <c r="AH23" s="89" t="str">
        <f>FD_Input_Final_Data!AI23</f>
        <v>##BLANK</v>
      </c>
    </row>
    <row r="24" spans="1:34" s="15" customFormat="1" ht="20.25" customHeight="1" x14ac:dyDescent="0.25">
      <c r="A24" s="7"/>
      <c r="B24" s="89" t="str">
        <f>FD_Input_Final_Data!B24</f>
        <v>HDD</v>
      </c>
      <c r="C24" s="89" t="str">
        <f>FD_Input_Final_Data!C24</f>
        <v>Hafren Dyfrdwy</v>
      </c>
      <c r="D24" s="89" t="str">
        <f>FD_Input_Final_Data!D24</f>
        <v>Wales</v>
      </c>
      <c r="E24" s="89" t="str">
        <f>FD_Input_Final_Data!E24</f>
        <v>Company</v>
      </c>
      <c r="F24" s="89" t="str">
        <f>FD_Input_Final_Data!F24</f>
        <v>WaSC</v>
      </c>
      <c r="G24" s="89" t="str">
        <f>FD_Input_Final_Data!G24</f>
        <v>PCL Units</v>
      </c>
      <c r="H24" s="89" t="str">
        <f>FD_Input_Final_Data!H24</f>
        <v>OUT5_09_A_PR24_OFWAT</v>
      </c>
      <c r="I24" s="88" t="str">
        <f t="shared" si="0"/>
        <v>HDDOUT5_09_A_PR24_OFWAT</v>
      </c>
      <c r="J24" s="89" t="str">
        <f>FD_Input_Final_Data!J24</f>
        <v>Totex</v>
      </c>
      <c r="K24" s="89" t="str">
        <f>FD_Input_Final_Data!K24</f>
        <v xml:space="preserve">Company view </v>
      </c>
      <c r="L24" s="89" t="str">
        <f>FD_Input_Final_Data!L24</f>
        <v>RWQ</v>
      </c>
      <c r="M24" s="89" t="str">
        <f>FD_Input_Final_Data!M24</f>
        <v>Underlying calculations for common performance commitments - wastewater - River water quality?(phosphorus) - Total load of phosphorus from all of the company's wastewater treatment works in 2020</v>
      </c>
      <c r="N24" s="89" t="str">
        <f>FD_Input_Final_Data!N24</f>
        <v>kg</v>
      </c>
      <c r="O24" s="89">
        <f>FD_Input_Final_Data!O24</f>
        <v>4</v>
      </c>
      <c r="P24" s="89" t="str">
        <f>FD_Input_Final_Data!Q24</f>
        <v>##BLANK</v>
      </c>
      <c r="Q24" s="89" t="str">
        <f>FD_Input_Final_Data!R24</f>
        <v>##BLANK</v>
      </c>
      <c r="R24" s="89" t="str">
        <f>FD_Input_Final_Data!S24</f>
        <v>##BLANK</v>
      </c>
      <c r="S24" s="89" t="str">
        <f>FD_Input_Final_Data!T24</f>
        <v>##BLANK</v>
      </c>
      <c r="T24" s="89" t="str">
        <f>FD_Input_Final_Data!U24</f>
        <v>##BLANK</v>
      </c>
      <c r="U24" s="89" t="str">
        <f>FD_Input_Final_Data!V24</f>
        <v>##BLANK</v>
      </c>
      <c r="V24" s="89" t="str">
        <f>FD_Input_Final_Data!W24</f>
        <v>##BLANK</v>
      </c>
      <c r="W24" s="89" t="str">
        <f>FD_Input_Final_Data!X24</f>
        <v>##BLANK</v>
      </c>
      <c r="X24" s="89" t="str">
        <f>FD_Input_Final_Data!Y24</f>
        <v>##BLANK</v>
      </c>
      <c r="Y24" s="89" t="str">
        <f>FD_Input_Final_Data!Z24</f>
        <v>##BLANK</v>
      </c>
      <c r="Z24" s="89" t="str">
        <f>FD_Input_Final_Data!AA24</f>
        <v>##BLANK</v>
      </c>
      <c r="AA24" s="89" t="str">
        <f>FD_Input_Final_Data!AB24</f>
        <v>##BLANK</v>
      </c>
      <c r="AB24" s="89" t="str">
        <f>FD_Input_Final_Data!AC24</f>
        <v>##BLANK</v>
      </c>
      <c r="AC24" s="89" t="str">
        <f>FD_Input_Final_Data!AD24</f>
        <v>##BLANK</v>
      </c>
      <c r="AD24" s="89" t="str">
        <f>FD_Input_Final_Data!AE24</f>
        <v>##BLANK</v>
      </c>
      <c r="AE24" s="89" t="str">
        <f>FD_Input_Final_Data!AF24</f>
        <v>##BLANK</v>
      </c>
      <c r="AF24" s="89" t="str">
        <f>FD_Input_Final_Data!AG24</f>
        <v>##BLANK</v>
      </c>
      <c r="AG24" s="89" t="str">
        <f>FD_Input_Final_Data!AH24</f>
        <v>##BLANK</v>
      </c>
      <c r="AH24" s="89" t="str">
        <f>FD_Input_Final_Data!AI24</f>
        <v>##BLANK</v>
      </c>
    </row>
    <row r="25" spans="1:34" s="15" customFormat="1" ht="20.25" customHeight="1" x14ac:dyDescent="0.25">
      <c r="A25" s="7"/>
      <c r="B25" s="89" t="str">
        <f>FD_Input_Final_Data!B25</f>
        <v>NES</v>
      </c>
      <c r="C25" s="89" t="str">
        <f>FD_Input_Final_Data!C25</f>
        <v>Northumbrian Water</v>
      </c>
      <c r="D25" s="89" t="str">
        <f>FD_Input_Final_Data!D25</f>
        <v>England</v>
      </c>
      <c r="E25" s="89" t="str">
        <f>FD_Input_Final_Data!E25</f>
        <v>Company</v>
      </c>
      <c r="F25" s="89" t="str">
        <f>FD_Input_Final_Data!F25</f>
        <v>WaSC</v>
      </c>
      <c r="G25" s="89" t="str">
        <f>FD_Input_Final_Data!G25</f>
        <v>PCL Units</v>
      </c>
      <c r="H25" s="89" t="str">
        <f>FD_Input_Final_Data!H25</f>
        <v>OUT5_09_A_PR24_OFWAT</v>
      </c>
      <c r="I25" s="88" t="str">
        <f t="shared" si="0"/>
        <v>NESOUT5_09_A_PR24_OFWAT</v>
      </c>
      <c r="J25" s="89" t="str">
        <f>FD_Input_Final_Data!J25</f>
        <v>Totex</v>
      </c>
      <c r="K25" s="89" t="str">
        <f>FD_Input_Final_Data!K25</f>
        <v xml:space="preserve">Company view </v>
      </c>
      <c r="L25" s="89" t="str">
        <f>FD_Input_Final_Data!L25</f>
        <v>RWQ</v>
      </c>
      <c r="M25" s="89" t="str">
        <f>FD_Input_Final_Data!M25</f>
        <v>Underlying calculations for common performance commitments - wastewater - River water quality?(phosphorus) - Total load of phosphorus from all of the company's wastewater treatment works in 2020</v>
      </c>
      <c r="N25" s="89" t="str">
        <f>FD_Input_Final_Data!N25</f>
        <v>kg</v>
      </c>
      <c r="O25" s="89">
        <f>FD_Input_Final_Data!O25</f>
        <v>4</v>
      </c>
      <c r="P25" s="89" t="str">
        <f>FD_Input_Final_Data!Q25</f>
        <v>##BLANK</v>
      </c>
      <c r="Q25" s="89" t="str">
        <f>FD_Input_Final_Data!R25</f>
        <v>##BLANK</v>
      </c>
      <c r="R25" s="89" t="str">
        <f>FD_Input_Final_Data!S25</f>
        <v>##BLANK</v>
      </c>
      <c r="S25" s="89" t="str">
        <f>FD_Input_Final_Data!T25</f>
        <v>##BLANK</v>
      </c>
      <c r="T25" s="89" t="str">
        <f>FD_Input_Final_Data!U25</f>
        <v>##BLANK</v>
      </c>
      <c r="U25" s="89" t="str">
        <f>FD_Input_Final_Data!V25</f>
        <v>##BLANK</v>
      </c>
      <c r="V25" s="89" t="str">
        <f>FD_Input_Final_Data!W25</f>
        <v>##BLANK</v>
      </c>
      <c r="W25" s="89" t="str">
        <f>FD_Input_Final_Data!X25</f>
        <v>##BLANK</v>
      </c>
      <c r="X25" s="89" t="str">
        <f>FD_Input_Final_Data!Y25</f>
        <v>##BLANK</v>
      </c>
      <c r="Y25" s="89" t="str">
        <f>FD_Input_Final_Data!Z25</f>
        <v>##BLANK</v>
      </c>
      <c r="Z25" s="89" t="str">
        <f>FD_Input_Final_Data!AA25</f>
        <v>##BLANK</v>
      </c>
      <c r="AA25" s="89" t="str">
        <f>FD_Input_Final_Data!AB25</f>
        <v>##BLANK</v>
      </c>
      <c r="AB25" s="89" t="str">
        <f>FD_Input_Final_Data!AC25</f>
        <v>##BLANK</v>
      </c>
      <c r="AC25" s="89" t="str">
        <f>FD_Input_Final_Data!AD25</f>
        <v>##BLANK</v>
      </c>
      <c r="AD25" s="89" t="str">
        <f>FD_Input_Final_Data!AE25</f>
        <v>##BLANK</v>
      </c>
      <c r="AE25" s="89" t="str">
        <f>FD_Input_Final_Data!AF25</f>
        <v>##BLANK</v>
      </c>
      <c r="AF25" s="89" t="str">
        <f>FD_Input_Final_Data!AG25</f>
        <v>##BLANK</v>
      </c>
      <c r="AG25" s="89" t="str">
        <f>FD_Input_Final_Data!AH25</f>
        <v>##BLANK</v>
      </c>
      <c r="AH25" s="89" t="str">
        <f>FD_Input_Final_Data!AI25</f>
        <v>##BLANK</v>
      </c>
    </row>
    <row r="26" spans="1:34" s="15" customFormat="1" ht="20.25" customHeight="1" x14ac:dyDescent="0.25">
      <c r="A26" s="7"/>
      <c r="B26" s="89" t="str">
        <f>FD_Input_Final_Data!B26</f>
        <v>SVE</v>
      </c>
      <c r="C26" s="89" t="str">
        <f>FD_Input_Final_Data!C26</f>
        <v>Severn Trent Water</v>
      </c>
      <c r="D26" s="89" t="str">
        <f>FD_Input_Final_Data!D26</f>
        <v>England</v>
      </c>
      <c r="E26" s="89" t="str">
        <f>FD_Input_Final_Data!E26</f>
        <v>Company</v>
      </c>
      <c r="F26" s="89" t="str">
        <f>FD_Input_Final_Data!F26</f>
        <v>WaSC</v>
      </c>
      <c r="G26" s="89" t="str">
        <f>FD_Input_Final_Data!G26</f>
        <v>PCL Units</v>
      </c>
      <c r="H26" s="89" t="str">
        <f>FD_Input_Final_Data!H26</f>
        <v>OUT5_09_A_PR24_OFWAT</v>
      </c>
      <c r="I26" s="88" t="str">
        <f t="shared" si="0"/>
        <v>SVEOUT5_09_A_PR24_OFWAT</v>
      </c>
      <c r="J26" s="89" t="str">
        <f>FD_Input_Final_Data!J26</f>
        <v>Totex</v>
      </c>
      <c r="K26" s="89" t="str">
        <f>FD_Input_Final_Data!K26</f>
        <v xml:space="preserve">Company view </v>
      </c>
      <c r="L26" s="89" t="str">
        <f>FD_Input_Final_Data!L26</f>
        <v>RWQ</v>
      </c>
      <c r="M26" s="89" t="str">
        <f>FD_Input_Final_Data!M26</f>
        <v>Underlying calculations for common performance commitments - wastewater - River water quality?(phosphorus) - Total load of phosphorus from all of the company's wastewater treatment works in 2020</v>
      </c>
      <c r="N26" s="89" t="str">
        <f>FD_Input_Final_Data!N26</f>
        <v>kg</v>
      </c>
      <c r="O26" s="89">
        <f>FD_Input_Final_Data!O26</f>
        <v>4</v>
      </c>
      <c r="P26" s="89" t="str">
        <f>FD_Input_Final_Data!Q26</f>
        <v>##BLANK</v>
      </c>
      <c r="Q26" s="89" t="str">
        <f>FD_Input_Final_Data!R26</f>
        <v>##BLANK</v>
      </c>
      <c r="R26" s="89" t="str">
        <f>FD_Input_Final_Data!S26</f>
        <v>##BLANK</v>
      </c>
      <c r="S26" s="89" t="str">
        <f>FD_Input_Final_Data!T26</f>
        <v>##BLANK</v>
      </c>
      <c r="T26" s="89" t="str">
        <f>FD_Input_Final_Data!U26</f>
        <v>##BLANK</v>
      </c>
      <c r="U26" s="89" t="str">
        <f>FD_Input_Final_Data!V26</f>
        <v>##BLANK</v>
      </c>
      <c r="V26" s="89" t="str">
        <f>FD_Input_Final_Data!W26</f>
        <v>##BLANK</v>
      </c>
      <c r="W26" s="89" t="str">
        <f>FD_Input_Final_Data!X26</f>
        <v>##BLANK</v>
      </c>
      <c r="X26" s="89" t="str">
        <f>FD_Input_Final_Data!Y26</f>
        <v>##BLANK</v>
      </c>
      <c r="Y26" s="89" t="str">
        <f>FD_Input_Final_Data!Z26</f>
        <v>##BLANK</v>
      </c>
      <c r="Z26" s="89" t="str">
        <f>FD_Input_Final_Data!AA26</f>
        <v>##BLANK</v>
      </c>
      <c r="AA26" s="89" t="str">
        <f>FD_Input_Final_Data!AB26</f>
        <v>##BLANK</v>
      </c>
      <c r="AB26" s="89" t="str">
        <f>FD_Input_Final_Data!AC26</f>
        <v>##BLANK</v>
      </c>
      <c r="AC26" s="89" t="str">
        <f>FD_Input_Final_Data!AD26</f>
        <v>##BLANK</v>
      </c>
      <c r="AD26" s="89" t="str">
        <f>FD_Input_Final_Data!AE26</f>
        <v>##BLANK</v>
      </c>
      <c r="AE26" s="89" t="str">
        <f>FD_Input_Final_Data!AF26</f>
        <v>##BLANK</v>
      </c>
      <c r="AF26" s="89" t="str">
        <f>FD_Input_Final_Data!AG26</f>
        <v>##BLANK</v>
      </c>
      <c r="AG26" s="89" t="str">
        <f>FD_Input_Final_Data!AH26</f>
        <v>##BLANK</v>
      </c>
      <c r="AH26" s="89" t="str">
        <f>FD_Input_Final_Data!AI26</f>
        <v>##BLANK</v>
      </c>
    </row>
    <row r="27" spans="1:34" s="15" customFormat="1" ht="20.25" customHeight="1" x14ac:dyDescent="0.25">
      <c r="A27" s="7"/>
      <c r="B27" s="89" t="str">
        <f>FD_Input_Final_Data!B27</f>
        <v>SRN</v>
      </c>
      <c r="C27" s="89" t="str">
        <f>FD_Input_Final_Data!C27</f>
        <v>Southern Water</v>
      </c>
      <c r="D27" s="89" t="str">
        <f>FD_Input_Final_Data!D27</f>
        <v>England</v>
      </c>
      <c r="E27" s="89" t="str">
        <f>FD_Input_Final_Data!E27</f>
        <v>Company</v>
      </c>
      <c r="F27" s="89" t="str">
        <f>FD_Input_Final_Data!F27</f>
        <v>WaSC</v>
      </c>
      <c r="G27" s="89" t="str">
        <f>FD_Input_Final_Data!G27</f>
        <v>PCL Units</v>
      </c>
      <c r="H27" s="89" t="str">
        <f>FD_Input_Final_Data!H27</f>
        <v>OUT5_09_A_PR24_OFWAT</v>
      </c>
      <c r="I27" s="88" t="str">
        <f t="shared" si="0"/>
        <v>SRNOUT5_09_A_PR24_OFWAT</v>
      </c>
      <c r="J27" s="89" t="str">
        <f>FD_Input_Final_Data!J27</f>
        <v>Totex</v>
      </c>
      <c r="K27" s="89" t="str">
        <f>FD_Input_Final_Data!K27</f>
        <v xml:space="preserve">Company view </v>
      </c>
      <c r="L27" s="89" t="str">
        <f>FD_Input_Final_Data!L27</f>
        <v>RWQ</v>
      </c>
      <c r="M27" s="89" t="str">
        <f>FD_Input_Final_Data!M27</f>
        <v>Underlying calculations for common performance commitments - wastewater - River water quality?(phosphorus) - Total load of phosphorus from all of the company's wastewater treatment works in 2020</v>
      </c>
      <c r="N27" s="89" t="str">
        <f>FD_Input_Final_Data!N27</f>
        <v>kg</v>
      </c>
      <c r="O27" s="89">
        <f>FD_Input_Final_Data!O27</f>
        <v>4</v>
      </c>
      <c r="P27" s="89" t="str">
        <f>FD_Input_Final_Data!Q27</f>
        <v>##BLANK</v>
      </c>
      <c r="Q27" s="89" t="str">
        <f>FD_Input_Final_Data!R27</f>
        <v>##BLANK</v>
      </c>
      <c r="R27" s="89" t="str">
        <f>FD_Input_Final_Data!S27</f>
        <v>##BLANK</v>
      </c>
      <c r="S27" s="89" t="str">
        <f>FD_Input_Final_Data!T27</f>
        <v>##BLANK</v>
      </c>
      <c r="T27" s="89" t="str">
        <f>FD_Input_Final_Data!U27</f>
        <v>##BLANK</v>
      </c>
      <c r="U27" s="89" t="str">
        <f>FD_Input_Final_Data!V27</f>
        <v>##BLANK</v>
      </c>
      <c r="V27" s="89" t="str">
        <f>FD_Input_Final_Data!W27</f>
        <v>##BLANK</v>
      </c>
      <c r="W27" s="89" t="str">
        <f>FD_Input_Final_Data!X27</f>
        <v>##BLANK</v>
      </c>
      <c r="X27" s="89" t="str">
        <f>FD_Input_Final_Data!Y27</f>
        <v>##BLANK</v>
      </c>
      <c r="Y27" s="89" t="str">
        <f>FD_Input_Final_Data!Z27</f>
        <v>##BLANK</v>
      </c>
      <c r="Z27" s="89" t="str">
        <f>FD_Input_Final_Data!AA27</f>
        <v>##BLANK</v>
      </c>
      <c r="AA27" s="89" t="str">
        <f>FD_Input_Final_Data!AB27</f>
        <v>##BLANK</v>
      </c>
      <c r="AB27" s="89" t="str">
        <f>FD_Input_Final_Data!AC27</f>
        <v>##BLANK</v>
      </c>
      <c r="AC27" s="89" t="str">
        <f>FD_Input_Final_Data!AD27</f>
        <v>##BLANK</v>
      </c>
      <c r="AD27" s="89" t="str">
        <f>FD_Input_Final_Data!AE27</f>
        <v>##BLANK</v>
      </c>
      <c r="AE27" s="89" t="str">
        <f>FD_Input_Final_Data!AF27</f>
        <v>##BLANK</v>
      </c>
      <c r="AF27" s="89" t="str">
        <f>FD_Input_Final_Data!AG27</f>
        <v>##BLANK</v>
      </c>
      <c r="AG27" s="89" t="str">
        <f>FD_Input_Final_Data!AH27</f>
        <v>##BLANK</v>
      </c>
      <c r="AH27" s="89" t="str">
        <f>FD_Input_Final_Data!AI27</f>
        <v>##BLANK</v>
      </c>
    </row>
    <row r="28" spans="1:34" s="15" customFormat="1" ht="20.25" customHeight="1" x14ac:dyDescent="0.25">
      <c r="A28" s="7"/>
      <c r="B28" s="89" t="str">
        <f>FD_Input_Final_Data!B28</f>
        <v>TMS</v>
      </c>
      <c r="C28" s="89" t="str">
        <f>FD_Input_Final_Data!C28</f>
        <v>Thames Water</v>
      </c>
      <c r="D28" s="89" t="str">
        <f>FD_Input_Final_Data!D28</f>
        <v>England</v>
      </c>
      <c r="E28" s="89" t="str">
        <f>FD_Input_Final_Data!E28</f>
        <v>Company</v>
      </c>
      <c r="F28" s="89" t="str">
        <f>FD_Input_Final_Data!F28</f>
        <v>WaSC</v>
      </c>
      <c r="G28" s="89" t="str">
        <f>FD_Input_Final_Data!G28</f>
        <v>PCL Units</v>
      </c>
      <c r="H28" s="89" t="str">
        <f>FD_Input_Final_Data!H28</f>
        <v>OUT5_09_A_PR24_OFWAT</v>
      </c>
      <c r="I28" s="88" t="str">
        <f t="shared" si="0"/>
        <v>TMSOUT5_09_A_PR24_OFWAT</v>
      </c>
      <c r="J28" s="89" t="str">
        <f>FD_Input_Final_Data!J28</f>
        <v>Totex</v>
      </c>
      <c r="K28" s="89" t="str">
        <f>FD_Input_Final_Data!K28</f>
        <v xml:space="preserve">Company view </v>
      </c>
      <c r="L28" s="89" t="str">
        <f>FD_Input_Final_Data!L28</f>
        <v>RWQ</v>
      </c>
      <c r="M28" s="89" t="str">
        <f>FD_Input_Final_Data!M28</f>
        <v>Underlying calculations for common performance commitments - wastewater - River water quality?(phosphorus) - Total load of phosphorus from all of the company's wastewater treatment works in 2020</v>
      </c>
      <c r="N28" s="89" t="str">
        <f>FD_Input_Final_Data!N28</f>
        <v>kg</v>
      </c>
      <c r="O28" s="89">
        <f>FD_Input_Final_Data!O28</f>
        <v>4</v>
      </c>
      <c r="P28" s="89" t="str">
        <f>FD_Input_Final_Data!Q28</f>
        <v>##BLANK</v>
      </c>
      <c r="Q28" s="89" t="str">
        <f>FD_Input_Final_Data!R28</f>
        <v>##BLANK</v>
      </c>
      <c r="R28" s="89" t="str">
        <f>FD_Input_Final_Data!S28</f>
        <v>##BLANK</v>
      </c>
      <c r="S28" s="89" t="str">
        <f>FD_Input_Final_Data!T28</f>
        <v>##BLANK</v>
      </c>
      <c r="T28" s="89" t="str">
        <f>FD_Input_Final_Data!U28</f>
        <v>##BLANK</v>
      </c>
      <c r="U28" s="89" t="str">
        <f>FD_Input_Final_Data!V28</f>
        <v>##BLANK</v>
      </c>
      <c r="V28" s="89" t="str">
        <f>FD_Input_Final_Data!W28</f>
        <v>##BLANK</v>
      </c>
      <c r="W28" s="89" t="str">
        <f>FD_Input_Final_Data!X28</f>
        <v>##BLANK</v>
      </c>
      <c r="X28" s="89" t="str">
        <f>FD_Input_Final_Data!Y28</f>
        <v>##BLANK</v>
      </c>
      <c r="Y28" s="89" t="str">
        <f>FD_Input_Final_Data!Z28</f>
        <v>##BLANK</v>
      </c>
      <c r="Z28" s="89" t="str">
        <f>FD_Input_Final_Data!AA28</f>
        <v>##BLANK</v>
      </c>
      <c r="AA28" s="89" t="str">
        <f>FD_Input_Final_Data!AB28</f>
        <v>##BLANK</v>
      </c>
      <c r="AB28" s="89" t="str">
        <f>FD_Input_Final_Data!AC28</f>
        <v>##BLANK</v>
      </c>
      <c r="AC28" s="89" t="str">
        <f>FD_Input_Final_Data!AD28</f>
        <v>##BLANK</v>
      </c>
      <c r="AD28" s="89" t="str">
        <f>FD_Input_Final_Data!AE28</f>
        <v>##BLANK</v>
      </c>
      <c r="AE28" s="89" t="str">
        <f>FD_Input_Final_Data!AF28</f>
        <v>##BLANK</v>
      </c>
      <c r="AF28" s="89" t="str">
        <f>FD_Input_Final_Data!AG28</f>
        <v>##BLANK</v>
      </c>
      <c r="AG28" s="89" t="str">
        <f>FD_Input_Final_Data!AH28</f>
        <v>##BLANK</v>
      </c>
      <c r="AH28" s="89" t="str">
        <f>FD_Input_Final_Data!AI28</f>
        <v>##BLANK</v>
      </c>
    </row>
    <row r="29" spans="1:34" s="15" customFormat="1" ht="15" x14ac:dyDescent="0.25">
      <c r="A29" s="14" t="s">
        <v>120</v>
      </c>
      <c r="B29" s="89" t="str">
        <f>FD_Input_Final_Data!B29</f>
        <v>NWT</v>
      </c>
      <c r="C29" s="89" t="str">
        <f>FD_Input_Final_Data!C29</f>
        <v xml:space="preserve">United Utilities </v>
      </c>
      <c r="D29" s="89" t="str">
        <f>FD_Input_Final_Data!D29</f>
        <v>England</v>
      </c>
      <c r="E29" s="89" t="str">
        <f>FD_Input_Final_Data!E29</f>
        <v>Company</v>
      </c>
      <c r="F29" s="89" t="str">
        <f>FD_Input_Final_Data!F29</f>
        <v>WaSC</v>
      </c>
      <c r="G29" s="89" t="str">
        <f>FD_Input_Final_Data!G29</f>
        <v>PCL Units</v>
      </c>
      <c r="H29" s="89" t="str">
        <f>FD_Input_Final_Data!H29</f>
        <v>OUT5_09_A_PR24_OFWAT</v>
      </c>
      <c r="I29" s="88" t="str">
        <f t="shared" si="0"/>
        <v>NWTOUT5_09_A_PR24_OFWAT</v>
      </c>
      <c r="J29" s="89" t="str">
        <f>FD_Input_Final_Data!J29</f>
        <v>Totex</v>
      </c>
      <c r="K29" s="89" t="str">
        <f>FD_Input_Final_Data!K29</f>
        <v xml:space="preserve">Company view </v>
      </c>
      <c r="L29" s="89" t="str">
        <f>FD_Input_Final_Data!L29</f>
        <v>RWQ</v>
      </c>
      <c r="M29" s="89" t="str">
        <f>FD_Input_Final_Data!M29</f>
        <v>Underlying calculations for common performance commitments - wastewater - River water quality?(phosphorus) - Total load of phosphorus from all of the company's wastewater treatment works in 2020</v>
      </c>
      <c r="N29" s="89" t="str">
        <f>FD_Input_Final_Data!N29</f>
        <v>kg</v>
      </c>
      <c r="O29" s="89">
        <f>FD_Input_Final_Data!O29</f>
        <v>4</v>
      </c>
      <c r="P29" s="89" t="str">
        <f>FD_Input_Final_Data!Q29</f>
        <v>##BLANK</v>
      </c>
      <c r="Q29" s="89" t="str">
        <f>FD_Input_Final_Data!R29</f>
        <v>##BLANK</v>
      </c>
      <c r="R29" s="89" t="str">
        <f>FD_Input_Final_Data!S29</f>
        <v>##BLANK</v>
      </c>
      <c r="S29" s="89" t="str">
        <f>FD_Input_Final_Data!T29</f>
        <v>##BLANK</v>
      </c>
      <c r="T29" s="89" t="str">
        <f>FD_Input_Final_Data!U29</f>
        <v>##BLANK</v>
      </c>
      <c r="U29" s="89" t="str">
        <f>FD_Input_Final_Data!V29</f>
        <v>##BLANK</v>
      </c>
      <c r="V29" s="89" t="str">
        <f>FD_Input_Final_Data!W29</f>
        <v>##BLANK</v>
      </c>
      <c r="W29" s="89" t="str">
        <f>FD_Input_Final_Data!X29</f>
        <v>##BLANK</v>
      </c>
      <c r="X29" s="89" t="str">
        <f>FD_Input_Final_Data!Y29</f>
        <v>##BLANK</v>
      </c>
      <c r="Y29" s="89" t="str">
        <f>FD_Input_Final_Data!Z29</f>
        <v>##BLANK</v>
      </c>
      <c r="Z29" s="89" t="str">
        <f>FD_Input_Final_Data!AA29</f>
        <v>##BLANK</v>
      </c>
      <c r="AA29" s="89" t="str">
        <f>FD_Input_Final_Data!AB29</f>
        <v>##BLANK</v>
      </c>
      <c r="AB29" s="89" t="str">
        <f>FD_Input_Final_Data!AC29</f>
        <v>##BLANK</v>
      </c>
      <c r="AC29" s="89" t="str">
        <f>FD_Input_Final_Data!AD29</f>
        <v>##BLANK</v>
      </c>
      <c r="AD29" s="89" t="str">
        <f>FD_Input_Final_Data!AE29</f>
        <v>##BLANK</v>
      </c>
      <c r="AE29" s="89" t="str">
        <f>FD_Input_Final_Data!AF29</f>
        <v>##BLANK</v>
      </c>
      <c r="AF29" s="89" t="str">
        <f>FD_Input_Final_Data!AG29</f>
        <v>##BLANK</v>
      </c>
      <c r="AG29" s="89" t="str">
        <f>FD_Input_Final_Data!AH29</f>
        <v>##BLANK</v>
      </c>
      <c r="AH29" s="89" t="str">
        <f>FD_Input_Final_Data!AI29</f>
        <v>##BLANK</v>
      </c>
    </row>
    <row r="30" spans="1:34" s="15" customFormat="1" ht="20.25" customHeight="1" x14ac:dyDescent="0.25">
      <c r="A30" s="7"/>
      <c r="B30" s="89" t="str">
        <f>FD_Input_Final_Data!B30</f>
        <v>WSX</v>
      </c>
      <c r="C30" s="89" t="str">
        <f>FD_Input_Final_Data!C30</f>
        <v>Wessex Water</v>
      </c>
      <c r="D30" s="89" t="str">
        <f>FD_Input_Final_Data!D30</f>
        <v>England</v>
      </c>
      <c r="E30" s="89" t="str">
        <f>FD_Input_Final_Data!E30</f>
        <v>Company</v>
      </c>
      <c r="F30" s="89" t="str">
        <f>FD_Input_Final_Data!F30</f>
        <v>WaSC</v>
      </c>
      <c r="G30" s="89" t="str">
        <f>FD_Input_Final_Data!G30</f>
        <v>PCL Units</v>
      </c>
      <c r="H30" s="89" t="str">
        <f>FD_Input_Final_Data!H30</f>
        <v>OUT5_09_A_PR24_OFWAT</v>
      </c>
      <c r="I30" s="88" t="str">
        <f t="shared" si="0"/>
        <v>WSXOUT5_09_A_PR24_OFWAT</v>
      </c>
      <c r="J30" s="89" t="str">
        <f>FD_Input_Final_Data!J30</f>
        <v>Totex</v>
      </c>
      <c r="K30" s="89" t="str">
        <f>FD_Input_Final_Data!K30</f>
        <v xml:space="preserve">Company view </v>
      </c>
      <c r="L30" s="89" t="str">
        <f>FD_Input_Final_Data!L30</f>
        <v>RWQ</v>
      </c>
      <c r="M30" s="89" t="str">
        <f>FD_Input_Final_Data!M30</f>
        <v>Underlying calculations for common performance commitments - wastewater - River water quality?(phosphorus) - Total load of phosphorus from all of the company's wastewater treatment works in 2020</v>
      </c>
      <c r="N30" s="89" t="str">
        <f>FD_Input_Final_Data!N30</f>
        <v>kg</v>
      </c>
      <c r="O30" s="89">
        <f>FD_Input_Final_Data!O30</f>
        <v>4</v>
      </c>
      <c r="P30" s="89" t="str">
        <f>FD_Input_Final_Data!Q30</f>
        <v>##BLANK</v>
      </c>
      <c r="Q30" s="89" t="str">
        <f>FD_Input_Final_Data!R30</f>
        <v>##BLANK</v>
      </c>
      <c r="R30" s="89" t="str">
        <f>FD_Input_Final_Data!S30</f>
        <v>##BLANK</v>
      </c>
      <c r="S30" s="89" t="str">
        <f>FD_Input_Final_Data!T30</f>
        <v>##BLANK</v>
      </c>
      <c r="T30" s="89" t="str">
        <f>FD_Input_Final_Data!U30</f>
        <v>##BLANK</v>
      </c>
      <c r="U30" s="89" t="str">
        <f>FD_Input_Final_Data!V30</f>
        <v>##BLANK</v>
      </c>
      <c r="V30" s="89" t="str">
        <f>FD_Input_Final_Data!W30</f>
        <v>##BLANK</v>
      </c>
      <c r="W30" s="89" t="str">
        <f>FD_Input_Final_Data!X30</f>
        <v>##BLANK</v>
      </c>
      <c r="X30" s="89" t="str">
        <f>FD_Input_Final_Data!Y30</f>
        <v>##BLANK</v>
      </c>
      <c r="Y30" s="89" t="str">
        <f>FD_Input_Final_Data!Z30</f>
        <v>##BLANK</v>
      </c>
      <c r="Z30" s="89" t="str">
        <f>FD_Input_Final_Data!AA30</f>
        <v>##BLANK</v>
      </c>
      <c r="AA30" s="89" t="str">
        <f>FD_Input_Final_Data!AB30</f>
        <v>##BLANK</v>
      </c>
      <c r="AB30" s="89" t="str">
        <f>FD_Input_Final_Data!AC30</f>
        <v>##BLANK</v>
      </c>
      <c r="AC30" s="89" t="str">
        <f>FD_Input_Final_Data!AD30</f>
        <v>##BLANK</v>
      </c>
      <c r="AD30" s="89" t="str">
        <f>FD_Input_Final_Data!AE30</f>
        <v>##BLANK</v>
      </c>
      <c r="AE30" s="89" t="str">
        <f>FD_Input_Final_Data!AF30</f>
        <v>##BLANK</v>
      </c>
      <c r="AF30" s="89" t="str">
        <f>FD_Input_Final_Data!AG30</f>
        <v>##BLANK</v>
      </c>
      <c r="AG30" s="89" t="str">
        <f>FD_Input_Final_Data!AH30</f>
        <v>##BLANK</v>
      </c>
      <c r="AH30" s="89" t="str">
        <f>FD_Input_Final_Data!AI30</f>
        <v>##BLANK</v>
      </c>
    </row>
    <row r="31" spans="1:34" s="15" customFormat="1" ht="20.25" customHeight="1" x14ac:dyDescent="0.25">
      <c r="A31" s="7"/>
      <c r="B31" s="89" t="str">
        <f>FD_Input_Final_Data!B31</f>
        <v>YKY</v>
      </c>
      <c r="C31" s="89" t="str">
        <f>FD_Input_Final_Data!C31</f>
        <v>Yorkshire Water</v>
      </c>
      <c r="D31" s="89" t="str">
        <f>FD_Input_Final_Data!D31</f>
        <v>England</v>
      </c>
      <c r="E31" s="89" t="str">
        <f>FD_Input_Final_Data!E31</f>
        <v>Company</v>
      </c>
      <c r="F31" s="89" t="str">
        <f>FD_Input_Final_Data!F31</f>
        <v>WaSC</v>
      </c>
      <c r="G31" s="89" t="str">
        <f>FD_Input_Final_Data!G31</f>
        <v>PCL Units</v>
      </c>
      <c r="H31" s="89" t="str">
        <f>FD_Input_Final_Data!H31</f>
        <v>OUT5_09_A_PR24_OFWAT</v>
      </c>
      <c r="I31" s="88" t="str">
        <f t="shared" si="0"/>
        <v>YKYOUT5_09_A_PR24_OFWAT</v>
      </c>
      <c r="J31" s="89" t="str">
        <f>FD_Input_Final_Data!J31</f>
        <v>Totex</v>
      </c>
      <c r="K31" s="89" t="str">
        <f>FD_Input_Final_Data!K31</f>
        <v xml:space="preserve">Company view </v>
      </c>
      <c r="L31" s="89" t="str">
        <f>FD_Input_Final_Data!L31</f>
        <v>RWQ</v>
      </c>
      <c r="M31" s="89" t="str">
        <f>FD_Input_Final_Data!M31</f>
        <v>Underlying calculations for common performance commitments - wastewater - River water quality?(phosphorus) - Total load of phosphorus from all of the company's wastewater treatment works in 2020</v>
      </c>
      <c r="N31" s="89" t="str">
        <f>FD_Input_Final_Data!N31</f>
        <v>kg</v>
      </c>
      <c r="O31" s="89">
        <f>FD_Input_Final_Data!O31</f>
        <v>4</v>
      </c>
      <c r="P31" s="89" t="str">
        <f>FD_Input_Final_Data!Q31</f>
        <v>##BLANK</v>
      </c>
      <c r="Q31" s="89" t="str">
        <f>FD_Input_Final_Data!R31</f>
        <v>##BLANK</v>
      </c>
      <c r="R31" s="89" t="str">
        <f>FD_Input_Final_Data!S31</f>
        <v>##BLANK</v>
      </c>
      <c r="S31" s="89" t="str">
        <f>FD_Input_Final_Data!T31</f>
        <v>##BLANK</v>
      </c>
      <c r="T31" s="89" t="str">
        <f>FD_Input_Final_Data!U31</f>
        <v>##BLANK</v>
      </c>
      <c r="U31" s="89" t="str">
        <f>FD_Input_Final_Data!V31</f>
        <v>##BLANK</v>
      </c>
      <c r="V31" s="89" t="str">
        <f>FD_Input_Final_Data!W31</f>
        <v>##BLANK</v>
      </c>
      <c r="W31" s="89" t="str">
        <f>FD_Input_Final_Data!X31</f>
        <v>##BLANK</v>
      </c>
      <c r="X31" s="89" t="str">
        <f>FD_Input_Final_Data!Y31</f>
        <v>##BLANK</v>
      </c>
      <c r="Y31" s="89" t="str">
        <f>FD_Input_Final_Data!Z31</f>
        <v>##BLANK</v>
      </c>
      <c r="Z31" s="89" t="str">
        <f>FD_Input_Final_Data!AA31</f>
        <v>##BLANK</v>
      </c>
      <c r="AA31" s="89" t="str">
        <f>FD_Input_Final_Data!AB31</f>
        <v>##BLANK</v>
      </c>
      <c r="AB31" s="89" t="str">
        <f>FD_Input_Final_Data!AC31</f>
        <v>##BLANK</v>
      </c>
      <c r="AC31" s="89" t="str">
        <f>FD_Input_Final_Data!AD31</f>
        <v>##BLANK</v>
      </c>
      <c r="AD31" s="89" t="str">
        <f>FD_Input_Final_Data!AE31</f>
        <v>##BLANK</v>
      </c>
      <c r="AE31" s="89" t="str">
        <f>FD_Input_Final_Data!AF31</f>
        <v>##BLANK</v>
      </c>
      <c r="AF31" s="89" t="str">
        <f>FD_Input_Final_Data!AG31</f>
        <v>##BLANK</v>
      </c>
      <c r="AG31" s="89" t="str">
        <f>FD_Input_Final_Data!AH31</f>
        <v>##BLANK</v>
      </c>
      <c r="AH31" s="89" t="str">
        <f>FD_Input_Final_Data!AI31</f>
        <v>##BLANK</v>
      </c>
    </row>
    <row r="32" spans="1:34" s="15" customFormat="1" ht="20.25" customHeight="1" x14ac:dyDescent="0.25">
      <c r="A32" s="7"/>
      <c r="B32" s="89" t="str">
        <f>FD_Input_Final_Data!B32</f>
        <v>AFW</v>
      </c>
      <c r="C32" s="89" t="str">
        <f>FD_Input_Final_Data!C32</f>
        <v>Affinity Water</v>
      </c>
      <c r="D32" s="89" t="str">
        <f>FD_Input_Final_Data!D32</f>
        <v>England</v>
      </c>
      <c r="E32" s="89" t="str">
        <f>FD_Input_Final_Data!E32</f>
        <v>Company</v>
      </c>
      <c r="F32" s="89" t="str">
        <f>FD_Input_Final_Data!F32</f>
        <v>WoC</v>
      </c>
      <c r="G32" s="89" t="str">
        <f>FD_Input_Final_Data!G32</f>
        <v>PCL Units</v>
      </c>
      <c r="H32" s="89" t="str">
        <f>FD_Input_Final_Data!H32</f>
        <v>OUT5_09_A_PR24_OFWAT</v>
      </c>
      <c r="I32" s="88" t="str">
        <f t="shared" si="0"/>
        <v>AFWOUT5_09_A_PR24_OFWAT</v>
      </c>
      <c r="J32" s="89" t="str">
        <f>FD_Input_Final_Data!J32</f>
        <v>Totex</v>
      </c>
      <c r="K32" s="89" t="str">
        <f>FD_Input_Final_Data!K32</f>
        <v xml:space="preserve">Company view </v>
      </c>
      <c r="L32" s="89" t="str">
        <f>FD_Input_Final_Data!L32</f>
        <v>RWQ</v>
      </c>
      <c r="M32" s="89" t="str">
        <f>FD_Input_Final_Data!M32</f>
        <v>Underlying calculations for common performance commitments - wastewater - River water quality?(phosphorus) - Total load of phosphorus from all of the company's wastewater treatment works in 2020</v>
      </c>
      <c r="N32" s="89" t="str">
        <f>FD_Input_Final_Data!N32</f>
        <v>kg</v>
      </c>
      <c r="O32" s="89">
        <f>FD_Input_Final_Data!O32</f>
        <v>4</v>
      </c>
      <c r="P32" s="89" t="str">
        <f>FD_Input_Final_Data!Q32</f>
        <v>##BLANK</v>
      </c>
      <c r="Q32" s="89" t="str">
        <f>FD_Input_Final_Data!R32</f>
        <v>##BLANK</v>
      </c>
      <c r="R32" s="89" t="str">
        <f>FD_Input_Final_Data!S32</f>
        <v>##BLANK</v>
      </c>
      <c r="S32" s="89" t="str">
        <f>FD_Input_Final_Data!T32</f>
        <v>##BLANK</v>
      </c>
      <c r="T32" s="89" t="str">
        <f>FD_Input_Final_Data!U32</f>
        <v>##BLANK</v>
      </c>
      <c r="U32" s="89" t="str">
        <f>FD_Input_Final_Data!V32</f>
        <v>##BLANK</v>
      </c>
      <c r="V32" s="89" t="str">
        <f>FD_Input_Final_Data!W32</f>
        <v>##BLANK</v>
      </c>
      <c r="W32" s="89" t="str">
        <f>FD_Input_Final_Data!X32</f>
        <v>##BLANK</v>
      </c>
      <c r="X32" s="89" t="str">
        <f>FD_Input_Final_Data!Y32</f>
        <v>##BLANK</v>
      </c>
      <c r="Y32" s="89" t="str">
        <f>FD_Input_Final_Data!Z32</f>
        <v>##BLANK</v>
      </c>
      <c r="Z32" s="89" t="str">
        <f>FD_Input_Final_Data!AA32</f>
        <v>##BLANK</v>
      </c>
      <c r="AA32" s="89" t="str">
        <f>FD_Input_Final_Data!AB32</f>
        <v>##BLANK</v>
      </c>
      <c r="AB32" s="89" t="str">
        <f>FD_Input_Final_Data!AC32</f>
        <v>##BLANK</v>
      </c>
      <c r="AC32" s="89" t="str">
        <f>FD_Input_Final_Data!AD32</f>
        <v>##BLANK</v>
      </c>
      <c r="AD32" s="89" t="str">
        <f>FD_Input_Final_Data!AE32</f>
        <v>##BLANK</v>
      </c>
      <c r="AE32" s="89" t="str">
        <f>FD_Input_Final_Data!AF32</f>
        <v>##BLANK</v>
      </c>
      <c r="AF32" s="89" t="str">
        <f>FD_Input_Final_Data!AG32</f>
        <v>##BLANK</v>
      </c>
      <c r="AG32" s="89" t="str">
        <f>FD_Input_Final_Data!AH32</f>
        <v>##BLANK</v>
      </c>
      <c r="AH32" s="89" t="str">
        <f>FD_Input_Final_Data!AI32</f>
        <v>##BLANK</v>
      </c>
    </row>
    <row r="33" spans="1:34" s="15" customFormat="1" ht="20.25" customHeight="1" x14ac:dyDescent="0.25">
      <c r="A33" s="7"/>
      <c r="B33" s="89" t="str">
        <f>FD_Input_Final_Data!B33</f>
        <v>PRT</v>
      </c>
      <c r="C33" s="89" t="str">
        <f>FD_Input_Final_Data!C33</f>
        <v>Portsmouth Water</v>
      </c>
      <c r="D33" s="89" t="str">
        <f>FD_Input_Final_Data!D33</f>
        <v>England</v>
      </c>
      <c r="E33" s="89" t="str">
        <f>FD_Input_Final_Data!E33</f>
        <v>Company</v>
      </c>
      <c r="F33" s="89" t="str">
        <f>FD_Input_Final_Data!F33</f>
        <v>WoC</v>
      </c>
      <c r="G33" s="89" t="str">
        <f>FD_Input_Final_Data!G33</f>
        <v>PCL Units</v>
      </c>
      <c r="H33" s="89" t="str">
        <f>FD_Input_Final_Data!H33</f>
        <v>OUT5_09_A_PR24_OFWAT</v>
      </c>
      <c r="I33" s="88" t="str">
        <f t="shared" si="0"/>
        <v>PRTOUT5_09_A_PR24_OFWAT</v>
      </c>
      <c r="J33" s="89" t="str">
        <f>FD_Input_Final_Data!J33</f>
        <v>Totex</v>
      </c>
      <c r="K33" s="89" t="str">
        <f>FD_Input_Final_Data!K33</f>
        <v xml:space="preserve">Company view </v>
      </c>
      <c r="L33" s="89" t="str">
        <f>FD_Input_Final_Data!L33</f>
        <v>RWQ</v>
      </c>
      <c r="M33" s="89" t="str">
        <f>FD_Input_Final_Data!M33</f>
        <v>Underlying calculations for common performance commitments - wastewater - River water quality?(phosphorus) - Total load of phosphorus from all of the company's wastewater treatment works in 2020</v>
      </c>
      <c r="N33" s="89" t="str">
        <f>FD_Input_Final_Data!N33</f>
        <v>kg</v>
      </c>
      <c r="O33" s="89">
        <f>FD_Input_Final_Data!O33</f>
        <v>4</v>
      </c>
      <c r="P33" s="89" t="str">
        <f>FD_Input_Final_Data!Q33</f>
        <v>##BLANK</v>
      </c>
      <c r="Q33" s="89" t="str">
        <f>FD_Input_Final_Data!R33</f>
        <v>##BLANK</v>
      </c>
      <c r="R33" s="89" t="str">
        <f>FD_Input_Final_Data!S33</f>
        <v>##BLANK</v>
      </c>
      <c r="S33" s="89" t="str">
        <f>FD_Input_Final_Data!T33</f>
        <v>##BLANK</v>
      </c>
      <c r="T33" s="89" t="str">
        <f>FD_Input_Final_Data!U33</f>
        <v>##BLANK</v>
      </c>
      <c r="U33" s="89" t="str">
        <f>FD_Input_Final_Data!V33</f>
        <v>##BLANK</v>
      </c>
      <c r="V33" s="89" t="str">
        <f>FD_Input_Final_Data!W33</f>
        <v>##BLANK</v>
      </c>
      <c r="W33" s="89" t="str">
        <f>FD_Input_Final_Data!X33</f>
        <v>##BLANK</v>
      </c>
      <c r="X33" s="89" t="str">
        <f>FD_Input_Final_Data!Y33</f>
        <v>##BLANK</v>
      </c>
      <c r="Y33" s="89" t="str">
        <f>FD_Input_Final_Data!Z33</f>
        <v>##BLANK</v>
      </c>
      <c r="Z33" s="89" t="str">
        <f>FD_Input_Final_Data!AA33</f>
        <v>##BLANK</v>
      </c>
      <c r="AA33" s="89" t="str">
        <f>FD_Input_Final_Data!AB33</f>
        <v>##BLANK</v>
      </c>
      <c r="AB33" s="89" t="str">
        <f>FD_Input_Final_Data!AC33</f>
        <v>##BLANK</v>
      </c>
      <c r="AC33" s="89" t="str">
        <f>FD_Input_Final_Data!AD33</f>
        <v>##BLANK</v>
      </c>
      <c r="AD33" s="89" t="str">
        <f>FD_Input_Final_Data!AE33</f>
        <v>##BLANK</v>
      </c>
      <c r="AE33" s="89" t="str">
        <f>FD_Input_Final_Data!AF33</f>
        <v>##BLANK</v>
      </c>
      <c r="AF33" s="89" t="str">
        <f>FD_Input_Final_Data!AG33</f>
        <v>##BLANK</v>
      </c>
      <c r="AG33" s="89" t="str">
        <f>FD_Input_Final_Data!AH33</f>
        <v>##BLANK</v>
      </c>
      <c r="AH33" s="89" t="str">
        <f>FD_Input_Final_Data!AI33</f>
        <v>##BLANK</v>
      </c>
    </row>
    <row r="34" spans="1:34" s="15" customFormat="1" ht="20.25" customHeight="1" x14ac:dyDescent="0.25">
      <c r="A34" s="7"/>
      <c r="B34" s="89" t="str">
        <f>FD_Input_Final_Data!B34</f>
        <v>SEW</v>
      </c>
      <c r="C34" s="89" t="str">
        <f>FD_Input_Final_Data!C34</f>
        <v>South East Water</v>
      </c>
      <c r="D34" s="89" t="str">
        <f>FD_Input_Final_Data!D34</f>
        <v>England</v>
      </c>
      <c r="E34" s="89" t="str">
        <f>FD_Input_Final_Data!E34</f>
        <v>Company</v>
      </c>
      <c r="F34" s="89" t="str">
        <f>FD_Input_Final_Data!F34</f>
        <v>WoC</v>
      </c>
      <c r="G34" s="89" t="str">
        <f>FD_Input_Final_Data!G34</f>
        <v>PCL Units</v>
      </c>
      <c r="H34" s="89" t="str">
        <f>FD_Input_Final_Data!H34</f>
        <v>OUT5_09_A_PR24_OFWAT</v>
      </c>
      <c r="I34" s="88" t="str">
        <f t="shared" si="0"/>
        <v>SEWOUT5_09_A_PR24_OFWAT</v>
      </c>
      <c r="J34" s="89" t="str">
        <f>FD_Input_Final_Data!J34</f>
        <v>Totex</v>
      </c>
      <c r="K34" s="89" t="str">
        <f>FD_Input_Final_Data!K34</f>
        <v xml:space="preserve">Company view </v>
      </c>
      <c r="L34" s="89" t="str">
        <f>FD_Input_Final_Data!L34</f>
        <v>RWQ</v>
      </c>
      <c r="M34" s="89" t="str">
        <f>FD_Input_Final_Data!M34</f>
        <v>Underlying calculations for common performance commitments - wastewater - River water quality?(phosphorus) - Total load of phosphorus from all of the company's wastewater treatment works in 2020</v>
      </c>
      <c r="N34" s="89" t="str">
        <f>FD_Input_Final_Data!N34</f>
        <v>kg</v>
      </c>
      <c r="O34" s="89">
        <f>FD_Input_Final_Data!O34</f>
        <v>4</v>
      </c>
      <c r="P34" s="89" t="str">
        <f>FD_Input_Final_Data!Q34</f>
        <v>##BLANK</v>
      </c>
      <c r="Q34" s="89" t="str">
        <f>FD_Input_Final_Data!R34</f>
        <v>##BLANK</v>
      </c>
      <c r="R34" s="89" t="str">
        <f>FD_Input_Final_Data!S34</f>
        <v>##BLANK</v>
      </c>
      <c r="S34" s="89" t="str">
        <f>FD_Input_Final_Data!T34</f>
        <v>##BLANK</v>
      </c>
      <c r="T34" s="89" t="str">
        <f>FD_Input_Final_Data!U34</f>
        <v>##BLANK</v>
      </c>
      <c r="U34" s="89" t="str">
        <f>FD_Input_Final_Data!V34</f>
        <v>##BLANK</v>
      </c>
      <c r="V34" s="89" t="str">
        <f>FD_Input_Final_Data!W34</f>
        <v>##BLANK</v>
      </c>
      <c r="W34" s="89" t="str">
        <f>FD_Input_Final_Data!X34</f>
        <v>##BLANK</v>
      </c>
      <c r="X34" s="89" t="str">
        <f>FD_Input_Final_Data!Y34</f>
        <v>##BLANK</v>
      </c>
      <c r="Y34" s="89" t="str">
        <f>FD_Input_Final_Data!Z34</f>
        <v>##BLANK</v>
      </c>
      <c r="Z34" s="89" t="str">
        <f>FD_Input_Final_Data!AA34</f>
        <v>##BLANK</v>
      </c>
      <c r="AA34" s="89" t="str">
        <f>FD_Input_Final_Data!AB34</f>
        <v>##BLANK</v>
      </c>
      <c r="AB34" s="89" t="str">
        <f>FD_Input_Final_Data!AC34</f>
        <v>##BLANK</v>
      </c>
      <c r="AC34" s="89" t="str">
        <f>FD_Input_Final_Data!AD34</f>
        <v>##BLANK</v>
      </c>
      <c r="AD34" s="89" t="str">
        <f>FD_Input_Final_Data!AE34</f>
        <v>##BLANK</v>
      </c>
      <c r="AE34" s="89" t="str">
        <f>FD_Input_Final_Data!AF34</f>
        <v>##BLANK</v>
      </c>
      <c r="AF34" s="89" t="str">
        <f>FD_Input_Final_Data!AG34</f>
        <v>##BLANK</v>
      </c>
      <c r="AG34" s="89" t="str">
        <f>FD_Input_Final_Data!AH34</f>
        <v>##BLANK</v>
      </c>
      <c r="AH34" s="89" t="str">
        <f>FD_Input_Final_Data!AI34</f>
        <v>##BLANK</v>
      </c>
    </row>
    <row r="35" spans="1:34" s="15" customFormat="1" ht="20.25" customHeight="1" x14ac:dyDescent="0.25">
      <c r="A35" s="7"/>
      <c r="B35" s="89" t="str">
        <f>FD_Input_Final_Data!B35</f>
        <v>SSC</v>
      </c>
      <c r="C35" s="89" t="str">
        <f>FD_Input_Final_Data!C35</f>
        <v>South Staffordshire Water</v>
      </c>
      <c r="D35" s="89" t="str">
        <f>FD_Input_Final_Data!D35</f>
        <v>England</v>
      </c>
      <c r="E35" s="89" t="str">
        <f>FD_Input_Final_Data!E35</f>
        <v>Company</v>
      </c>
      <c r="F35" s="89" t="str">
        <f>FD_Input_Final_Data!F35</f>
        <v>WoC</v>
      </c>
      <c r="G35" s="89" t="str">
        <f>FD_Input_Final_Data!G35</f>
        <v>PCL Units</v>
      </c>
      <c r="H35" s="89" t="str">
        <f>FD_Input_Final_Data!H35</f>
        <v>OUT5_09_A_PR24_OFWAT</v>
      </c>
      <c r="I35" s="88" t="str">
        <f t="shared" si="0"/>
        <v>SSCOUT5_09_A_PR24_OFWAT</v>
      </c>
      <c r="J35" s="89" t="str">
        <f>FD_Input_Final_Data!J35</f>
        <v>Totex</v>
      </c>
      <c r="K35" s="89" t="str">
        <f>FD_Input_Final_Data!K35</f>
        <v xml:space="preserve">Company view </v>
      </c>
      <c r="L35" s="89" t="str">
        <f>FD_Input_Final_Data!L35</f>
        <v>RWQ</v>
      </c>
      <c r="M35" s="89" t="str">
        <f>FD_Input_Final_Data!M35</f>
        <v>Underlying calculations for common performance commitments - wastewater - River water quality?(phosphorus) - Total load of phosphorus from all of the company's wastewater treatment works in 2020</v>
      </c>
      <c r="N35" s="89" t="str">
        <f>FD_Input_Final_Data!N35</f>
        <v>kg</v>
      </c>
      <c r="O35" s="89">
        <f>FD_Input_Final_Data!O35</f>
        <v>4</v>
      </c>
      <c r="P35" s="89" t="str">
        <f>FD_Input_Final_Data!Q35</f>
        <v>##BLANK</v>
      </c>
      <c r="Q35" s="89" t="str">
        <f>FD_Input_Final_Data!R35</f>
        <v>##BLANK</v>
      </c>
      <c r="R35" s="89" t="str">
        <f>FD_Input_Final_Data!S35</f>
        <v>##BLANK</v>
      </c>
      <c r="S35" s="89" t="str">
        <f>FD_Input_Final_Data!T35</f>
        <v>##BLANK</v>
      </c>
      <c r="T35" s="89" t="str">
        <f>FD_Input_Final_Data!U35</f>
        <v>##BLANK</v>
      </c>
      <c r="U35" s="89" t="str">
        <f>FD_Input_Final_Data!V35</f>
        <v>##BLANK</v>
      </c>
      <c r="V35" s="89" t="str">
        <f>FD_Input_Final_Data!W35</f>
        <v>##BLANK</v>
      </c>
      <c r="W35" s="89" t="str">
        <f>FD_Input_Final_Data!X35</f>
        <v>##BLANK</v>
      </c>
      <c r="X35" s="89" t="str">
        <f>FD_Input_Final_Data!Y35</f>
        <v>##BLANK</v>
      </c>
      <c r="Y35" s="89" t="str">
        <f>FD_Input_Final_Data!Z35</f>
        <v>##BLANK</v>
      </c>
      <c r="Z35" s="89" t="str">
        <f>FD_Input_Final_Data!AA35</f>
        <v>##BLANK</v>
      </c>
      <c r="AA35" s="89" t="str">
        <f>FD_Input_Final_Data!AB35</f>
        <v>##BLANK</v>
      </c>
      <c r="AB35" s="89" t="str">
        <f>FD_Input_Final_Data!AC35</f>
        <v>##BLANK</v>
      </c>
      <c r="AC35" s="89" t="str">
        <f>FD_Input_Final_Data!AD35</f>
        <v>##BLANK</v>
      </c>
      <c r="AD35" s="89" t="str">
        <f>FD_Input_Final_Data!AE35</f>
        <v>##BLANK</v>
      </c>
      <c r="AE35" s="89" t="str">
        <f>FD_Input_Final_Data!AF35</f>
        <v>##BLANK</v>
      </c>
      <c r="AF35" s="89" t="str">
        <f>FD_Input_Final_Data!AG35</f>
        <v>##BLANK</v>
      </c>
      <c r="AG35" s="89" t="str">
        <f>FD_Input_Final_Data!AH35</f>
        <v>##BLANK</v>
      </c>
      <c r="AH35" s="89" t="str">
        <f>FD_Input_Final_Data!AI35</f>
        <v>##BLANK</v>
      </c>
    </row>
    <row r="36" spans="1:34" s="15" customFormat="1" ht="20.25" customHeight="1" x14ac:dyDescent="0.25">
      <c r="A36" s="7"/>
      <c r="B36" s="89" t="str">
        <f>FD_Input_Final_Data!B36</f>
        <v>SES</v>
      </c>
      <c r="C36" s="89" t="str">
        <f>FD_Input_Final_Data!C36</f>
        <v>SES Water</v>
      </c>
      <c r="D36" s="89" t="str">
        <f>FD_Input_Final_Data!D36</f>
        <v>England</v>
      </c>
      <c r="E36" s="89" t="str">
        <f>FD_Input_Final_Data!E36</f>
        <v>Company</v>
      </c>
      <c r="F36" s="89" t="str">
        <f>FD_Input_Final_Data!F36</f>
        <v>WoC</v>
      </c>
      <c r="G36" s="89" t="str">
        <f>FD_Input_Final_Data!G36</f>
        <v>PCL Units</v>
      </c>
      <c r="H36" s="89" t="str">
        <f>FD_Input_Final_Data!H36</f>
        <v>OUT5_09_A_PR24_OFWAT</v>
      </c>
      <c r="I36" s="88" t="str">
        <f t="shared" si="0"/>
        <v>SESOUT5_09_A_PR24_OFWAT</v>
      </c>
      <c r="J36" s="89" t="str">
        <f>FD_Input_Final_Data!J36</f>
        <v>Totex</v>
      </c>
      <c r="K36" s="89" t="str">
        <f>FD_Input_Final_Data!K36</f>
        <v xml:space="preserve">Company view </v>
      </c>
      <c r="L36" s="89" t="str">
        <f>FD_Input_Final_Data!L36</f>
        <v>RWQ</v>
      </c>
      <c r="M36" s="89" t="str">
        <f>FD_Input_Final_Data!M36</f>
        <v>Underlying calculations for common performance commitments - wastewater - River water quality?(phosphorus) - Total load of phosphorus from all of the company's wastewater treatment works in 2020</v>
      </c>
      <c r="N36" s="89" t="str">
        <f>FD_Input_Final_Data!N36</f>
        <v>kg</v>
      </c>
      <c r="O36" s="89">
        <f>FD_Input_Final_Data!O36</f>
        <v>4</v>
      </c>
      <c r="P36" s="89" t="str">
        <f>FD_Input_Final_Data!Q36</f>
        <v>##BLANK</v>
      </c>
      <c r="Q36" s="89" t="str">
        <f>FD_Input_Final_Data!R36</f>
        <v>##BLANK</v>
      </c>
      <c r="R36" s="89" t="str">
        <f>FD_Input_Final_Data!S36</f>
        <v>##BLANK</v>
      </c>
      <c r="S36" s="89" t="str">
        <f>FD_Input_Final_Data!T36</f>
        <v>##BLANK</v>
      </c>
      <c r="T36" s="89" t="str">
        <f>FD_Input_Final_Data!U36</f>
        <v>##BLANK</v>
      </c>
      <c r="U36" s="89" t="str">
        <f>FD_Input_Final_Data!V36</f>
        <v>##BLANK</v>
      </c>
      <c r="V36" s="89" t="str">
        <f>FD_Input_Final_Data!W36</f>
        <v>##BLANK</v>
      </c>
      <c r="W36" s="89" t="str">
        <f>FD_Input_Final_Data!X36</f>
        <v>##BLANK</v>
      </c>
      <c r="X36" s="89" t="str">
        <f>FD_Input_Final_Data!Y36</f>
        <v>##BLANK</v>
      </c>
      <c r="Y36" s="89" t="str">
        <f>FD_Input_Final_Data!Z36</f>
        <v>##BLANK</v>
      </c>
      <c r="Z36" s="89" t="str">
        <f>FD_Input_Final_Data!AA36</f>
        <v>##BLANK</v>
      </c>
      <c r="AA36" s="89" t="str">
        <f>FD_Input_Final_Data!AB36</f>
        <v>##BLANK</v>
      </c>
      <c r="AB36" s="89" t="str">
        <f>FD_Input_Final_Data!AC36</f>
        <v>##BLANK</v>
      </c>
      <c r="AC36" s="89" t="str">
        <f>FD_Input_Final_Data!AD36</f>
        <v>##BLANK</v>
      </c>
      <c r="AD36" s="89" t="str">
        <f>FD_Input_Final_Data!AE36</f>
        <v>##BLANK</v>
      </c>
      <c r="AE36" s="89" t="str">
        <f>FD_Input_Final_Data!AF36</f>
        <v>##BLANK</v>
      </c>
      <c r="AF36" s="89" t="str">
        <f>FD_Input_Final_Data!AG36</f>
        <v>##BLANK</v>
      </c>
      <c r="AG36" s="89" t="str">
        <f>FD_Input_Final_Data!AH36</f>
        <v>##BLANK</v>
      </c>
      <c r="AH36" s="89" t="str">
        <f>FD_Input_Final_Data!AI36</f>
        <v>##BLANK</v>
      </c>
    </row>
    <row r="37" spans="1:34" s="15" customFormat="1" ht="30.75" customHeight="1" x14ac:dyDescent="0.25">
      <c r="A37" s="7"/>
      <c r="B37" s="89" t="str">
        <f>FD_Input_Final_Data!B37</f>
        <v>SWB</v>
      </c>
      <c r="C37" s="89" t="str">
        <f>FD_Input_Final_Data!C37</f>
        <v>South West Water</v>
      </c>
      <c r="D37" s="89" t="str">
        <f>FD_Input_Final_Data!D37</f>
        <v>England</v>
      </c>
      <c r="E37" s="89" t="str">
        <f>FD_Input_Final_Data!E37</f>
        <v>Company</v>
      </c>
      <c r="F37" s="89" t="str">
        <f>FD_Input_Final_Data!F37</f>
        <v>WaSC</v>
      </c>
      <c r="G37" s="89" t="str">
        <f>FD_Input_Final_Data!G37</f>
        <v>PCL Units</v>
      </c>
      <c r="H37" s="89" t="str">
        <f>FD_Input_Final_Data!H37</f>
        <v>OUT5_09_A_PR24_OFWAT</v>
      </c>
      <c r="I37" s="88" t="str">
        <f t="shared" si="0"/>
        <v>SWBOUT5_09_A_PR24_OFWAT</v>
      </c>
      <c r="J37" s="89" t="str">
        <f>FD_Input_Final_Data!J37</f>
        <v>Totex</v>
      </c>
      <c r="K37" s="89" t="str">
        <f>FD_Input_Final_Data!K37</f>
        <v xml:space="preserve">Company view </v>
      </c>
      <c r="L37" s="89" t="str">
        <f>FD_Input_Final_Data!L37</f>
        <v>RWQ</v>
      </c>
      <c r="M37" s="89" t="str">
        <f>FD_Input_Final_Data!M37</f>
        <v>Underlying calculations for common performance commitments - wastewater - River water quality?(phosphorus) - Total load of phosphorus from all of the company's wastewater treatment works in 2020</v>
      </c>
      <c r="N37" s="89" t="str">
        <f>FD_Input_Final_Data!N37</f>
        <v>kg</v>
      </c>
      <c r="O37" s="89">
        <f>FD_Input_Final_Data!O37</f>
        <v>4</v>
      </c>
      <c r="P37" s="89" t="str">
        <f>FD_Input_Final_Data!Q37</f>
        <v>##BLANK</v>
      </c>
      <c r="Q37" s="89" t="str">
        <f>FD_Input_Final_Data!R37</f>
        <v>##BLANK</v>
      </c>
      <c r="R37" s="89" t="str">
        <f>FD_Input_Final_Data!S37</f>
        <v>##BLANK</v>
      </c>
      <c r="S37" s="89" t="str">
        <f>FD_Input_Final_Data!T37</f>
        <v>##BLANK</v>
      </c>
      <c r="T37" s="89" t="str">
        <f>FD_Input_Final_Data!U37</f>
        <v>##BLANK</v>
      </c>
      <c r="U37" s="89" t="str">
        <f>FD_Input_Final_Data!V37</f>
        <v>##BLANK</v>
      </c>
      <c r="V37" s="89" t="str">
        <f>FD_Input_Final_Data!W37</f>
        <v>##BLANK</v>
      </c>
      <c r="W37" s="89" t="str">
        <f>FD_Input_Final_Data!X37</f>
        <v>##BLANK</v>
      </c>
      <c r="X37" s="89" t="str">
        <f>FD_Input_Final_Data!Y37</f>
        <v>##BLANK</v>
      </c>
      <c r="Y37" s="89" t="str">
        <f>FD_Input_Final_Data!Z37</f>
        <v>##BLANK</v>
      </c>
      <c r="Z37" s="89" t="str">
        <f>FD_Input_Final_Data!AA37</f>
        <v>##BLANK</v>
      </c>
      <c r="AA37" s="89" t="str">
        <f>FD_Input_Final_Data!AB37</f>
        <v>##BLANK</v>
      </c>
      <c r="AB37" s="89" t="str">
        <f>FD_Input_Final_Data!AC37</f>
        <v>##BLANK</v>
      </c>
      <c r="AC37" s="89" t="str">
        <f>FD_Input_Final_Data!AD37</f>
        <v>##BLANK</v>
      </c>
      <c r="AD37" s="89" t="str">
        <f>FD_Input_Final_Data!AE37</f>
        <v>##BLANK</v>
      </c>
      <c r="AE37" s="89" t="str">
        <f>FD_Input_Final_Data!AF37</f>
        <v>##BLANK</v>
      </c>
      <c r="AF37" s="89" t="str">
        <f>FD_Input_Final_Data!AG37</f>
        <v>##BLANK</v>
      </c>
      <c r="AG37" s="89" t="str">
        <f>FD_Input_Final_Data!AH37</f>
        <v>##BLANK</v>
      </c>
      <c r="AH37" s="89" t="str">
        <f>FD_Input_Final_Data!AI37</f>
        <v>##BLANK</v>
      </c>
    </row>
    <row r="38" spans="1:34" s="15" customFormat="1" ht="20.25" customHeight="1" x14ac:dyDescent="0.25">
      <c r="A38" s="7"/>
      <c r="B38" s="89" t="str">
        <f>FD_Input_Final_Data!B38</f>
        <v>BRL</v>
      </c>
      <c r="C38" s="89" t="str">
        <f>FD_Input_Final_Data!C38</f>
        <v>Bristol Water</v>
      </c>
      <c r="D38" s="89" t="str">
        <f>FD_Input_Final_Data!D38</f>
        <v>England</v>
      </c>
      <c r="E38" s="89" t="str">
        <f>FD_Input_Final_Data!E38</f>
        <v>Company</v>
      </c>
      <c r="F38" s="89" t="str">
        <f>FD_Input_Final_Data!F38</f>
        <v>WoC</v>
      </c>
      <c r="G38" s="89" t="str">
        <f>FD_Input_Final_Data!G38</f>
        <v>PCL Units</v>
      </c>
      <c r="H38" s="89" t="str">
        <f>FD_Input_Final_Data!H38</f>
        <v>OUT5_09_A_PR24_OFWAT</v>
      </c>
      <c r="I38" s="88" t="str">
        <f t="shared" si="0"/>
        <v>BRLOUT5_09_A_PR24_OFWAT</v>
      </c>
      <c r="J38" s="89" t="str">
        <f>FD_Input_Final_Data!J38</f>
        <v>Totex</v>
      </c>
      <c r="K38" s="89" t="str">
        <f>FD_Input_Final_Data!K38</f>
        <v xml:space="preserve">Company view </v>
      </c>
      <c r="L38" s="89" t="str">
        <f>FD_Input_Final_Data!L38</f>
        <v>RWQ</v>
      </c>
      <c r="M38" s="89" t="str">
        <f>FD_Input_Final_Data!M38</f>
        <v>Underlying calculations for common performance commitments - wastewater - River water quality?(phosphorus) - Total load of phosphorus from all of the company's wastewater treatment works in 2020</v>
      </c>
      <c r="N38" s="89" t="str">
        <f>FD_Input_Final_Data!N38</f>
        <v>kg</v>
      </c>
      <c r="O38" s="89">
        <f>FD_Input_Final_Data!O38</f>
        <v>4</v>
      </c>
      <c r="P38" s="89" t="str">
        <f>FD_Input_Final_Data!Q38</f>
        <v>##BLANK</v>
      </c>
      <c r="Q38" s="89" t="str">
        <f>FD_Input_Final_Data!R38</f>
        <v>##BLANK</v>
      </c>
      <c r="R38" s="89" t="str">
        <f>FD_Input_Final_Data!S38</f>
        <v>##BLANK</v>
      </c>
      <c r="S38" s="89" t="str">
        <f>FD_Input_Final_Data!T38</f>
        <v>##BLANK</v>
      </c>
      <c r="T38" s="89" t="str">
        <f>FD_Input_Final_Data!U38</f>
        <v>##BLANK</v>
      </c>
      <c r="U38" s="89" t="str">
        <f>FD_Input_Final_Data!V38</f>
        <v>##BLANK</v>
      </c>
      <c r="V38" s="89" t="str">
        <f>FD_Input_Final_Data!W38</f>
        <v>##BLANK</v>
      </c>
      <c r="W38" s="89" t="str">
        <f>FD_Input_Final_Data!X38</f>
        <v>##BLANK</v>
      </c>
      <c r="X38" s="89" t="str">
        <f>FD_Input_Final_Data!Y38</f>
        <v>##BLANK</v>
      </c>
      <c r="Y38" s="89" t="str">
        <f>FD_Input_Final_Data!Z38</f>
        <v>##BLANK</v>
      </c>
      <c r="Z38" s="89" t="str">
        <f>FD_Input_Final_Data!AA38</f>
        <v>##BLANK</v>
      </c>
      <c r="AA38" s="89" t="str">
        <f>FD_Input_Final_Data!AB38</f>
        <v>##BLANK</v>
      </c>
      <c r="AB38" s="89" t="str">
        <f>FD_Input_Final_Data!AC38</f>
        <v>##BLANK</v>
      </c>
      <c r="AC38" s="89" t="str">
        <f>FD_Input_Final_Data!AD38</f>
        <v>##BLANK</v>
      </c>
      <c r="AD38" s="89" t="str">
        <f>FD_Input_Final_Data!AE38</f>
        <v>##BLANK</v>
      </c>
      <c r="AE38" s="89" t="str">
        <f>FD_Input_Final_Data!AF38</f>
        <v>##BLANK</v>
      </c>
      <c r="AF38" s="89" t="str">
        <f>FD_Input_Final_Data!AG38</f>
        <v>##BLANK</v>
      </c>
      <c r="AG38" s="89" t="str">
        <f>FD_Input_Final_Data!AH38</f>
        <v>##BLANK</v>
      </c>
      <c r="AH38" s="89" t="str">
        <f>FD_Input_Final_Data!AI38</f>
        <v>##BLANK</v>
      </c>
    </row>
    <row r="39" spans="1:34" s="15" customFormat="1" ht="20.25" customHeight="1" x14ac:dyDescent="0.25">
      <c r="A39" s="7"/>
      <c r="B39" s="89" t="str">
        <f>FD_Input_Final_Data!B39</f>
        <v>ANH</v>
      </c>
      <c r="C39" s="89" t="str">
        <f>FD_Input_Final_Data!C39</f>
        <v>Anglian Water</v>
      </c>
      <c r="D39" s="89" t="str">
        <f>FD_Input_Final_Data!D39</f>
        <v>England</v>
      </c>
      <c r="E39" s="89" t="str">
        <f>FD_Input_Final_Data!E39</f>
        <v>Company</v>
      </c>
      <c r="F39" s="89" t="str">
        <f>FD_Input_Final_Data!F39</f>
        <v>WaSC</v>
      </c>
      <c r="G39" s="89" t="str">
        <f>FD_Input_Final_Data!G39</f>
        <v>PCL Units</v>
      </c>
      <c r="H39" s="89" t="str">
        <f>FD_Input_Final_Data!H39</f>
        <v>OUT5_09_B_PR24_OFWAT</v>
      </c>
      <c r="I39" s="88" t="str">
        <f t="shared" si="0"/>
        <v>ANHOUT5_09_B_PR24_OFWAT</v>
      </c>
      <c r="J39" s="89" t="str">
        <f>FD_Input_Final_Data!J39</f>
        <v>Totex</v>
      </c>
      <c r="K39" s="89" t="str">
        <f>FD_Input_Final_Data!K39</f>
        <v xml:space="preserve">Company view </v>
      </c>
      <c r="L39" s="89" t="str">
        <f>FD_Input_Final_Data!L39</f>
        <v>RWQ</v>
      </c>
      <c r="M39" s="89" t="str">
        <f>FD_Input_Final_Data!M39</f>
        <v>Underlying calculations for common performance commitments - wastewater - River water quality?(phosphorus) - Phosphorus emitted in 2020 from treatment works that had a phosphorus limit for the latest calendar year.</v>
      </c>
      <c r="N39" s="89" t="str">
        <f>FD_Input_Final_Data!N39</f>
        <v>kg</v>
      </c>
      <c r="O39" s="89">
        <f>FD_Input_Final_Data!O39</f>
        <v>4</v>
      </c>
      <c r="P39" s="89" t="str">
        <f>FD_Input_Final_Data!Q39</f>
        <v>##BLANK</v>
      </c>
      <c r="Q39" s="89" t="str">
        <f>FD_Input_Final_Data!R39</f>
        <v>##BLANK</v>
      </c>
      <c r="R39" s="89" t="str">
        <f>FD_Input_Final_Data!S39</f>
        <v>##BLANK</v>
      </c>
      <c r="S39" s="89" t="str">
        <f>FD_Input_Final_Data!T39</f>
        <v>##BLANK</v>
      </c>
      <c r="T39" s="89" t="str">
        <f>FD_Input_Final_Data!U39</f>
        <v>##BLANK</v>
      </c>
      <c r="U39" s="89" t="str">
        <f>FD_Input_Final_Data!V39</f>
        <v>##BLANK</v>
      </c>
      <c r="V39" s="89" t="str">
        <f>FD_Input_Final_Data!W39</f>
        <v>##BLANK</v>
      </c>
      <c r="W39" s="89" t="str">
        <f>FD_Input_Final_Data!X39</f>
        <v>##BLANK</v>
      </c>
      <c r="X39" s="89" t="str">
        <f>FD_Input_Final_Data!Y39</f>
        <v>##BLANK</v>
      </c>
      <c r="Y39" s="89">
        <f>FD_Input_Final_Data!Z39</f>
        <v>362316</v>
      </c>
      <c r="Z39" s="89">
        <f>FD_Input_Final_Data!AA39</f>
        <v>368802</v>
      </c>
      <c r="AA39" s="89">
        <f>FD_Input_Final_Data!AB39</f>
        <v>381705</v>
      </c>
      <c r="AB39" s="89">
        <f>FD_Input_Final_Data!AC39</f>
        <v>466554</v>
      </c>
      <c r="AC39" s="89">
        <f>FD_Input_Final_Data!AD39</f>
        <v>380289</v>
      </c>
      <c r="AD39" s="89">
        <f>FD_Input_Final_Data!AE39</f>
        <v>534550</v>
      </c>
      <c r="AE39" s="89">
        <f>FD_Input_Final_Data!AF39</f>
        <v>535527</v>
      </c>
      <c r="AF39" s="89">
        <f>FD_Input_Final_Data!AG39</f>
        <v>535920</v>
      </c>
      <c r="AG39" s="89">
        <f>FD_Input_Final_Data!AH39</f>
        <v>550283</v>
      </c>
      <c r="AH39" s="89">
        <f>FD_Input_Final_Data!AI39</f>
        <v>550283</v>
      </c>
    </row>
    <row r="40" spans="1:34" s="15" customFormat="1" ht="20.25" customHeight="1" x14ac:dyDescent="0.25">
      <c r="A40" s="7"/>
      <c r="B40" s="89" t="str">
        <f>FD_Input_Final_Data!B40</f>
        <v>WSH</v>
      </c>
      <c r="C40" s="89" t="str">
        <f>FD_Input_Final_Data!C40</f>
        <v>Dŵr Cymru</v>
      </c>
      <c r="D40" s="89" t="str">
        <f>FD_Input_Final_Data!D40</f>
        <v>Wales</v>
      </c>
      <c r="E40" s="89" t="str">
        <f>FD_Input_Final_Data!E40</f>
        <v>Company</v>
      </c>
      <c r="F40" s="89" t="str">
        <f>FD_Input_Final_Data!F40</f>
        <v>WaSC</v>
      </c>
      <c r="G40" s="89" t="str">
        <f>FD_Input_Final_Data!G40</f>
        <v>PCL Units</v>
      </c>
      <c r="H40" s="89" t="str">
        <f>FD_Input_Final_Data!H40</f>
        <v>OUT5_09_B_PR24_OFWAT</v>
      </c>
      <c r="I40" s="88" t="str">
        <f t="shared" si="0"/>
        <v>WSHOUT5_09_B_PR24_OFWAT</v>
      </c>
      <c r="J40" s="89" t="str">
        <f>FD_Input_Final_Data!J40</f>
        <v>Totex</v>
      </c>
      <c r="K40" s="89" t="str">
        <f>FD_Input_Final_Data!K40</f>
        <v xml:space="preserve">Company view </v>
      </c>
      <c r="L40" s="89" t="str">
        <f>FD_Input_Final_Data!L40</f>
        <v>RWQ</v>
      </c>
      <c r="M40" s="89" t="str">
        <f>FD_Input_Final_Data!M40</f>
        <v>Underlying calculations for common performance commitments - wastewater - River water quality?(phosphorus) - Phosphorus emitted in 2020 from treatment works that had a phosphorus limit for the latest calendar year.</v>
      </c>
      <c r="N40" s="89" t="str">
        <f>FD_Input_Final_Data!N40</f>
        <v>kg</v>
      </c>
      <c r="O40" s="89">
        <f>FD_Input_Final_Data!O40</f>
        <v>4</v>
      </c>
      <c r="P40" s="89">
        <f>FD_Input_Final_Data!Q40</f>
        <v>56886.720000000001</v>
      </c>
      <c r="Q40" s="89">
        <f>FD_Input_Final_Data!R40</f>
        <v>57403.993499999997</v>
      </c>
      <c r="R40" s="89">
        <f>FD_Input_Final_Data!S40</f>
        <v>63901.549500000001</v>
      </c>
      <c r="S40" s="89">
        <f>FD_Input_Final_Data!T40</f>
        <v>73253.231400000004</v>
      </c>
      <c r="T40" s="89">
        <f>FD_Input_Final_Data!U40</f>
        <v>73253.231400000004</v>
      </c>
      <c r="U40" s="89">
        <f>FD_Input_Final_Data!V40</f>
        <v>73253.231400000004</v>
      </c>
      <c r="V40" s="89">
        <f>FD_Input_Final_Data!W40</f>
        <v>73253.231400000004</v>
      </c>
      <c r="W40" s="89">
        <f>FD_Input_Final_Data!X40</f>
        <v>75297.021599999993</v>
      </c>
      <c r="X40" s="89">
        <f>FD_Input_Final_Data!Y40</f>
        <v>75297.021599999993</v>
      </c>
      <c r="Y40" s="89">
        <f>FD_Input_Final_Data!Z40</f>
        <v>75297.021599999993</v>
      </c>
      <c r="Z40" s="89">
        <f>FD_Input_Final_Data!AA40</f>
        <v>75297.021599999993</v>
      </c>
      <c r="AA40" s="89">
        <f>FD_Input_Final_Data!AB40</f>
        <v>75369.291599999997</v>
      </c>
      <c r="AB40" s="89">
        <f>FD_Input_Final_Data!AC40</f>
        <v>75369.291599999997</v>
      </c>
      <c r="AC40" s="89">
        <f>FD_Input_Final_Data!AD40</f>
        <v>156711.50779999999</v>
      </c>
      <c r="AD40" s="89">
        <f>FD_Input_Final_Data!AE40</f>
        <v>173822.35550000001</v>
      </c>
      <c r="AE40" s="89">
        <f>FD_Input_Final_Data!AF40</f>
        <v>203802.13080000001</v>
      </c>
      <c r="AF40" s="89">
        <f>FD_Input_Final_Data!AG40</f>
        <v>204332.50090000001</v>
      </c>
      <c r="AG40" s="89">
        <f>FD_Input_Final_Data!AH40</f>
        <v>209047.96189999999</v>
      </c>
      <c r="AH40" s="89">
        <f>FD_Input_Final_Data!AI40</f>
        <v>216832.86470000001</v>
      </c>
    </row>
    <row r="41" spans="1:34" s="15" customFormat="1" ht="20.25" customHeight="1" x14ac:dyDescent="0.25">
      <c r="A41" s="7"/>
      <c r="B41" s="89" t="str">
        <f>FD_Input_Final_Data!B41</f>
        <v>HDD</v>
      </c>
      <c r="C41" s="89" t="str">
        <f>FD_Input_Final_Data!C41</f>
        <v>Hafren Dyfrdwy</v>
      </c>
      <c r="D41" s="89" t="str">
        <f>FD_Input_Final_Data!D41</f>
        <v>Wales</v>
      </c>
      <c r="E41" s="89" t="str">
        <f>FD_Input_Final_Data!E41</f>
        <v>Company</v>
      </c>
      <c r="F41" s="89" t="str">
        <f>FD_Input_Final_Data!F41</f>
        <v>WaSC</v>
      </c>
      <c r="G41" s="89" t="str">
        <f>FD_Input_Final_Data!G41</f>
        <v>PCL Units</v>
      </c>
      <c r="H41" s="89" t="str">
        <f>FD_Input_Final_Data!H41</f>
        <v>OUT5_09_B_PR24_OFWAT</v>
      </c>
      <c r="I41" s="88" t="str">
        <f t="shared" si="0"/>
        <v>HDDOUT5_09_B_PR24_OFWAT</v>
      </c>
      <c r="J41" s="89" t="str">
        <f>FD_Input_Final_Data!J41</f>
        <v>Totex</v>
      </c>
      <c r="K41" s="89" t="str">
        <f>FD_Input_Final_Data!K41</f>
        <v xml:space="preserve">Company view </v>
      </c>
      <c r="L41" s="89" t="str">
        <f>FD_Input_Final_Data!L41</f>
        <v>RWQ</v>
      </c>
      <c r="M41" s="89" t="str">
        <f>FD_Input_Final_Data!M41</f>
        <v>Underlying calculations for common performance commitments - wastewater - River water quality?(phosphorus) - Phosphorus emitted in 2020 from treatment works that had a phosphorus limit for the latest calendar year.</v>
      </c>
      <c r="N41" s="89" t="str">
        <f>FD_Input_Final_Data!N41</f>
        <v>kg</v>
      </c>
      <c r="O41" s="89">
        <f>FD_Input_Final_Data!O41</f>
        <v>4</v>
      </c>
      <c r="P41" s="89">
        <f>FD_Input_Final_Data!Q41</f>
        <v>93.481099999999998</v>
      </c>
      <c r="Q41" s="89">
        <f>FD_Input_Final_Data!R41</f>
        <v>153.63679999999999</v>
      </c>
      <c r="R41" s="89">
        <f>FD_Input_Final_Data!S41</f>
        <v>121.2231</v>
      </c>
      <c r="S41" s="89">
        <f>FD_Input_Final_Data!T41</f>
        <v>113.48009999999999</v>
      </c>
      <c r="T41" s="89">
        <f>FD_Input_Final_Data!U41</f>
        <v>108.19880000000001</v>
      </c>
      <c r="U41" s="89">
        <f>FD_Input_Final_Data!V41</f>
        <v>119.0722</v>
      </c>
      <c r="V41" s="89">
        <f>FD_Input_Final_Data!W41</f>
        <v>112.68</v>
      </c>
      <c r="W41" s="89">
        <f>FD_Input_Final_Data!X41</f>
        <v>139.86859999999999</v>
      </c>
      <c r="X41" s="89">
        <f>FD_Input_Final_Data!Y41</f>
        <v>151.59020000000001</v>
      </c>
      <c r="Y41" s="89">
        <f>FD_Input_Final_Data!Z41</f>
        <v>152.90100000000001</v>
      </c>
      <c r="Z41" s="89">
        <f>FD_Input_Final_Data!AA41</f>
        <v>138.81890000000001</v>
      </c>
      <c r="AA41" s="89">
        <f>FD_Input_Final_Data!AB41</f>
        <v>118.87</v>
      </c>
      <c r="AB41" s="89">
        <f>FD_Input_Final_Data!AC41</f>
        <v>376.90499999999997</v>
      </c>
      <c r="AC41" s="89">
        <f>FD_Input_Final_Data!AD41</f>
        <v>376.90499999999997</v>
      </c>
      <c r="AD41" s="89">
        <f>FD_Input_Final_Data!AE41</f>
        <v>5901.1526000000003</v>
      </c>
      <c r="AE41" s="89">
        <f>FD_Input_Final_Data!AF41</f>
        <v>5901.1526000000003</v>
      </c>
      <c r="AF41" s="89">
        <f>FD_Input_Final_Data!AG41</f>
        <v>5901.1526000000003</v>
      </c>
      <c r="AG41" s="89">
        <f>FD_Input_Final_Data!AH41</f>
        <v>5901.1526000000003</v>
      </c>
      <c r="AH41" s="89">
        <f>FD_Input_Final_Data!AI41</f>
        <v>5901.1526000000003</v>
      </c>
    </row>
    <row r="42" spans="1:34" s="15" customFormat="1" ht="20.25" customHeight="1" x14ac:dyDescent="0.25">
      <c r="A42" s="7"/>
      <c r="B42" s="89" t="str">
        <f>FD_Input_Final_Data!B42</f>
        <v>NES</v>
      </c>
      <c r="C42" s="89" t="str">
        <f>FD_Input_Final_Data!C42</f>
        <v>Northumbrian Water</v>
      </c>
      <c r="D42" s="89" t="str">
        <f>FD_Input_Final_Data!D42</f>
        <v>England</v>
      </c>
      <c r="E42" s="89" t="str">
        <f>FD_Input_Final_Data!E42</f>
        <v>Company</v>
      </c>
      <c r="F42" s="89" t="str">
        <f>FD_Input_Final_Data!F42</f>
        <v>WaSC</v>
      </c>
      <c r="G42" s="89" t="str">
        <f>FD_Input_Final_Data!G42</f>
        <v>PCL Units</v>
      </c>
      <c r="H42" s="89" t="str">
        <f>FD_Input_Final_Data!H42</f>
        <v>OUT5_09_B_PR24_OFWAT</v>
      </c>
      <c r="I42" s="88" t="str">
        <f t="shared" si="0"/>
        <v>NESOUT5_09_B_PR24_OFWAT</v>
      </c>
      <c r="J42" s="89" t="str">
        <f>FD_Input_Final_Data!J42</f>
        <v>Totex</v>
      </c>
      <c r="K42" s="89" t="str">
        <f>FD_Input_Final_Data!K42</f>
        <v xml:space="preserve">Company view </v>
      </c>
      <c r="L42" s="89" t="str">
        <f>FD_Input_Final_Data!L42</f>
        <v>RWQ</v>
      </c>
      <c r="M42" s="89" t="str">
        <f>FD_Input_Final_Data!M42</f>
        <v>Underlying calculations for common performance commitments - wastewater - River water quality?(phosphorus) - Phosphorus emitted in 2020 from treatment works that had a phosphorus limit for the latest calendar year.</v>
      </c>
      <c r="N42" s="89" t="str">
        <f>FD_Input_Final_Data!N42</f>
        <v>kg</v>
      </c>
      <c r="O42" s="89">
        <f>FD_Input_Final_Data!O42</f>
        <v>4</v>
      </c>
      <c r="P42" s="89" t="str">
        <f>FD_Input_Final_Data!Q42</f>
        <v>##BLANK</v>
      </c>
      <c r="Q42" s="89" t="str">
        <f>FD_Input_Final_Data!R42</f>
        <v>##BLANK</v>
      </c>
      <c r="R42" s="89" t="str">
        <f>FD_Input_Final_Data!S42</f>
        <v>##BLANK</v>
      </c>
      <c r="S42" s="89" t="str">
        <f>FD_Input_Final_Data!T42</f>
        <v>##BLANK</v>
      </c>
      <c r="T42" s="89" t="str">
        <f>FD_Input_Final_Data!U42</f>
        <v>##BLANK</v>
      </c>
      <c r="U42" s="89" t="str">
        <f>FD_Input_Final_Data!V42</f>
        <v>##BLANK</v>
      </c>
      <c r="V42" s="89" t="str">
        <f>FD_Input_Final_Data!W42</f>
        <v>##BLANK</v>
      </c>
      <c r="W42" s="89" t="str">
        <f>FD_Input_Final_Data!X42</f>
        <v>##BLANK</v>
      </c>
      <c r="X42" s="89" t="str">
        <f>FD_Input_Final_Data!Y42</f>
        <v>##BLANK</v>
      </c>
      <c r="Y42" s="89">
        <f>FD_Input_Final_Data!Z42</f>
        <v>47712.316899999998</v>
      </c>
      <c r="Z42" s="89">
        <f>FD_Input_Final_Data!AA42</f>
        <v>47712.316899999998</v>
      </c>
      <c r="AA42" s="89">
        <f>FD_Input_Final_Data!AB42</f>
        <v>47712.316899999998</v>
      </c>
      <c r="AB42" s="89">
        <f>FD_Input_Final_Data!AC42</f>
        <v>47712.316899999998</v>
      </c>
      <c r="AC42" s="89">
        <f>FD_Input_Final_Data!AD42</f>
        <v>48631.667500000003</v>
      </c>
      <c r="AD42" s="89">
        <f>FD_Input_Final_Data!AE42</f>
        <v>74205.251799999998</v>
      </c>
      <c r="AE42" s="89">
        <f>FD_Input_Final_Data!AF42</f>
        <v>74205.251799999998</v>
      </c>
      <c r="AF42" s="89">
        <f>FD_Input_Final_Data!AG42</f>
        <v>82321.2595</v>
      </c>
      <c r="AG42" s="89">
        <f>FD_Input_Final_Data!AH42</f>
        <v>82321.2595</v>
      </c>
      <c r="AH42" s="89">
        <f>FD_Input_Final_Data!AI42</f>
        <v>82321.2595</v>
      </c>
    </row>
    <row r="43" spans="1:34" s="15" customFormat="1" ht="20.25" customHeight="1" x14ac:dyDescent="0.25">
      <c r="A43" s="7"/>
      <c r="B43" s="89" t="str">
        <f>FD_Input_Final_Data!B43</f>
        <v>SVE</v>
      </c>
      <c r="C43" s="89" t="str">
        <f>FD_Input_Final_Data!C43</f>
        <v>Severn Trent Water</v>
      </c>
      <c r="D43" s="89" t="str">
        <f>FD_Input_Final_Data!D43</f>
        <v>England</v>
      </c>
      <c r="E43" s="89" t="str">
        <f>FD_Input_Final_Data!E43</f>
        <v>Company</v>
      </c>
      <c r="F43" s="89" t="str">
        <f>FD_Input_Final_Data!F43</f>
        <v>WaSC</v>
      </c>
      <c r="G43" s="89" t="str">
        <f>FD_Input_Final_Data!G43</f>
        <v>PCL Units</v>
      </c>
      <c r="H43" s="89" t="str">
        <f>FD_Input_Final_Data!H43</f>
        <v>OUT5_09_B_PR24_OFWAT</v>
      </c>
      <c r="I43" s="88" t="str">
        <f t="shared" si="0"/>
        <v>SVEOUT5_09_B_PR24_OFWAT</v>
      </c>
      <c r="J43" s="89" t="str">
        <f>FD_Input_Final_Data!J43</f>
        <v>Totex</v>
      </c>
      <c r="K43" s="89" t="str">
        <f>FD_Input_Final_Data!K43</f>
        <v xml:space="preserve">Company view </v>
      </c>
      <c r="L43" s="89" t="str">
        <f>FD_Input_Final_Data!L43</f>
        <v>RWQ</v>
      </c>
      <c r="M43" s="89" t="str">
        <f>FD_Input_Final_Data!M43</f>
        <v>Underlying calculations for common performance commitments - wastewater - River water quality?(phosphorus) - Phosphorus emitted in 2020 from treatment works that had a phosphorus limit for the latest calendar year.</v>
      </c>
      <c r="N43" s="89" t="str">
        <f>FD_Input_Final_Data!N43</f>
        <v>kg</v>
      </c>
      <c r="O43" s="89">
        <f>FD_Input_Final_Data!O43</f>
        <v>4</v>
      </c>
      <c r="P43" s="89" t="str">
        <f>FD_Input_Final_Data!Q43</f>
        <v>##BLANK</v>
      </c>
      <c r="Q43" s="89" t="str">
        <f>FD_Input_Final_Data!R43</f>
        <v>##BLANK</v>
      </c>
      <c r="R43" s="89" t="str">
        <f>FD_Input_Final_Data!S43</f>
        <v>##BLANK</v>
      </c>
      <c r="S43" s="89" t="str">
        <f>FD_Input_Final_Data!T43</f>
        <v>##BLANK</v>
      </c>
      <c r="T43" s="89" t="str">
        <f>FD_Input_Final_Data!U43</f>
        <v>##BLANK</v>
      </c>
      <c r="U43" s="89" t="str">
        <f>FD_Input_Final_Data!V43</f>
        <v>##BLANK</v>
      </c>
      <c r="V43" s="89" t="str">
        <f>FD_Input_Final_Data!W43</f>
        <v>##BLANK</v>
      </c>
      <c r="W43" s="89" t="str">
        <f>FD_Input_Final_Data!X43</f>
        <v>##BLANK</v>
      </c>
      <c r="X43" s="89" t="str">
        <f>FD_Input_Final_Data!Y43</f>
        <v>##BLANK</v>
      </c>
      <c r="Y43" s="89">
        <f>FD_Input_Final_Data!Z43</f>
        <v>596513.31220000004</v>
      </c>
      <c r="Z43" s="89">
        <f>FD_Input_Final_Data!AA43</f>
        <v>759336.58940000006</v>
      </c>
      <c r="AA43" s="89">
        <f>FD_Input_Final_Data!AB43</f>
        <v>732151.00719999999</v>
      </c>
      <c r="AB43" s="89">
        <f>FD_Input_Final_Data!AC43</f>
        <v>1161519.9879999999</v>
      </c>
      <c r="AC43" s="89">
        <f>FD_Input_Final_Data!AD43</f>
        <v>1167078.8321</v>
      </c>
      <c r="AD43" s="89">
        <f>FD_Input_Final_Data!AE43</f>
        <v>1421434.7725</v>
      </c>
      <c r="AE43" s="89">
        <f>FD_Input_Final_Data!AF43</f>
        <v>1444074.7034</v>
      </c>
      <c r="AF43" s="89">
        <f>FD_Input_Final_Data!AG43</f>
        <v>1632353.5543</v>
      </c>
      <c r="AG43" s="89">
        <f>FD_Input_Final_Data!AH43</f>
        <v>1646673.3255</v>
      </c>
      <c r="AH43" s="89">
        <f>FD_Input_Final_Data!AI43</f>
        <v>1646673.3255</v>
      </c>
    </row>
    <row r="44" spans="1:34" s="15" customFormat="1" ht="20.25" customHeight="1" x14ac:dyDescent="0.25">
      <c r="A44" s="7"/>
      <c r="B44" s="89" t="str">
        <f>FD_Input_Final_Data!B44</f>
        <v>SRN</v>
      </c>
      <c r="C44" s="89" t="str">
        <f>FD_Input_Final_Data!C44</f>
        <v>Southern Water</v>
      </c>
      <c r="D44" s="89" t="str">
        <f>FD_Input_Final_Data!D44</f>
        <v>England</v>
      </c>
      <c r="E44" s="89" t="str">
        <f>FD_Input_Final_Data!E44</f>
        <v>Company</v>
      </c>
      <c r="F44" s="89" t="str">
        <f>FD_Input_Final_Data!F44</f>
        <v>WaSC</v>
      </c>
      <c r="G44" s="89" t="str">
        <f>FD_Input_Final_Data!G44</f>
        <v>PCL Units</v>
      </c>
      <c r="H44" s="89" t="str">
        <f>FD_Input_Final_Data!H44</f>
        <v>OUT5_09_B_PR24_OFWAT</v>
      </c>
      <c r="I44" s="88" t="str">
        <f t="shared" si="0"/>
        <v>SRNOUT5_09_B_PR24_OFWAT</v>
      </c>
      <c r="J44" s="89" t="str">
        <f>FD_Input_Final_Data!J44</f>
        <v>Totex</v>
      </c>
      <c r="K44" s="89" t="str">
        <f>FD_Input_Final_Data!K44</f>
        <v xml:space="preserve">Company view </v>
      </c>
      <c r="L44" s="89" t="str">
        <f>FD_Input_Final_Data!L44</f>
        <v>RWQ</v>
      </c>
      <c r="M44" s="89" t="str">
        <f>FD_Input_Final_Data!M44</f>
        <v>Underlying calculations for common performance commitments - wastewater - River water quality?(phosphorus) - Phosphorus emitted in 2020 from treatment works that had a phosphorus limit for the latest calendar year.</v>
      </c>
      <c r="N44" s="89" t="str">
        <f>FD_Input_Final_Data!N44</f>
        <v>kg</v>
      </c>
      <c r="O44" s="89">
        <f>FD_Input_Final_Data!O44</f>
        <v>4</v>
      </c>
      <c r="P44" s="89" t="str">
        <f>FD_Input_Final_Data!Q44</f>
        <v>##BLANK</v>
      </c>
      <c r="Q44" s="89" t="str">
        <f>FD_Input_Final_Data!R44</f>
        <v>##BLANK</v>
      </c>
      <c r="R44" s="89" t="str">
        <f>FD_Input_Final_Data!S44</f>
        <v>##BLANK</v>
      </c>
      <c r="S44" s="89" t="str">
        <f>FD_Input_Final_Data!T44</f>
        <v>##BLANK</v>
      </c>
      <c r="T44" s="89" t="str">
        <f>FD_Input_Final_Data!U44</f>
        <v>##BLANK</v>
      </c>
      <c r="U44" s="89" t="str">
        <f>FD_Input_Final_Data!V44</f>
        <v>##BLANK</v>
      </c>
      <c r="V44" s="89" t="str">
        <f>FD_Input_Final_Data!W44</f>
        <v>##BLANK</v>
      </c>
      <c r="W44" s="89" t="str">
        <f>FD_Input_Final_Data!X44</f>
        <v>##BLANK</v>
      </c>
      <c r="X44" s="89" t="str">
        <f>FD_Input_Final_Data!Y44</f>
        <v>##BLANK</v>
      </c>
      <c r="Y44" s="89" t="str">
        <f>FD_Input_Final_Data!Z44</f>
        <v>##BLANK</v>
      </c>
      <c r="Z44" s="89" t="str">
        <f>FD_Input_Final_Data!AA44</f>
        <v>##BLANK</v>
      </c>
      <c r="AA44" s="89" t="str">
        <f>FD_Input_Final_Data!AB44</f>
        <v>##BLANK</v>
      </c>
      <c r="AB44" s="89" t="str">
        <f>FD_Input_Final_Data!AC44</f>
        <v>##BLANK</v>
      </c>
      <c r="AC44" s="89">
        <f>FD_Input_Final_Data!AD44</f>
        <v>250802.07490000001</v>
      </c>
      <c r="AD44" s="89">
        <f>FD_Input_Final_Data!AE44</f>
        <v>250802.07490000001</v>
      </c>
      <c r="AE44" s="89">
        <f>FD_Input_Final_Data!AF44</f>
        <v>250802.07490000001</v>
      </c>
      <c r="AF44" s="89">
        <f>FD_Input_Final_Data!AG44</f>
        <v>250802.07490000001</v>
      </c>
      <c r="AG44" s="89">
        <f>FD_Input_Final_Data!AH44</f>
        <v>250802.07490000001</v>
      </c>
      <c r="AH44" s="89">
        <f>FD_Input_Final_Data!AI44</f>
        <v>250802.07490000001</v>
      </c>
    </row>
    <row r="45" spans="1:34" s="15" customFormat="1" ht="20.25" customHeight="1" x14ac:dyDescent="0.25">
      <c r="A45" s="7"/>
      <c r="B45" s="89" t="str">
        <f>FD_Input_Final_Data!B45</f>
        <v>TMS</v>
      </c>
      <c r="C45" s="89" t="str">
        <f>FD_Input_Final_Data!C45</f>
        <v>Thames Water</v>
      </c>
      <c r="D45" s="89" t="str">
        <f>FD_Input_Final_Data!D45</f>
        <v>England</v>
      </c>
      <c r="E45" s="89" t="str">
        <f>FD_Input_Final_Data!E45</f>
        <v>Company</v>
      </c>
      <c r="F45" s="89" t="str">
        <f>FD_Input_Final_Data!F45</f>
        <v>WaSC</v>
      </c>
      <c r="G45" s="89" t="str">
        <f>FD_Input_Final_Data!G45</f>
        <v>PCL Units</v>
      </c>
      <c r="H45" s="89" t="str">
        <f>FD_Input_Final_Data!H45</f>
        <v>OUT5_09_B_PR24_OFWAT</v>
      </c>
      <c r="I45" s="88" t="str">
        <f t="shared" si="0"/>
        <v>TMSOUT5_09_B_PR24_OFWAT</v>
      </c>
      <c r="J45" s="89" t="str">
        <f>FD_Input_Final_Data!J45</f>
        <v>Totex</v>
      </c>
      <c r="K45" s="89" t="str">
        <f>FD_Input_Final_Data!K45</f>
        <v xml:space="preserve">Company view </v>
      </c>
      <c r="L45" s="89" t="str">
        <f>FD_Input_Final_Data!L45</f>
        <v>RWQ</v>
      </c>
      <c r="M45" s="89" t="str">
        <f>FD_Input_Final_Data!M45</f>
        <v>Underlying calculations for common performance commitments - wastewater - River water quality?(phosphorus) - Phosphorus emitted in 2020 from treatment works that had a phosphorus limit for the latest calendar year.</v>
      </c>
      <c r="N45" s="89" t="str">
        <f>FD_Input_Final_Data!N45</f>
        <v>kg</v>
      </c>
      <c r="O45" s="89">
        <f>FD_Input_Final_Data!O45</f>
        <v>4</v>
      </c>
      <c r="P45" s="89">
        <f>FD_Input_Final_Data!Q45</f>
        <v>454081.24249999999</v>
      </c>
      <c r="Q45" s="89">
        <f>FD_Input_Final_Data!R45</f>
        <v>525613.90960000001</v>
      </c>
      <c r="R45" s="89">
        <f>FD_Input_Final_Data!S45</f>
        <v>525613.90960000001</v>
      </c>
      <c r="S45" s="89">
        <f>FD_Input_Final_Data!T45</f>
        <v>525696.35589999997</v>
      </c>
      <c r="T45" s="89">
        <f>FD_Input_Final_Data!U45</f>
        <v>527225.87280000001</v>
      </c>
      <c r="U45" s="89">
        <f>FD_Input_Final_Data!V45</f>
        <v>527225.87280000001</v>
      </c>
      <c r="V45" s="89">
        <f>FD_Input_Final_Data!W45</f>
        <v>527225.87280000001</v>
      </c>
      <c r="W45" s="89">
        <f>FD_Input_Final_Data!X45</f>
        <v>571110.31000000006</v>
      </c>
      <c r="X45" s="89">
        <f>FD_Input_Final_Data!Y45</f>
        <v>571110.31000000006</v>
      </c>
      <c r="Y45" s="89">
        <f>FD_Input_Final_Data!Z45</f>
        <v>572949.59829999995</v>
      </c>
      <c r="Z45" s="89">
        <f>FD_Input_Final_Data!AA45</f>
        <v>572949.59829999995</v>
      </c>
      <c r="AA45" s="89">
        <f>FD_Input_Final_Data!AB45</f>
        <v>578008.35739999998</v>
      </c>
      <c r="AB45" s="89">
        <f>FD_Input_Final_Data!AC45</f>
        <v>578008.35739999998</v>
      </c>
      <c r="AC45" s="89">
        <f>FD_Input_Final_Data!AD45</f>
        <v>578008.35739999998</v>
      </c>
      <c r="AD45" s="89">
        <f>FD_Input_Final_Data!AE45</f>
        <v>580588.88340000005</v>
      </c>
      <c r="AE45" s="89">
        <f>FD_Input_Final_Data!AF45</f>
        <v>580588.88340000005</v>
      </c>
      <c r="AF45" s="89">
        <f>FD_Input_Final_Data!AG45</f>
        <v>592044.99739999999</v>
      </c>
      <c r="AG45" s="89">
        <f>FD_Input_Final_Data!AH45</f>
        <v>642575.85919999995</v>
      </c>
      <c r="AH45" s="89">
        <f>FD_Input_Final_Data!AI45</f>
        <v>666819.13919999998</v>
      </c>
    </row>
    <row r="46" spans="1:34" s="15" customFormat="1" ht="15" x14ac:dyDescent="0.25">
      <c r="A46" s="14" t="s">
        <v>120</v>
      </c>
      <c r="B46" s="89" t="str">
        <f>FD_Input_Final_Data!B46</f>
        <v>NWT</v>
      </c>
      <c r="C46" s="89" t="str">
        <f>FD_Input_Final_Data!C46</f>
        <v xml:space="preserve">United Utilities </v>
      </c>
      <c r="D46" s="89" t="str">
        <f>FD_Input_Final_Data!D46</f>
        <v>England</v>
      </c>
      <c r="E46" s="89" t="str">
        <f>FD_Input_Final_Data!E46</f>
        <v>Company</v>
      </c>
      <c r="F46" s="89" t="str">
        <f>FD_Input_Final_Data!F46</f>
        <v>WaSC</v>
      </c>
      <c r="G46" s="89" t="str">
        <f>FD_Input_Final_Data!G46</f>
        <v>PCL Units</v>
      </c>
      <c r="H46" s="89" t="str">
        <f>FD_Input_Final_Data!H46</f>
        <v>OUT5_09_B_PR24_OFWAT</v>
      </c>
      <c r="I46" s="88" t="str">
        <f t="shared" si="0"/>
        <v>NWTOUT5_09_B_PR24_OFWAT</v>
      </c>
      <c r="J46" s="89" t="str">
        <f>FD_Input_Final_Data!J46</f>
        <v>Totex</v>
      </c>
      <c r="K46" s="89" t="str">
        <f>FD_Input_Final_Data!K46</f>
        <v xml:space="preserve">Company view </v>
      </c>
      <c r="L46" s="89" t="str">
        <f>FD_Input_Final_Data!L46</f>
        <v>RWQ</v>
      </c>
      <c r="M46" s="89" t="str">
        <f>FD_Input_Final_Data!M46</f>
        <v>Underlying calculations for common performance commitments - wastewater - River water quality?(phosphorus) - Phosphorus emitted in 2020 from treatment works that had a phosphorus limit for the latest calendar year.</v>
      </c>
      <c r="N46" s="89" t="str">
        <f>FD_Input_Final_Data!N46</f>
        <v>kg</v>
      </c>
      <c r="O46" s="89">
        <f>FD_Input_Final_Data!O46</f>
        <v>4</v>
      </c>
      <c r="P46" s="89" t="str">
        <f>FD_Input_Final_Data!Q46</f>
        <v>##BLANK</v>
      </c>
      <c r="Q46" s="89" t="str">
        <f>FD_Input_Final_Data!R46</f>
        <v>##BLANK</v>
      </c>
      <c r="R46" s="89" t="str">
        <f>FD_Input_Final_Data!S46</f>
        <v>##BLANK</v>
      </c>
      <c r="S46" s="89" t="str">
        <f>FD_Input_Final_Data!T46</f>
        <v>##BLANK</v>
      </c>
      <c r="T46" s="89" t="str">
        <f>FD_Input_Final_Data!U46</f>
        <v>##BLANK</v>
      </c>
      <c r="U46" s="89" t="str">
        <f>FD_Input_Final_Data!V46</f>
        <v>##BLANK</v>
      </c>
      <c r="V46" s="89" t="str">
        <f>FD_Input_Final_Data!W46</f>
        <v>##BLANK</v>
      </c>
      <c r="W46" s="89" t="str">
        <f>FD_Input_Final_Data!X46</f>
        <v>##BLANK</v>
      </c>
      <c r="X46" s="89" t="str">
        <f>FD_Input_Final_Data!Y46</f>
        <v>##BLANK</v>
      </c>
      <c r="Y46" s="89" t="str">
        <f>FD_Input_Final_Data!Z46</f>
        <v>##BLANK</v>
      </c>
      <c r="Z46" s="89">
        <f>FD_Input_Final_Data!AA46</f>
        <v>377651.4227</v>
      </c>
      <c r="AA46" s="89">
        <f>FD_Input_Final_Data!AB46</f>
        <v>394055.19549999997</v>
      </c>
      <c r="AB46" s="89">
        <f>FD_Input_Final_Data!AC46</f>
        <v>409853.87060000002</v>
      </c>
      <c r="AC46" s="89">
        <f>FD_Input_Final_Data!AD46</f>
        <v>495991.36290000001</v>
      </c>
      <c r="AD46" s="89">
        <f>FD_Input_Final_Data!AE46</f>
        <v>692054.06929999997</v>
      </c>
      <c r="AE46" s="89">
        <f>FD_Input_Final_Data!AF46</f>
        <v>701339.31929999997</v>
      </c>
      <c r="AF46" s="89">
        <f>FD_Input_Final_Data!AG46</f>
        <v>840166.88</v>
      </c>
      <c r="AG46" s="89">
        <f>FD_Input_Final_Data!AH46</f>
        <v>840166.88</v>
      </c>
      <c r="AH46" s="89">
        <f>FD_Input_Final_Data!AI46</f>
        <v>1583111.8743</v>
      </c>
    </row>
    <row r="47" spans="1:34" s="15" customFormat="1" ht="20.25" customHeight="1" x14ac:dyDescent="0.25">
      <c r="A47" s="7"/>
      <c r="B47" s="89" t="str">
        <f>FD_Input_Final_Data!B47</f>
        <v>WSX</v>
      </c>
      <c r="C47" s="89" t="str">
        <f>FD_Input_Final_Data!C47</f>
        <v>Wessex Water</v>
      </c>
      <c r="D47" s="89" t="str">
        <f>FD_Input_Final_Data!D47</f>
        <v>England</v>
      </c>
      <c r="E47" s="89" t="str">
        <f>FD_Input_Final_Data!E47</f>
        <v>Company</v>
      </c>
      <c r="F47" s="89" t="str">
        <f>FD_Input_Final_Data!F47</f>
        <v>WaSC</v>
      </c>
      <c r="G47" s="89" t="str">
        <f>FD_Input_Final_Data!G47</f>
        <v>PCL Units</v>
      </c>
      <c r="H47" s="89" t="str">
        <f>FD_Input_Final_Data!H47</f>
        <v>OUT5_09_B_PR24_OFWAT</v>
      </c>
      <c r="I47" s="88" t="str">
        <f t="shared" si="0"/>
        <v>WSXOUT5_09_B_PR24_OFWAT</v>
      </c>
      <c r="J47" s="89" t="str">
        <f>FD_Input_Final_Data!J47</f>
        <v>Totex</v>
      </c>
      <c r="K47" s="89" t="str">
        <f>FD_Input_Final_Data!K47</f>
        <v xml:space="preserve">Company view </v>
      </c>
      <c r="L47" s="89" t="str">
        <f>FD_Input_Final_Data!L47</f>
        <v>RWQ</v>
      </c>
      <c r="M47" s="89" t="str">
        <f>FD_Input_Final_Data!M47</f>
        <v>Underlying calculations for common performance commitments - wastewater - River water quality?(phosphorus) - Phosphorus emitted in 2020 from treatment works that had a phosphorus limit for the latest calendar year.</v>
      </c>
      <c r="N47" s="89" t="str">
        <f>FD_Input_Final_Data!N47</f>
        <v>kg</v>
      </c>
      <c r="O47" s="89">
        <f>FD_Input_Final_Data!O47</f>
        <v>4</v>
      </c>
      <c r="P47" s="89">
        <f>FD_Input_Final_Data!Q47</f>
        <v>62823.306600000004</v>
      </c>
      <c r="Q47" s="89">
        <f>FD_Input_Final_Data!R47</f>
        <v>62823.306600000004</v>
      </c>
      <c r="R47" s="89">
        <f>FD_Input_Final_Data!S47</f>
        <v>72130.365699999995</v>
      </c>
      <c r="S47" s="89">
        <f>FD_Input_Final_Data!T47</f>
        <v>77291.644</v>
      </c>
      <c r="T47" s="89">
        <f>FD_Input_Final_Data!U47</f>
        <v>78991.780700000003</v>
      </c>
      <c r="U47" s="89">
        <f>FD_Input_Final_Data!V47</f>
        <v>78991.780700000003</v>
      </c>
      <c r="V47" s="89">
        <f>FD_Input_Final_Data!W47</f>
        <v>78991.780700000003</v>
      </c>
      <c r="W47" s="89">
        <f>FD_Input_Final_Data!X47</f>
        <v>90150.532399999996</v>
      </c>
      <c r="X47" s="89">
        <f>FD_Input_Final_Data!Y47</f>
        <v>92581.758100000006</v>
      </c>
      <c r="Y47" s="89">
        <f>FD_Input_Final_Data!Z47</f>
        <v>99458.836200000005</v>
      </c>
      <c r="Z47" s="89">
        <f>FD_Input_Final_Data!AA47</f>
        <v>102200.38920000001</v>
      </c>
      <c r="AA47" s="89">
        <f>FD_Input_Final_Data!AB47</f>
        <v>128122.29519999999</v>
      </c>
      <c r="AB47" s="89">
        <f>FD_Input_Final_Data!AC47</f>
        <v>128958.614</v>
      </c>
      <c r="AC47" s="89">
        <f>FD_Input_Final_Data!AD47</f>
        <v>133526.34109999999</v>
      </c>
      <c r="AD47" s="89">
        <f>FD_Input_Final_Data!AE47</f>
        <v>358633.12780000002</v>
      </c>
      <c r="AE47" s="89">
        <f>FD_Input_Final_Data!AF47</f>
        <v>358633.12780000002</v>
      </c>
      <c r="AF47" s="89">
        <f>FD_Input_Final_Data!AG47</f>
        <v>363008.04090000002</v>
      </c>
      <c r="AG47" s="89">
        <f>FD_Input_Final_Data!AH47</f>
        <v>379450.9375</v>
      </c>
      <c r="AH47" s="89">
        <f>FD_Input_Final_Data!AI47</f>
        <v>384268.01079999999</v>
      </c>
    </row>
    <row r="48" spans="1:34" s="15" customFormat="1" ht="20.25" customHeight="1" x14ac:dyDescent="0.25">
      <c r="A48" s="7"/>
      <c r="B48" s="89" t="str">
        <f>FD_Input_Final_Data!B48</f>
        <v>YKY</v>
      </c>
      <c r="C48" s="89" t="str">
        <f>FD_Input_Final_Data!C48</f>
        <v>Yorkshire Water</v>
      </c>
      <c r="D48" s="89" t="str">
        <f>FD_Input_Final_Data!D48</f>
        <v>England</v>
      </c>
      <c r="E48" s="89" t="str">
        <f>FD_Input_Final_Data!E48</f>
        <v>Company</v>
      </c>
      <c r="F48" s="89" t="str">
        <f>FD_Input_Final_Data!F48</f>
        <v>WaSC</v>
      </c>
      <c r="G48" s="89" t="str">
        <f>FD_Input_Final_Data!G48</f>
        <v>PCL Units</v>
      </c>
      <c r="H48" s="89" t="str">
        <f>FD_Input_Final_Data!H48</f>
        <v>OUT5_09_B_PR24_OFWAT</v>
      </c>
      <c r="I48" s="88" t="str">
        <f t="shared" si="0"/>
        <v>YKYOUT5_09_B_PR24_OFWAT</v>
      </c>
      <c r="J48" s="89" t="str">
        <f>FD_Input_Final_Data!J48</f>
        <v>Totex</v>
      </c>
      <c r="K48" s="89" t="str">
        <f>FD_Input_Final_Data!K48</f>
        <v xml:space="preserve">Company view </v>
      </c>
      <c r="L48" s="89" t="str">
        <f>FD_Input_Final_Data!L48</f>
        <v>RWQ</v>
      </c>
      <c r="M48" s="89" t="str">
        <f>FD_Input_Final_Data!M48</f>
        <v>Underlying calculations for common performance commitments - wastewater - River water quality?(phosphorus) - Phosphorus emitted in 2020 from treatment works that had a phosphorus limit for the latest calendar year.</v>
      </c>
      <c r="N48" s="89" t="str">
        <f>FD_Input_Final_Data!N48</f>
        <v>kg</v>
      </c>
      <c r="O48" s="89">
        <f>FD_Input_Final_Data!O48</f>
        <v>4</v>
      </c>
      <c r="P48" s="89">
        <f>FD_Input_Final_Data!Q48</f>
        <v>13284.54</v>
      </c>
      <c r="Q48" s="89">
        <f>FD_Input_Final_Data!R48</f>
        <v>11797.165000000001</v>
      </c>
      <c r="R48" s="89">
        <f>FD_Input_Final_Data!S48</f>
        <v>15878.96</v>
      </c>
      <c r="S48" s="89">
        <f>FD_Input_Final_Data!T48</f>
        <v>12219.834999999999</v>
      </c>
      <c r="T48" s="89">
        <f>FD_Input_Final_Data!U48</f>
        <v>10894.885</v>
      </c>
      <c r="U48" s="89">
        <f>FD_Input_Final_Data!V48</f>
        <v>13179.055</v>
      </c>
      <c r="V48" s="89">
        <f>FD_Input_Final_Data!W48</f>
        <v>11229.59</v>
      </c>
      <c r="W48" s="89">
        <f>FD_Input_Final_Data!X48</f>
        <v>14730.305</v>
      </c>
      <c r="X48" s="89">
        <f>FD_Input_Final_Data!Y48</f>
        <v>13186.355</v>
      </c>
      <c r="Y48" s="89">
        <f>FD_Input_Final_Data!Z48</f>
        <v>15680.4</v>
      </c>
      <c r="Z48" s="89">
        <f>FD_Input_Final_Data!AA48</f>
        <v>84435.45</v>
      </c>
      <c r="AA48" s="89">
        <f>FD_Input_Final_Data!AB48</f>
        <v>85906.4</v>
      </c>
      <c r="AB48" s="89">
        <f>FD_Input_Final_Data!AC48</f>
        <v>87592.7</v>
      </c>
      <c r="AC48" s="89">
        <f>FD_Input_Final_Data!AD48</f>
        <v>87592.7</v>
      </c>
      <c r="AD48" s="89">
        <f>FD_Input_Final_Data!AE48</f>
        <v>2467009.4500000002</v>
      </c>
      <c r="AE48" s="89">
        <f>FD_Input_Final_Data!AF48</f>
        <v>2642340.85</v>
      </c>
      <c r="AF48" s="89">
        <f>FD_Input_Final_Data!AG48</f>
        <v>2681717.0499999998</v>
      </c>
      <c r="AG48" s="89">
        <f>FD_Input_Final_Data!AH48</f>
        <v>2687173.8</v>
      </c>
      <c r="AH48" s="89">
        <f>FD_Input_Final_Data!AI48</f>
        <v>2687173.8</v>
      </c>
    </row>
    <row r="49" spans="1:34" s="15" customFormat="1" ht="20.25" customHeight="1" x14ac:dyDescent="0.25">
      <c r="A49" s="7"/>
      <c r="B49" s="89" t="str">
        <f>FD_Input_Final_Data!B49</f>
        <v>AFW</v>
      </c>
      <c r="C49" s="89" t="str">
        <f>FD_Input_Final_Data!C49</f>
        <v>Affinity Water</v>
      </c>
      <c r="D49" s="89" t="str">
        <f>FD_Input_Final_Data!D49</f>
        <v>England</v>
      </c>
      <c r="E49" s="89" t="str">
        <f>FD_Input_Final_Data!E49</f>
        <v>Company</v>
      </c>
      <c r="F49" s="89" t="str">
        <f>FD_Input_Final_Data!F49</f>
        <v>WoC</v>
      </c>
      <c r="G49" s="89" t="str">
        <f>FD_Input_Final_Data!G49</f>
        <v>PCL Units</v>
      </c>
      <c r="H49" s="89" t="str">
        <f>FD_Input_Final_Data!H49</f>
        <v>OUT5_09_B_PR24_OFWAT</v>
      </c>
      <c r="I49" s="88" t="str">
        <f t="shared" si="0"/>
        <v>AFWOUT5_09_B_PR24_OFWAT</v>
      </c>
      <c r="J49" s="89" t="str">
        <f>FD_Input_Final_Data!J49</f>
        <v>Totex</v>
      </c>
      <c r="K49" s="89" t="str">
        <f>FD_Input_Final_Data!K49</f>
        <v xml:space="preserve">Company view </v>
      </c>
      <c r="L49" s="89" t="str">
        <f>FD_Input_Final_Data!L49</f>
        <v>RWQ</v>
      </c>
      <c r="M49" s="89" t="str">
        <f>FD_Input_Final_Data!M49</f>
        <v>Underlying calculations for common performance commitments - wastewater - River water quality?(phosphorus) - Phosphorus emitted in 2020 from treatment works that had a phosphorus limit for the latest calendar year.</v>
      </c>
      <c r="N49" s="89" t="str">
        <f>FD_Input_Final_Data!N49</f>
        <v>kg</v>
      </c>
      <c r="O49" s="89">
        <f>FD_Input_Final_Data!O49</f>
        <v>4</v>
      </c>
      <c r="P49" s="89" t="str">
        <f>FD_Input_Final_Data!Q49</f>
        <v>##BLANK</v>
      </c>
      <c r="Q49" s="89" t="str">
        <f>FD_Input_Final_Data!R49</f>
        <v>##BLANK</v>
      </c>
      <c r="R49" s="89" t="str">
        <f>FD_Input_Final_Data!S49</f>
        <v>##BLANK</v>
      </c>
      <c r="S49" s="89" t="str">
        <f>FD_Input_Final_Data!T49</f>
        <v>##BLANK</v>
      </c>
      <c r="T49" s="89" t="str">
        <f>FD_Input_Final_Data!U49</f>
        <v>##BLANK</v>
      </c>
      <c r="U49" s="89" t="str">
        <f>FD_Input_Final_Data!V49</f>
        <v>##BLANK</v>
      </c>
      <c r="V49" s="89" t="str">
        <f>FD_Input_Final_Data!W49</f>
        <v>##BLANK</v>
      </c>
      <c r="W49" s="89" t="str">
        <f>FD_Input_Final_Data!X49</f>
        <v>##BLANK</v>
      </c>
      <c r="X49" s="89" t="str">
        <f>FD_Input_Final_Data!Y49</f>
        <v>##BLANK</v>
      </c>
      <c r="Y49" s="89" t="str">
        <f>FD_Input_Final_Data!Z49</f>
        <v>##BLANK</v>
      </c>
      <c r="Z49" s="89" t="str">
        <f>FD_Input_Final_Data!AA49</f>
        <v>##BLANK</v>
      </c>
      <c r="AA49" s="89" t="str">
        <f>FD_Input_Final_Data!AB49</f>
        <v>##BLANK</v>
      </c>
      <c r="AB49" s="89" t="str">
        <f>FD_Input_Final_Data!AC49</f>
        <v>##BLANK</v>
      </c>
      <c r="AC49" s="89" t="str">
        <f>FD_Input_Final_Data!AD49</f>
        <v>##BLANK</v>
      </c>
      <c r="AD49" s="89" t="str">
        <f>FD_Input_Final_Data!AE49</f>
        <v>##BLANK</v>
      </c>
      <c r="AE49" s="89" t="str">
        <f>FD_Input_Final_Data!AF49</f>
        <v>##BLANK</v>
      </c>
      <c r="AF49" s="89" t="str">
        <f>FD_Input_Final_Data!AG49</f>
        <v>##BLANK</v>
      </c>
      <c r="AG49" s="89" t="str">
        <f>FD_Input_Final_Data!AH49</f>
        <v>##BLANK</v>
      </c>
      <c r="AH49" s="89" t="str">
        <f>FD_Input_Final_Data!AI49</f>
        <v>##BLANK</v>
      </c>
    </row>
    <row r="50" spans="1:34" s="15" customFormat="1" ht="20.25" customHeight="1" x14ac:dyDescent="0.25">
      <c r="A50" s="7"/>
      <c r="B50" s="89" t="str">
        <f>FD_Input_Final_Data!B50</f>
        <v>PRT</v>
      </c>
      <c r="C50" s="89" t="str">
        <f>FD_Input_Final_Data!C50</f>
        <v>Portsmouth Water</v>
      </c>
      <c r="D50" s="89" t="str">
        <f>FD_Input_Final_Data!D50</f>
        <v>England</v>
      </c>
      <c r="E50" s="89" t="str">
        <f>FD_Input_Final_Data!E50</f>
        <v>Company</v>
      </c>
      <c r="F50" s="89" t="str">
        <f>FD_Input_Final_Data!F50</f>
        <v>WoC</v>
      </c>
      <c r="G50" s="89" t="str">
        <f>FD_Input_Final_Data!G50</f>
        <v>PCL Units</v>
      </c>
      <c r="H50" s="89" t="str">
        <f>FD_Input_Final_Data!H50</f>
        <v>OUT5_09_B_PR24_OFWAT</v>
      </c>
      <c r="I50" s="88" t="str">
        <f t="shared" si="0"/>
        <v>PRTOUT5_09_B_PR24_OFWAT</v>
      </c>
      <c r="J50" s="89" t="str">
        <f>FD_Input_Final_Data!J50</f>
        <v>Totex</v>
      </c>
      <c r="K50" s="89" t="str">
        <f>FD_Input_Final_Data!K50</f>
        <v xml:space="preserve">Company view </v>
      </c>
      <c r="L50" s="89" t="str">
        <f>FD_Input_Final_Data!L50</f>
        <v>RWQ</v>
      </c>
      <c r="M50" s="89" t="str">
        <f>FD_Input_Final_Data!M50</f>
        <v>Underlying calculations for common performance commitments - wastewater - River water quality?(phosphorus) - Phosphorus emitted in 2020 from treatment works that had a phosphorus limit for the latest calendar year.</v>
      </c>
      <c r="N50" s="89" t="str">
        <f>FD_Input_Final_Data!N50</f>
        <v>kg</v>
      </c>
      <c r="O50" s="89">
        <f>FD_Input_Final_Data!O50</f>
        <v>4</v>
      </c>
      <c r="P50" s="89" t="str">
        <f>FD_Input_Final_Data!Q50</f>
        <v>##BLANK</v>
      </c>
      <c r="Q50" s="89" t="str">
        <f>FD_Input_Final_Data!R50</f>
        <v>##BLANK</v>
      </c>
      <c r="R50" s="89" t="str">
        <f>FD_Input_Final_Data!S50</f>
        <v>##BLANK</v>
      </c>
      <c r="S50" s="89" t="str">
        <f>FD_Input_Final_Data!T50</f>
        <v>##BLANK</v>
      </c>
      <c r="T50" s="89" t="str">
        <f>FD_Input_Final_Data!U50</f>
        <v>##BLANK</v>
      </c>
      <c r="U50" s="89" t="str">
        <f>FD_Input_Final_Data!V50</f>
        <v>##BLANK</v>
      </c>
      <c r="V50" s="89" t="str">
        <f>FD_Input_Final_Data!W50</f>
        <v>##BLANK</v>
      </c>
      <c r="W50" s="89" t="str">
        <f>FD_Input_Final_Data!X50</f>
        <v>##BLANK</v>
      </c>
      <c r="X50" s="89" t="str">
        <f>FD_Input_Final_Data!Y50</f>
        <v>##BLANK</v>
      </c>
      <c r="Y50" s="89" t="str">
        <f>FD_Input_Final_Data!Z50</f>
        <v>##BLANK</v>
      </c>
      <c r="Z50" s="89" t="str">
        <f>FD_Input_Final_Data!AA50</f>
        <v>##BLANK</v>
      </c>
      <c r="AA50" s="89" t="str">
        <f>FD_Input_Final_Data!AB50</f>
        <v>##BLANK</v>
      </c>
      <c r="AB50" s="89" t="str">
        <f>FD_Input_Final_Data!AC50</f>
        <v>##BLANK</v>
      </c>
      <c r="AC50" s="89" t="str">
        <f>FD_Input_Final_Data!AD50</f>
        <v>##BLANK</v>
      </c>
      <c r="AD50" s="89" t="str">
        <f>FD_Input_Final_Data!AE50</f>
        <v>##BLANK</v>
      </c>
      <c r="AE50" s="89" t="str">
        <f>FD_Input_Final_Data!AF50</f>
        <v>##BLANK</v>
      </c>
      <c r="AF50" s="89" t="str">
        <f>FD_Input_Final_Data!AG50</f>
        <v>##BLANK</v>
      </c>
      <c r="AG50" s="89" t="str">
        <f>FD_Input_Final_Data!AH50</f>
        <v>##BLANK</v>
      </c>
      <c r="AH50" s="89" t="str">
        <f>FD_Input_Final_Data!AI50</f>
        <v>##BLANK</v>
      </c>
    </row>
    <row r="51" spans="1:34" s="15" customFormat="1" ht="20.25" customHeight="1" x14ac:dyDescent="0.25">
      <c r="A51" s="7"/>
      <c r="B51" s="89" t="str">
        <f>FD_Input_Final_Data!B51</f>
        <v>SEW</v>
      </c>
      <c r="C51" s="89" t="str">
        <f>FD_Input_Final_Data!C51</f>
        <v>South East Water</v>
      </c>
      <c r="D51" s="89" t="str">
        <f>FD_Input_Final_Data!D51</f>
        <v>England</v>
      </c>
      <c r="E51" s="89" t="str">
        <f>FD_Input_Final_Data!E51</f>
        <v>Company</v>
      </c>
      <c r="F51" s="89" t="str">
        <f>FD_Input_Final_Data!F51</f>
        <v>WoC</v>
      </c>
      <c r="G51" s="89" t="str">
        <f>FD_Input_Final_Data!G51</f>
        <v>PCL Units</v>
      </c>
      <c r="H51" s="89" t="str">
        <f>FD_Input_Final_Data!H51</f>
        <v>OUT5_09_B_PR24_OFWAT</v>
      </c>
      <c r="I51" s="88" t="str">
        <f t="shared" si="0"/>
        <v>SEWOUT5_09_B_PR24_OFWAT</v>
      </c>
      <c r="J51" s="89" t="str">
        <f>FD_Input_Final_Data!J51</f>
        <v>Totex</v>
      </c>
      <c r="K51" s="89" t="str">
        <f>FD_Input_Final_Data!K51</f>
        <v xml:space="preserve">Company view </v>
      </c>
      <c r="L51" s="89" t="str">
        <f>FD_Input_Final_Data!L51</f>
        <v>RWQ</v>
      </c>
      <c r="M51" s="89" t="str">
        <f>FD_Input_Final_Data!M51</f>
        <v>Underlying calculations for common performance commitments - wastewater - River water quality?(phosphorus) - Phosphorus emitted in 2020 from treatment works that had a phosphorus limit for the latest calendar year.</v>
      </c>
      <c r="N51" s="89" t="str">
        <f>FD_Input_Final_Data!N51</f>
        <v>kg</v>
      </c>
      <c r="O51" s="89">
        <f>FD_Input_Final_Data!O51</f>
        <v>4</v>
      </c>
      <c r="P51" s="89" t="str">
        <f>FD_Input_Final_Data!Q51</f>
        <v>##BLANK</v>
      </c>
      <c r="Q51" s="89" t="str">
        <f>FD_Input_Final_Data!R51</f>
        <v>##BLANK</v>
      </c>
      <c r="R51" s="89" t="str">
        <f>FD_Input_Final_Data!S51</f>
        <v>##BLANK</v>
      </c>
      <c r="S51" s="89" t="str">
        <f>FD_Input_Final_Data!T51</f>
        <v>##BLANK</v>
      </c>
      <c r="T51" s="89" t="str">
        <f>FD_Input_Final_Data!U51</f>
        <v>##BLANK</v>
      </c>
      <c r="U51" s="89" t="str">
        <f>FD_Input_Final_Data!V51</f>
        <v>##BLANK</v>
      </c>
      <c r="V51" s="89" t="str">
        <f>FD_Input_Final_Data!W51</f>
        <v>##BLANK</v>
      </c>
      <c r="W51" s="89" t="str">
        <f>FD_Input_Final_Data!X51</f>
        <v>##BLANK</v>
      </c>
      <c r="X51" s="89" t="str">
        <f>FD_Input_Final_Data!Y51</f>
        <v>##BLANK</v>
      </c>
      <c r="Y51" s="89" t="str">
        <f>FD_Input_Final_Data!Z51</f>
        <v>##BLANK</v>
      </c>
      <c r="Z51" s="89" t="str">
        <f>FD_Input_Final_Data!AA51</f>
        <v>##BLANK</v>
      </c>
      <c r="AA51" s="89" t="str">
        <f>FD_Input_Final_Data!AB51</f>
        <v>##BLANK</v>
      </c>
      <c r="AB51" s="89" t="str">
        <f>FD_Input_Final_Data!AC51</f>
        <v>##BLANK</v>
      </c>
      <c r="AC51" s="89" t="str">
        <f>FD_Input_Final_Data!AD51</f>
        <v>##BLANK</v>
      </c>
      <c r="AD51" s="89" t="str">
        <f>FD_Input_Final_Data!AE51</f>
        <v>##BLANK</v>
      </c>
      <c r="AE51" s="89" t="str">
        <f>FD_Input_Final_Data!AF51</f>
        <v>##BLANK</v>
      </c>
      <c r="AF51" s="89" t="str">
        <f>FD_Input_Final_Data!AG51</f>
        <v>##BLANK</v>
      </c>
      <c r="AG51" s="89" t="str">
        <f>FD_Input_Final_Data!AH51</f>
        <v>##BLANK</v>
      </c>
      <c r="AH51" s="89" t="str">
        <f>FD_Input_Final_Data!AI51</f>
        <v>##BLANK</v>
      </c>
    </row>
    <row r="52" spans="1:34" s="15" customFormat="1" ht="20.25" customHeight="1" x14ac:dyDescent="0.25">
      <c r="A52" s="7"/>
      <c r="B52" s="89" t="str">
        <f>FD_Input_Final_Data!B52</f>
        <v>SSC</v>
      </c>
      <c r="C52" s="89" t="str">
        <f>FD_Input_Final_Data!C52</f>
        <v>South Staffordshire Water</v>
      </c>
      <c r="D52" s="89" t="str">
        <f>FD_Input_Final_Data!D52</f>
        <v>England</v>
      </c>
      <c r="E52" s="89" t="str">
        <f>FD_Input_Final_Data!E52</f>
        <v>Company</v>
      </c>
      <c r="F52" s="89" t="str">
        <f>FD_Input_Final_Data!F52</f>
        <v>WoC</v>
      </c>
      <c r="G52" s="89" t="str">
        <f>FD_Input_Final_Data!G52</f>
        <v>PCL Units</v>
      </c>
      <c r="H52" s="89" t="str">
        <f>FD_Input_Final_Data!H52</f>
        <v>OUT5_09_B_PR24_OFWAT</v>
      </c>
      <c r="I52" s="88" t="str">
        <f t="shared" si="0"/>
        <v>SSCOUT5_09_B_PR24_OFWAT</v>
      </c>
      <c r="J52" s="89" t="str">
        <f>FD_Input_Final_Data!J52</f>
        <v>Totex</v>
      </c>
      <c r="K52" s="89" t="str">
        <f>FD_Input_Final_Data!K52</f>
        <v xml:space="preserve">Company view </v>
      </c>
      <c r="L52" s="89" t="str">
        <f>FD_Input_Final_Data!L52</f>
        <v>RWQ</v>
      </c>
      <c r="M52" s="89" t="str">
        <f>FD_Input_Final_Data!M52</f>
        <v>Underlying calculations for common performance commitments - wastewater - River water quality?(phosphorus) - Phosphorus emitted in 2020 from treatment works that had a phosphorus limit for the latest calendar year.</v>
      </c>
      <c r="N52" s="89" t="str">
        <f>FD_Input_Final_Data!N52</f>
        <v>kg</v>
      </c>
      <c r="O52" s="89">
        <f>FD_Input_Final_Data!O52</f>
        <v>4</v>
      </c>
      <c r="P52" s="89" t="str">
        <f>FD_Input_Final_Data!Q52</f>
        <v>##BLANK</v>
      </c>
      <c r="Q52" s="89" t="str">
        <f>FD_Input_Final_Data!R52</f>
        <v>##BLANK</v>
      </c>
      <c r="R52" s="89" t="str">
        <f>FD_Input_Final_Data!S52</f>
        <v>##BLANK</v>
      </c>
      <c r="S52" s="89" t="str">
        <f>FD_Input_Final_Data!T52</f>
        <v>##BLANK</v>
      </c>
      <c r="T52" s="89" t="str">
        <f>FD_Input_Final_Data!U52</f>
        <v>##BLANK</v>
      </c>
      <c r="U52" s="89" t="str">
        <f>FD_Input_Final_Data!V52</f>
        <v>##BLANK</v>
      </c>
      <c r="V52" s="89" t="str">
        <f>FD_Input_Final_Data!W52</f>
        <v>##BLANK</v>
      </c>
      <c r="W52" s="89" t="str">
        <f>FD_Input_Final_Data!X52</f>
        <v>##BLANK</v>
      </c>
      <c r="X52" s="89" t="str">
        <f>FD_Input_Final_Data!Y52</f>
        <v>##BLANK</v>
      </c>
      <c r="Y52" s="89" t="str">
        <f>FD_Input_Final_Data!Z52</f>
        <v>##BLANK</v>
      </c>
      <c r="Z52" s="89" t="str">
        <f>FD_Input_Final_Data!AA52</f>
        <v>##BLANK</v>
      </c>
      <c r="AA52" s="89" t="str">
        <f>FD_Input_Final_Data!AB52</f>
        <v>##BLANK</v>
      </c>
      <c r="AB52" s="89" t="str">
        <f>FD_Input_Final_Data!AC52</f>
        <v>##BLANK</v>
      </c>
      <c r="AC52" s="89" t="str">
        <f>FD_Input_Final_Data!AD52</f>
        <v>##BLANK</v>
      </c>
      <c r="AD52" s="89" t="str">
        <f>FD_Input_Final_Data!AE52</f>
        <v>##BLANK</v>
      </c>
      <c r="AE52" s="89" t="str">
        <f>FD_Input_Final_Data!AF52</f>
        <v>##BLANK</v>
      </c>
      <c r="AF52" s="89" t="str">
        <f>FD_Input_Final_Data!AG52</f>
        <v>##BLANK</v>
      </c>
      <c r="AG52" s="89" t="str">
        <f>FD_Input_Final_Data!AH52</f>
        <v>##BLANK</v>
      </c>
      <c r="AH52" s="89" t="str">
        <f>FD_Input_Final_Data!AI52</f>
        <v>##BLANK</v>
      </c>
    </row>
    <row r="53" spans="1:34" s="15" customFormat="1" ht="20.25" customHeight="1" x14ac:dyDescent="0.25">
      <c r="A53" s="7"/>
      <c r="B53" s="89" t="str">
        <f>FD_Input_Final_Data!B53</f>
        <v>SES</v>
      </c>
      <c r="C53" s="89" t="str">
        <f>FD_Input_Final_Data!C53</f>
        <v>SES Water</v>
      </c>
      <c r="D53" s="89" t="str">
        <f>FD_Input_Final_Data!D53</f>
        <v>England</v>
      </c>
      <c r="E53" s="89" t="str">
        <f>FD_Input_Final_Data!E53</f>
        <v>Company</v>
      </c>
      <c r="F53" s="89" t="str">
        <f>FD_Input_Final_Data!F53</f>
        <v>WoC</v>
      </c>
      <c r="G53" s="89" t="str">
        <f>FD_Input_Final_Data!G53</f>
        <v>PCL Units</v>
      </c>
      <c r="H53" s="89" t="str">
        <f>FD_Input_Final_Data!H53</f>
        <v>OUT5_09_B_PR24_OFWAT</v>
      </c>
      <c r="I53" s="88" t="str">
        <f t="shared" si="0"/>
        <v>SESOUT5_09_B_PR24_OFWAT</v>
      </c>
      <c r="J53" s="89" t="str">
        <f>FD_Input_Final_Data!J53</f>
        <v>Totex</v>
      </c>
      <c r="K53" s="89" t="str">
        <f>FD_Input_Final_Data!K53</f>
        <v xml:space="preserve">Company view </v>
      </c>
      <c r="L53" s="89" t="str">
        <f>FD_Input_Final_Data!L53</f>
        <v>RWQ</v>
      </c>
      <c r="M53" s="89" t="str">
        <f>FD_Input_Final_Data!M53</f>
        <v>Underlying calculations for common performance commitments - wastewater - River water quality?(phosphorus) - Phosphorus emitted in 2020 from treatment works that had a phosphorus limit for the latest calendar year.</v>
      </c>
      <c r="N53" s="89" t="str">
        <f>FD_Input_Final_Data!N53</f>
        <v>kg</v>
      </c>
      <c r="O53" s="89">
        <f>FD_Input_Final_Data!O53</f>
        <v>4</v>
      </c>
      <c r="P53" s="89" t="str">
        <f>FD_Input_Final_Data!Q53</f>
        <v>##BLANK</v>
      </c>
      <c r="Q53" s="89" t="str">
        <f>FD_Input_Final_Data!R53</f>
        <v>##BLANK</v>
      </c>
      <c r="R53" s="89" t="str">
        <f>FD_Input_Final_Data!S53</f>
        <v>##BLANK</v>
      </c>
      <c r="S53" s="89" t="str">
        <f>FD_Input_Final_Data!T53</f>
        <v>##BLANK</v>
      </c>
      <c r="T53" s="89" t="str">
        <f>FD_Input_Final_Data!U53</f>
        <v>##BLANK</v>
      </c>
      <c r="U53" s="89" t="str">
        <f>FD_Input_Final_Data!V53</f>
        <v>##BLANK</v>
      </c>
      <c r="V53" s="89" t="str">
        <f>FD_Input_Final_Data!W53</f>
        <v>##BLANK</v>
      </c>
      <c r="W53" s="89" t="str">
        <f>FD_Input_Final_Data!X53</f>
        <v>##BLANK</v>
      </c>
      <c r="X53" s="89" t="str">
        <f>FD_Input_Final_Data!Y53</f>
        <v>##BLANK</v>
      </c>
      <c r="Y53" s="89" t="str">
        <f>FD_Input_Final_Data!Z53</f>
        <v>##BLANK</v>
      </c>
      <c r="Z53" s="89" t="str">
        <f>FD_Input_Final_Data!AA53</f>
        <v>##BLANK</v>
      </c>
      <c r="AA53" s="89" t="str">
        <f>FD_Input_Final_Data!AB53</f>
        <v>##BLANK</v>
      </c>
      <c r="AB53" s="89" t="str">
        <f>FD_Input_Final_Data!AC53</f>
        <v>##BLANK</v>
      </c>
      <c r="AC53" s="89" t="str">
        <f>FD_Input_Final_Data!AD53</f>
        <v>##BLANK</v>
      </c>
      <c r="AD53" s="89" t="str">
        <f>FD_Input_Final_Data!AE53</f>
        <v>##BLANK</v>
      </c>
      <c r="AE53" s="89" t="str">
        <f>FD_Input_Final_Data!AF53</f>
        <v>##BLANK</v>
      </c>
      <c r="AF53" s="89" t="str">
        <f>FD_Input_Final_Data!AG53</f>
        <v>##BLANK</v>
      </c>
      <c r="AG53" s="89" t="str">
        <f>FD_Input_Final_Data!AH53</f>
        <v>##BLANK</v>
      </c>
      <c r="AH53" s="89" t="str">
        <f>FD_Input_Final_Data!AI53</f>
        <v>##BLANK</v>
      </c>
    </row>
    <row r="54" spans="1:34" s="15" customFormat="1" ht="30.75" customHeight="1" x14ac:dyDescent="0.25">
      <c r="A54" s="7"/>
      <c r="B54" s="89" t="str">
        <f>FD_Input_Final_Data!B54</f>
        <v>SWB</v>
      </c>
      <c r="C54" s="89" t="str">
        <f>FD_Input_Final_Data!C54</f>
        <v>South West Water</v>
      </c>
      <c r="D54" s="89" t="str">
        <f>FD_Input_Final_Data!D54</f>
        <v>England</v>
      </c>
      <c r="E54" s="89" t="str">
        <f>FD_Input_Final_Data!E54</f>
        <v>Company</v>
      </c>
      <c r="F54" s="89" t="str">
        <f>FD_Input_Final_Data!F54</f>
        <v>WaSC</v>
      </c>
      <c r="G54" s="89" t="str">
        <f>FD_Input_Final_Data!G54</f>
        <v>PCL Units</v>
      </c>
      <c r="H54" s="89" t="str">
        <f>FD_Input_Final_Data!H54</f>
        <v>OUT5_09_B_PR24_OFWAT</v>
      </c>
      <c r="I54" s="88" t="str">
        <f t="shared" si="0"/>
        <v>SWBOUT5_09_B_PR24_OFWAT</v>
      </c>
      <c r="J54" s="89" t="str">
        <f>FD_Input_Final_Data!J54</f>
        <v>Totex</v>
      </c>
      <c r="K54" s="89" t="str">
        <f>FD_Input_Final_Data!K54</f>
        <v xml:space="preserve">Company view </v>
      </c>
      <c r="L54" s="89" t="str">
        <f>FD_Input_Final_Data!L54</f>
        <v>RWQ</v>
      </c>
      <c r="M54" s="89" t="str">
        <f>FD_Input_Final_Data!M54</f>
        <v>Underlying calculations for common performance commitments - wastewater - River water quality?(phosphorus) - Phosphorus emitted in 2020 from treatment works that had a phosphorus limit for the latest calendar year.</v>
      </c>
      <c r="N54" s="89" t="str">
        <f>FD_Input_Final_Data!N54</f>
        <v>kg</v>
      </c>
      <c r="O54" s="89">
        <f>FD_Input_Final_Data!O54</f>
        <v>4</v>
      </c>
      <c r="P54" s="89">
        <f>FD_Input_Final_Data!Q54</f>
        <v>6383.4520400000001</v>
      </c>
      <c r="Q54" s="89">
        <f>FD_Input_Final_Data!R54</f>
        <v>6383.4520400000001</v>
      </c>
      <c r="R54" s="89">
        <f>FD_Input_Final_Data!S54</f>
        <v>6383.4520400000001</v>
      </c>
      <c r="S54" s="89">
        <f>FD_Input_Final_Data!T54</f>
        <v>6383.4520400000001</v>
      </c>
      <c r="T54" s="89">
        <f>FD_Input_Final_Data!U54</f>
        <v>6383.4520400000001</v>
      </c>
      <c r="U54" s="89">
        <f>FD_Input_Final_Data!V54</f>
        <v>10984.057709999999</v>
      </c>
      <c r="V54" s="89">
        <f>FD_Input_Final_Data!W54</f>
        <v>10984.057709999999</v>
      </c>
      <c r="W54" s="89">
        <f>FD_Input_Final_Data!X54</f>
        <v>10984.057709999999</v>
      </c>
      <c r="X54" s="89">
        <f>FD_Input_Final_Data!Y54</f>
        <v>10984.057709999999</v>
      </c>
      <c r="Y54" s="89">
        <f>FD_Input_Final_Data!Z54</f>
        <v>10984.057709999999</v>
      </c>
      <c r="Z54" s="89">
        <f>FD_Input_Final_Data!AA54</f>
        <v>22187.10872</v>
      </c>
      <c r="AA54" s="89">
        <f>FD_Input_Final_Data!AB54</f>
        <v>22187.10872</v>
      </c>
      <c r="AB54" s="89">
        <f>FD_Input_Final_Data!AC54</f>
        <v>22562.56192</v>
      </c>
      <c r="AC54" s="89">
        <f>FD_Input_Final_Data!AD54</f>
        <v>22562.56192</v>
      </c>
      <c r="AD54" s="89">
        <f>FD_Input_Final_Data!AE54</f>
        <v>23333.643830000001</v>
      </c>
      <c r="AE54" s="89">
        <f>FD_Input_Final_Data!AF54</f>
        <v>40058.60641</v>
      </c>
      <c r="AF54" s="89">
        <f>FD_Input_Final_Data!AG54</f>
        <v>41088.577399999995</v>
      </c>
      <c r="AG54" s="89">
        <f>FD_Input_Final_Data!AH54</f>
        <v>42530.932659999999</v>
      </c>
      <c r="AH54" s="89">
        <f>FD_Input_Final_Data!AI54</f>
        <v>45361.30027</v>
      </c>
    </row>
    <row r="55" spans="1:34" s="15" customFormat="1" ht="20.25" customHeight="1" x14ac:dyDescent="0.25">
      <c r="A55" s="7"/>
      <c r="B55" s="89" t="str">
        <f>FD_Input_Final_Data!B55</f>
        <v>BRL</v>
      </c>
      <c r="C55" s="89" t="str">
        <f>FD_Input_Final_Data!C55</f>
        <v>Bristol Water</v>
      </c>
      <c r="D55" s="89" t="str">
        <f>FD_Input_Final_Data!D55</f>
        <v>England</v>
      </c>
      <c r="E55" s="89" t="str">
        <f>FD_Input_Final_Data!E55</f>
        <v>Company</v>
      </c>
      <c r="F55" s="89" t="str">
        <f>FD_Input_Final_Data!F55</f>
        <v>WoC</v>
      </c>
      <c r="G55" s="89" t="str">
        <f>FD_Input_Final_Data!G55</f>
        <v>PCL Units</v>
      </c>
      <c r="H55" s="89" t="str">
        <f>FD_Input_Final_Data!H55</f>
        <v>OUT5_09_B_PR24_OFWAT</v>
      </c>
      <c r="I55" s="88" t="str">
        <f t="shared" si="0"/>
        <v>BRLOUT5_09_B_PR24_OFWAT</v>
      </c>
      <c r="J55" s="89" t="str">
        <f>FD_Input_Final_Data!J55</f>
        <v>Totex</v>
      </c>
      <c r="K55" s="89" t="str">
        <f>FD_Input_Final_Data!K55</f>
        <v xml:space="preserve">Company view </v>
      </c>
      <c r="L55" s="89" t="str">
        <f>FD_Input_Final_Data!L55</f>
        <v>RWQ</v>
      </c>
      <c r="M55" s="89" t="str">
        <f>FD_Input_Final_Data!M55</f>
        <v>Underlying calculations for common performance commitments - wastewater - River water quality?(phosphorus) - Phosphorus emitted in 2020 from treatment works that had a phosphorus limit for the latest calendar year.</v>
      </c>
      <c r="N55" s="89" t="str">
        <f>FD_Input_Final_Data!N55</f>
        <v>kg</v>
      </c>
      <c r="O55" s="89">
        <f>FD_Input_Final_Data!O55</f>
        <v>4</v>
      </c>
      <c r="P55" s="89" t="str">
        <f>FD_Input_Final_Data!Q55</f>
        <v>##BLANK</v>
      </c>
      <c r="Q55" s="89" t="str">
        <f>FD_Input_Final_Data!R55</f>
        <v>##BLANK</v>
      </c>
      <c r="R55" s="89" t="str">
        <f>FD_Input_Final_Data!S55</f>
        <v>##BLANK</v>
      </c>
      <c r="S55" s="89" t="str">
        <f>FD_Input_Final_Data!T55</f>
        <v>##BLANK</v>
      </c>
      <c r="T55" s="89" t="str">
        <f>FD_Input_Final_Data!U55</f>
        <v>##BLANK</v>
      </c>
      <c r="U55" s="89" t="str">
        <f>FD_Input_Final_Data!V55</f>
        <v>##BLANK</v>
      </c>
      <c r="V55" s="89" t="str">
        <f>FD_Input_Final_Data!W55</f>
        <v>##BLANK</v>
      </c>
      <c r="W55" s="89" t="str">
        <f>FD_Input_Final_Data!X55</f>
        <v>##BLANK</v>
      </c>
      <c r="X55" s="89" t="str">
        <f>FD_Input_Final_Data!Y55</f>
        <v>##BLANK</v>
      </c>
      <c r="Y55" s="89" t="str">
        <f>FD_Input_Final_Data!Z55</f>
        <v>##BLANK</v>
      </c>
      <c r="Z55" s="89" t="str">
        <f>FD_Input_Final_Data!AA55</f>
        <v>##BLANK</v>
      </c>
      <c r="AA55" s="89" t="str">
        <f>FD_Input_Final_Data!AB55</f>
        <v>##BLANK</v>
      </c>
      <c r="AB55" s="89" t="str">
        <f>FD_Input_Final_Data!AC55</f>
        <v>##BLANK</v>
      </c>
      <c r="AC55" s="89" t="str">
        <f>FD_Input_Final_Data!AD55</f>
        <v>##BLANK</v>
      </c>
      <c r="AD55" s="89" t="str">
        <f>FD_Input_Final_Data!AE55</f>
        <v>##BLANK</v>
      </c>
      <c r="AE55" s="89" t="str">
        <f>FD_Input_Final_Data!AF55</f>
        <v>##BLANK</v>
      </c>
      <c r="AF55" s="89" t="str">
        <f>FD_Input_Final_Data!AG55</f>
        <v>##BLANK</v>
      </c>
      <c r="AG55" s="89" t="str">
        <f>FD_Input_Final_Data!AH55</f>
        <v>##BLANK</v>
      </c>
      <c r="AH55" s="89" t="str">
        <f>FD_Input_Final_Data!AI55</f>
        <v>##BLANK</v>
      </c>
    </row>
    <row r="56" spans="1:34" s="15" customFormat="1" ht="15" x14ac:dyDescent="0.25">
      <c r="B56" s="89" t="str">
        <f>FD_Input_Final_Data!B56</f>
        <v>ANH</v>
      </c>
      <c r="C56" s="89" t="str">
        <f>FD_Input_Final_Data!C56</f>
        <v>Anglian Water</v>
      </c>
      <c r="D56" s="89" t="str">
        <f>FD_Input_Final_Data!D56</f>
        <v>England</v>
      </c>
      <c r="E56" s="89" t="str">
        <f>FD_Input_Final_Data!E56</f>
        <v>Company</v>
      </c>
      <c r="F56" s="89" t="str">
        <f>FD_Input_Final_Data!F56</f>
        <v>WaSC</v>
      </c>
      <c r="G56" s="89" t="str">
        <f>FD_Input_Final_Data!G56</f>
        <v>PCL Units</v>
      </c>
      <c r="H56" s="89" t="str">
        <f>FD_Input_Final_Data!H56</f>
        <v>OUT5_09_C_PR24_OFWAT</v>
      </c>
      <c r="I56" s="88" t="str">
        <f t="shared" si="0"/>
        <v>ANHOUT5_09_C_PR24_OFWAT</v>
      </c>
      <c r="J56" s="89" t="str">
        <f>FD_Input_Final_Data!J56</f>
        <v>Totex</v>
      </c>
      <c r="K56" s="89" t="str">
        <f>FD_Input_Final_Data!K56</f>
        <v xml:space="preserve">Company view </v>
      </c>
      <c r="L56" s="89" t="str">
        <f>FD_Input_Final_Data!L56</f>
        <v>RWQ</v>
      </c>
      <c r="M56" s="89" t="str">
        <f>FD_Input_Final_Data!M56</f>
        <v>Underlying calculations for common performance commitments - wastewater - River water quality?(phosphorus) - Phosphorus emitted in the latest calendar year from treatment works that had a phosphorus limit.</v>
      </c>
      <c r="N56" s="89" t="str">
        <f>FD_Input_Final_Data!N56</f>
        <v>kg</v>
      </c>
      <c r="O56" s="89">
        <f>FD_Input_Final_Data!O56</f>
        <v>4</v>
      </c>
      <c r="P56" s="89" t="str">
        <f>FD_Input_Final_Data!Q56</f>
        <v>##BLANK</v>
      </c>
      <c r="Q56" s="89">
        <f>FD_Input_Final_Data!R56</f>
        <v>43268</v>
      </c>
      <c r="R56" s="89">
        <f>FD_Input_Final_Data!S56</f>
        <v>28594</v>
      </c>
      <c r="S56" s="89">
        <f>FD_Input_Final_Data!T56</f>
        <v>295286</v>
      </c>
      <c r="T56" s="89">
        <f>FD_Input_Final_Data!U56</f>
        <v>394160</v>
      </c>
      <c r="U56" s="89">
        <f>FD_Input_Final_Data!V56</f>
        <v>442220</v>
      </c>
      <c r="V56" s="89">
        <f>FD_Input_Final_Data!W56</f>
        <v>401030</v>
      </c>
      <c r="W56" s="89">
        <f>FD_Input_Final_Data!X56</f>
        <v>374868</v>
      </c>
      <c r="X56" s="89">
        <f>FD_Input_Final_Data!Y56</f>
        <v>343798</v>
      </c>
      <c r="Y56" s="89">
        <f>FD_Input_Final_Data!Z56</f>
        <v>362316</v>
      </c>
      <c r="Z56" s="89">
        <f>FD_Input_Final_Data!AA56</f>
        <v>356507</v>
      </c>
      <c r="AA56" s="89">
        <f>FD_Input_Final_Data!AB56</f>
        <v>327984</v>
      </c>
      <c r="AB56" s="89">
        <f>FD_Input_Final_Data!AC56</f>
        <v>472235</v>
      </c>
      <c r="AC56" s="89">
        <f>FD_Input_Final_Data!AD56</f>
        <v>443657</v>
      </c>
      <c r="AD56" s="89">
        <f>FD_Input_Final_Data!AE56</f>
        <v>408198</v>
      </c>
      <c r="AE56" s="89">
        <f>FD_Input_Final_Data!AF56</f>
        <v>413030</v>
      </c>
      <c r="AF56" s="89">
        <f>FD_Input_Final_Data!AG56</f>
        <v>407509</v>
      </c>
      <c r="AG56" s="89">
        <f>FD_Input_Final_Data!AH56</f>
        <v>411845</v>
      </c>
      <c r="AH56" s="89">
        <f>FD_Input_Final_Data!AI56</f>
        <v>412712</v>
      </c>
    </row>
    <row r="57" spans="1:34" s="15" customFormat="1" ht="15" x14ac:dyDescent="0.25">
      <c r="B57" s="89" t="str">
        <f>FD_Input_Final_Data!B57</f>
        <v>WSH</v>
      </c>
      <c r="C57" s="89" t="str">
        <f>FD_Input_Final_Data!C57</f>
        <v>Dŵr Cymru</v>
      </c>
      <c r="D57" s="89" t="str">
        <f>FD_Input_Final_Data!D57</f>
        <v>Wales</v>
      </c>
      <c r="E57" s="89" t="str">
        <f>FD_Input_Final_Data!E57</f>
        <v>Company</v>
      </c>
      <c r="F57" s="89" t="str">
        <f>FD_Input_Final_Data!F57</f>
        <v>WaSC</v>
      </c>
      <c r="G57" s="89" t="str">
        <f>FD_Input_Final_Data!G57</f>
        <v>PCL Units</v>
      </c>
      <c r="H57" s="89" t="str">
        <f>FD_Input_Final_Data!H57</f>
        <v>OUT5_09_C_PR24_OFWAT</v>
      </c>
      <c r="I57" s="88" t="str">
        <f t="shared" si="0"/>
        <v>WSHOUT5_09_C_PR24_OFWAT</v>
      </c>
      <c r="J57" s="89" t="str">
        <f>FD_Input_Final_Data!J57</f>
        <v>Totex</v>
      </c>
      <c r="K57" s="89" t="str">
        <f>FD_Input_Final_Data!K57</f>
        <v xml:space="preserve">Company view </v>
      </c>
      <c r="L57" s="89" t="str">
        <f>FD_Input_Final_Data!L57</f>
        <v>RWQ</v>
      </c>
      <c r="M57" s="89" t="str">
        <f>FD_Input_Final_Data!M57</f>
        <v>Underlying calculations for common performance commitments - wastewater - River water quality?(phosphorus) - Phosphorus emitted in the latest calendar year from treatment works that had a phosphorus limit.</v>
      </c>
      <c r="N57" s="89" t="str">
        <f>FD_Input_Final_Data!N57</f>
        <v>kg</v>
      </c>
      <c r="O57" s="89">
        <f>FD_Input_Final_Data!O57</f>
        <v>4</v>
      </c>
      <c r="P57" s="89">
        <f>FD_Input_Final_Data!Q57</f>
        <v>36882.5455</v>
      </c>
      <c r="Q57" s="89">
        <f>FD_Input_Final_Data!R57</f>
        <v>39475.762300000002</v>
      </c>
      <c r="R57" s="89">
        <f>FD_Input_Final_Data!S57</f>
        <v>56953.048499999997</v>
      </c>
      <c r="S57" s="89">
        <f>FD_Input_Final_Data!T57</f>
        <v>63094.999100000001</v>
      </c>
      <c r="T57" s="89">
        <f>FD_Input_Final_Data!U57</f>
        <v>86392.062900000004</v>
      </c>
      <c r="U57" s="89">
        <f>FD_Input_Final_Data!V57</f>
        <v>69512.588300000003</v>
      </c>
      <c r="V57" s="89">
        <f>FD_Input_Final_Data!W57</f>
        <v>76167.853199999998</v>
      </c>
      <c r="W57" s="89">
        <f>FD_Input_Final_Data!X57</f>
        <v>77153.576799999995</v>
      </c>
      <c r="X57" s="89">
        <f>FD_Input_Final_Data!Y57</f>
        <v>75648.882800000007</v>
      </c>
      <c r="Y57" s="89">
        <f>FD_Input_Final_Data!Z57</f>
        <v>75297.021599999993</v>
      </c>
      <c r="Z57" s="89">
        <f>FD_Input_Final_Data!AA57</f>
        <v>68488.755799999999</v>
      </c>
      <c r="AA57" s="89">
        <f>FD_Input_Final_Data!AB57</f>
        <v>64131.1584</v>
      </c>
      <c r="AB57" s="89">
        <f>FD_Input_Final_Data!AC57</f>
        <v>75344.829800000007</v>
      </c>
      <c r="AC57" s="89">
        <f>FD_Input_Final_Data!AD57</f>
        <v>116907.36289999999</v>
      </c>
      <c r="AD57" s="89">
        <f>FD_Input_Final_Data!AE57</f>
        <v>130305.1142</v>
      </c>
      <c r="AE57" s="89">
        <f>FD_Input_Final_Data!AF57</f>
        <v>116458.4615</v>
      </c>
      <c r="AF57" s="89">
        <f>FD_Input_Final_Data!AG57</f>
        <v>116776.0472</v>
      </c>
      <c r="AG57" s="89">
        <f>FD_Input_Final_Data!AH57</f>
        <v>111583.9464</v>
      </c>
      <c r="AH57" s="89">
        <f>FD_Input_Final_Data!AI57</f>
        <v>118680.6911</v>
      </c>
    </row>
    <row r="58" spans="1:34" s="15" customFormat="1" ht="15" x14ac:dyDescent="0.25">
      <c r="B58" s="89" t="str">
        <f>FD_Input_Final_Data!B58</f>
        <v>HDD</v>
      </c>
      <c r="C58" s="89" t="str">
        <f>FD_Input_Final_Data!C58</f>
        <v>Hafren Dyfrdwy</v>
      </c>
      <c r="D58" s="89" t="str">
        <f>FD_Input_Final_Data!D58</f>
        <v>Wales</v>
      </c>
      <c r="E58" s="89" t="str">
        <f>FD_Input_Final_Data!E58</f>
        <v>Company</v>
      </c>
      <c r="F58" s="89" t="str">
        <f>FD_Input_Final_Data!F58</f>
        <v>WaSC</v>
      </c>
      <c r="G58" s="89" t="str">
        <f>FD_Input_Final_Data!G58</f>
        <v>PCL Units</v>
      </c>
      <c r="H58" s="89" t="str">
        <f>FD_Input_Final_Data!H58</f>
        <v>OUT5_09_C_PR24_OFWAT</v>
      </c>
      <c r="I58" s="88" t="str">
        <f t="shared" si="0"/>
        <v>HDDOUT5_09_C_PR24_OFWAT</v>
      </c>
      <c r="J58" s="89" t="str">
        <f>FD_Input_Final_Data!J58</f>
        <v>Totex</v>
      </c>
      <c r="K58" s="89" t="str">
        <f>FD_Input_Final_Data!K58</f>
        <v xml:space="preserve">Company view </v>
      </c>
      <c r="L58" s="89" t="str">
        <f>FD_Input_Final_Data!L58</f>
        <v>RWQ</v>
      </c>
      <c r="M58" s="89" t="str">
        <f>FD_Input_Final_Data!M58</f>
        <v>Underlying calculations for common performance commitments - wastewater - River water quality?(phosphorus) - Phosphorus emitted in the latest calendar year from treatment works that had a phosphorus limit.</v>
      </c>
      <c r="N58" s="89" t="str">
        <f>FD_Input_Final_Data!N58</f>
        <v>kg</v>
      </c>
      <c r="O58" s="89">
        <f>FD_Input_Final_Data!O58</f>
        <v>4</v>
      </c>
      <c r="P58" s="89">
        <f>FD_Input_Final_Data!Q58</f>
        <v>227.07149999999999</v>
      </c>
      <c r="Q58" s="89">
        <f>FD_Input_Final_Data!R58</f>
        <v>176.5977</v>
      </c>
      <c r="R58" s="89">
        <f>FD_Input_Final_Data!S58</f>
        <v>114.0989</v>
      </c>
      <c r="S58" s="89">
        <f>FD_Input_Final_Data!T58</f>
        <v>102.6427</v>
      </c>
      <c r="T58" s="89">
        <f>FD_Input_Final_Data!U58</f>
        <v>237.95779999999999</v>
      </c>
      <c r="U58" s="89">
        <f>FD_Input_Final_Data!V58</f>
        <v>135.30940000000001</v>
      </c>
      <c r="V58" s="89">
        <f>FD_Input_Final_Data!W58</f>
        <v>120.4145</v>
      </c>
      <c r="W58" s="89">
        <f>FD_Input_Final_Data!X58</f>
        <v>119.3507</v>
      </c>
      <c r="X58" s="89">
        <f>FD_Input_Final_Data!Y58</f>
        <v>125.9772</v>
      </c>
      <c r="Y58" s="89">
        <f>FD_Input_Final_Data!Z58</f>
        <v>152.90100000000001</v>
      </c>
      <c r="Z58" s="89">
        <f>FD_Input_Final_Data!AA58</f>
        <v>168.2653</v>
      </c>
      <c r="AA58" s="89">
        <f>FD_Input_Final_Data!AB58</f>
        <v>193.8597</v>
      </c>
      <c r="AB58" s="89">
        <f>FD_Input_Final_Data!AC58</f>
        <v>376.90499999999997</v>
      </c>
      <c r="AC58" s="89">
        <f>FD_Input_Final_Data!AD58</f>
        <v>376.90499999999997</v>
      </c>
      <c r="AD58" s="89">
        <f>FD_Input_Final_Data!AE58</f>
        <v>2457.8658999999998</v>
      </c>
      <c r="AE58" s="89">
        <f>FD_Input_Final_Data!AF58</f>
        <v>2457.8658999999998</v>
      </c>
      <c r="AF58" s="89">
        <f>FD_Input_Final_Data!AG58</f>
        <v>2457.8658999999998</v>
      </c>
      <c r="AG58" s="89">
        <f>FD_Input_Final_Data!AH58</f>
        <v>2457.8658999999998</v>
      </c>
      <c r="AH58" s="89">
        <f>FD_Input_Final_Data!AI58</f>
        <v>2457.8658999999998</v>
      </c>
    </row>
    <row r="59" spans="1:34" s="15" customFormat="1" ht="15" x14ac:dyDescent="0.25">
      <c r="B59" s="89" t="str">
        <f>FD_Input_Final_Data!B59</f>
        <v>NES</v>
      </c>
      <c r="C59" s="89" t="str">
        <f>FD_Input_Final_Data!C59</f>
        <v>Northumbrian Water</v>
      </c>
      <c r="D59" s="89" t="str">
        <f>FD_Input_Final_Data!D59</f>
        <v>England</v>
      </c>
      <c r="E59" s="89" t="str">
        <f>FD_Input_Final_Data!E59</f>
        <v>Company</v>
      </c>
      <c r="F59" s="89" t="str">
        <f>FD_Input_Final_Data!F59</f>
        <v>WaSC</v>
      </c>
      <c r="G59" s="89" t="str">
        <f>FD_Input_Final_Data!G59</f>
        <v>PCL Units</v>
      </c>
      <c r="H59" s="89" t="str">
        <f>FD_Input_Final_Data!H59</f>
        <v>OUT5_09_C_PR24_OFWAT</v>
      </c>
      <c r="I59" s="88" t="str">
        <f t="shared" si="0"/>
        <v>NESOUT5_09_C_PR24_OFWAT</v>
      </c>
      <c r="J59" s="89" t="str">
        <f>FD_Input_Final_Data!J59</f>
        <v>Totex</v>
      </c>
      <c r="K59" s="89" t="str">
        <f>FD_Input_Final_Data!K59</f>
        <v xml:space="preserve">Company view </v>
      </c>
      <c r="L59" s="89" t="str">
        <f>FD_Input_Final_Data!L59</f>
        <v>RWQ</v>
      </c>
      <c r="M59" s="89" t="str">
        <f>FD_Input_Final_Data!M59</f>
        <v>Underlying calculations for common performance commitments - wastewater - River water quality?(phosphorus) - Phosphorus emitted in the latest calendar year from treatment works that had a phosphorus limit.</v>
      </c>
      <c r="N59" s="89" t="str">
        <f>FD_Input_Final_Data!N59</f>
        <v>kg</v>
      </c>
      <c r="O59" s="89">
        <f>FD_Input_Final_Data!O59</f>
        <v>4</v>
      </c>
      <c r="P59" s="89" t="str">
        <f>FD_Input_Final_Data!Q59</f>
        <v>##BLANK</v>
      </c>
      <c r="Q59" s="89" t="str">
        <f>FD_Input_Final_Data!R59</f>
        <v>##BLANK</v>
      </c>
      <c r="R59" s="89" t="str">
        <f>FD_Input_Final_Data!S59</f>
        <v>##BLANK</v>
      </c>
      <c r="S59" s="89" t="str">
        <f>FD_Input_Final_Data!T59</f>
        <v>##BLANK</v>
      </c>
      <c r="T59" s="89" t="str">
        <f>FD_Input_Final_Data!U59</f>
        <v>##BLANK</v>
      </c>
      <c r="U59" s="89" t="str">
        <f>FD_Input_Final_Data!V59</f>
        <v>##BLANK</v>
      </c>
      <c r="V59" s="89" t="str">
        <f>FD_Input_Final_Data!W59</f>
        <v>##BLANK</v>
      </c>
      <c r="W59" s="89" t="str">
        <f>FD_Input_Final_Data!X59</f>
        <v>##BLANK</v>
      </c>
      <c r="X59" s="89" t="str">
        <f>FD_Input_Final_Data!Y59</f>
        <v>##BLANK</v>
      </c>
      <c r="Y59" s="89">
        <f>FD_Input_Final_Data!Z59</f>
        <v>47712.316899999998</v>
      </c>
      <c r="Z59" s="89">
        <f>FD_Input_Final_Data!AA59</f>
        <v>45434.892</v>
      </c>
      <c r="AA59" s="89">
        <f>FD_Input_Final_Data!AB59</f>
        <v>41318.241499999996</v>
      </c>
      <c r="AB59" s="89">
        <f>FD_Input_Final_Data!AC59</f>
        <v>45062.819799999997</v>
      </c>
      <c r="AC59" s="89">
        <f>FD_Input_Final_Data!AD59</f>
        <v>76918.278699999995</v>
      </c>
      <c r="AD59" s="89">
        <f>FD_Input_Final_Data!AE59</f>
        <v>84209.691500000001</v>
      </c>
      <c r="AE59" s="89">
        <f>FD_Input_Final_Data!AF59</f>
        <v>83416.198600000003</v>
      </c>
      <c r="AF59" s="89">
        <f>FD_Input_Final_Data!AG59</f>
        <v>75200.036200000002</v>
      </c>
      <c r="AG59" s="89">
        <f>FD_Input_Final_Data!AH59</f>
        <v>74980.665299999993</v>
      </c>
      <c r="AH59" s="89">
        <f>FD_Input_Final_Data!AI59</f>
        <v>74753.763500000001</v>
      </c>
    </row>
    <row r="60" spans="1:34" s="15" customFormat="1" ht="15" x14ac:dyDescent="0.25">
      <c r="B60" s="89" t="str">
        <f>FD_Input_Final_Data!B60</f>
        <v>SVE</v>
      </c>
      <c r="C60" s="89" t="str">
        <f>FD_Input_Final_Data!C60</f>
        <v>Severn Trent Water</v>
      </c>
      <c r="D60" s="89" t="str">
        <f>FD_Input_Final_Data!D60</f>
        <v>England</v>
      </c>
      <c r="E60" s="89" t="str">
        <f>FD_Input_Final_Data!E60</f>
        <v>Company</v>
      </c>
      <c r="F60" s="89" t="str">
        <f>FD_Input_Final_Data!F60</f>
        <v>WaSC</v>
      </c>
      <c r="G60" s="89" t="str">
        <f>FD_Input_Final_Data!G60</f>
        <v>PCL Units</v>
      </c>
      <c r="H60" s="89" t="str">
        <f>FD_Input_Final_Data!H60</f>
        <v>OUT5_09_C_PR24_OFWAT</v>
      </c>
      <c r="I60" s="88" t="str">
        <f t="shared" si="0"/>
        <v>SVEOUT5_09_C_PR24_OFWAT</v>
      </c>
      <c r="J60" s="89" t="str">
        <f>FD_Input_Final_Data!J60</f>
        <v>Totex</v>
      </c>
      <c r="K60" s="89" t="str">
        <f>FD_Input_Final_Data!K60</f>
        <v xml:space="preserve">Company view </v>
      </c>
      <c r="L60" s="89" t="str">
        <f>FD_Input_Final_Data!L60</f>
        <v>RWQ</v>
      </c>
      <c r="M60" s="89" t="str">
        <f>FD_Input_Final_Data!M60</f>
        <v>Underlying calculations for common performance commitments - wastewater - River water quality?(phosphorus) - Phosphorus emitted in the latest calendar year from treatment works that had a phosphorus limit.</v>
      </c>
      <c r="N60" s="89" t="str">
        <f>FD_Input_Final_Data!N60</f>
        <v>kg</v>
      </c>
      <c r="O60" s="89">
        <f>FD_Input_Final_Data!O60</f>
        <v>4</v>
      </c>
      <c r="P60" s="89" t="str">
        <f>FD_Input_Final_Data!Q60</f>
        <v>##BLANK</v>
      </c>
      <c r="Q60" s="89" t="str">
        <f>FD_Input_Final_Data!R60</f>
        <v>##BLANK</v>
      </c>
      <c r="R60" s="89" t="str">
        <f>FD_Input_Final_Data!S60</f>
        <v>##BLANK</v>
      </c>
      <c r="S60" s="89" t="str">
        <f>FD_Input_Final_Data!T60</f>
        <v>##BLANK</v>
      </c>
      <c r="T60" s="89" t="str">
        <f>FD_Input_Final_Data!U60</f>
        <v>##BLANK</v>
      </c>
      <c r="U60" s="89" t="str">
        <f>FD_Input_Final_Data!V60</f>
        <v>##BLANK</v>
      </c>
      <c r="V60" s="89" t="str">
        <f>FD_Input_Final_Data!W60</f>
        <v>##BLANK</v>
      </c>
      <c r="W60" s="89" t="str">
        <f>FD_Input_Final_Data!X60</f>
        <v>##BLANK</v>
      </c>
      <c r="X60" s="89" t="str">
        <f>FD_Input_Final_Data!Y60</f>
        <v>##BLANK</v>
      </c>
      <c r="Y60" s="89">
        <f>FD_Input_Final_Data!Z60</f>
        <v>596513.31220000004</v>
      </c>
      <c r="Z60" s="89">
        <f>FD_Input_Final_Data!AA60</f>
        <v>574504.69030000002</v>
      </c>
      <c r="AA60" s="89">
        <f>FD_Input_Final_Data!AB60</f>
        <v>562668.94770000002</v>
      </c>
      <c r="AB60" s="89">
        <f>FD_Input_Final_Data!AC60</f>
        <v>980553.45810000005</v>
      </c>
      <c r="AC60" s="89">
        <f>FD_Input_Final_Data!AD60</f>
        <v>980811.38569999998</v>
      </c>
      <c r="AD60" s="89">
        <f>FD_Input_Final_Data!AE60</f>
        <v>836067.08160000003</v>
      </c>
      <c r="AE60" s="89">
        <f>FD_Input_Final_Data!AF60</f>
        <v>820658.97779999999</v>
      </c>
      <c r="AF60" s="89">
        <f>FD_Input_Final_Data!AG60</f>
        <v>852623.14320000005</v>
      </c>
      <c r="AG60" s="89">
        <f>FD_Input_Final_Data!AH60</f>
        <v>760001.45810000005</v>
      </c>
      <c r="AH60" s="89">
        <f>FD_Input_Final_Data!AI60</f>
        <v>760001.45810000005</v>
      </c>
    </row>
    <row r="61" spans="1:34" s="15" customFormat="1" ht="15" x14ac:dyDescent="0.25">
      <c r="B61" s="89" t="str">
        <f>FD_Input_Final_Data!B61</f>
        <v>SRN</v>
      </c>
      <c r="C61" s="89" t="str">
        <f>FD_Input_Final_Data!C61</f>
        <v>Southern Water</v>
      </c>
      <c r="D61" s="89" t="str">
        <f>FD_Input_Final_Data!D61</f>
        <v>England</v>
      </c>
      <c r="E61" s="89" t="str">
        <f>FD_Input_Final_Data!E61</f>
        <v>Company</v>
      </c>
      <c r="F61" s="89" t="str">
        <f>FD_Input_Final_Data!F61</f>
        <v>WaSC</v>
      </c>
      <c r="G61" s="89" t="str">
        <f>FD_Input_Final_Data!G61</f>
        <v>PCL Units</v>
      </c>
      <c r="H61" s="89" t="str">
        <f>FD_Input_Final_Data!H61</f>
        <v>OUT5_09_C_PR24_OFWAT</v>
      </c>
      <c r="I61" s="88" t="str">
        <f t="shared" si="0"/>
        <v>SRNOUT5_09_C_PR24_OFWAT</v>
      </c>
      <c r="J61" s="89" t="str">
        <f>FD_Input_Final_Data!J61</f>
        <v>Totex</v>
      </c>
      <c r="K61" s="89" t="str">
        <f>FD_Input_Final_Data!K61</f>
        <v xml:space="preserve">Company view </v>
      </c>
      <c r="L61" s="89" t="str">
        <f>FD_Input_Final_Data!L61</f>
        <v>RWQ</v>
      </c>
      <c r="M61" s="89" t="str">
        <f>FD_Input_Final_Data!M61</f>
        <v>Underlying calculations for common performance commitments - wastewater - River water quality?(phosphorus) - Phosphorus emitted in the latest calendar year from treatment works that had a phosphorus limit.</v>
      </c>
      <c r="N61" s="89" t="str">
        <f>FD_Input_Final_Data!N61</f>
        <v>kg</v>
      </c>
      <c r="O61" s="89">
        <f>FD_Input_Final_Data!O61</f>
        <v>4</v>
      </c>
      <c r="P61" s="89" t="str">
        <f>FD_Input_Final_Data!Q61</f>
        <v>##BLANK</v>
      </c>
      <c r="Q61" s="89" t="str">
        <f>FD_Input_Final_Data!R61</f>
        <v>##BLANK</v>
      </c>
      <c r="R61" s="89" t="str">
        <f>FD_Input_Final_Data!S61</f>
        <v>##BLANK</v>
      </c>
      <c r="S61" s="89" t="str">
        <f>FD_Input_Final_Data!T61</f>
        <v>##BLANK</v>
      </c>
      <c r="T61" s="89" t="str">
        <f>FD_Input_Final_Data!U61</f>
        <v>##BLANK</v>
      </c>
      <c r="U61" s="89" t="str">
        <f>FD_Input_Final_Data!V61</f>
        <v>##BLANK</v>
      </c>
      <c r="V61" s="89" t="str">
        <f>FD_Input_Final_Data!W61</f>
        <v>##BLANK</v>
      </c>
      <c r="W61" s="89" t="str">
        <f>FD_Input_Final_Data!X61</f>
        <v>##BLANK</v>
      </c>
      <c r="X61" s="89" t="str">
        <f>FD_Input_Final_Data!Y61</f>
        <v>##BLANK</v>
      </c>
      <c r="Y61" s="89" t="str">
        <f>FD_Input_Final_Data!Z61</f>
        <v>##BLANK</v>
      </c>
      <c r="Z61" s="89" t="str">
        <f>FD_Input_Final_Data!AA61</f>
        <v>##BLANK</v>
      </c>
      <c r="AA61" s="89" t="str">
        <f>FD_Input_Final_Data!AB61</f>
        <v>##BLANK</v>
      </c>
      <c r="AB61" s="89" t="str">
        <f>FD_Input_Final_Data!AC61</f>
        <v>##BLANK</v>
      </c>
      <c r="AC61" s="89">
        <f>FD_Input_Final_Data!AD61</f>
        <v>166456.4817</v>
      </c>
      <c r="AD61" s="89">
        <f>FD_Input_Final_Data!AE61</f>
        <v>166456.4817</v>
      </c>
      <c r="AE61" s="89">
        <f>FD_Input_Final_Data!AF61</f>
        <v>166456.4817</v>
      </c>
      <c r="AF61" s="89">
        <f>FD_Input_Final_Data!AG61</f>
        <v>166456.4817</v>
      </c>
      <c r="AG61" s="89">
        <f>FD_Input_Final_Data!AH61</f>
        <v>166456.4817</v>
      </c>
      <c r="AH61" s="89">
        <f>FD_Input_Final_Data!AI61</f>
        <v>68773.690600000002</v>
      </c>
    </row>
    <row r="62" spans="1:34" s="15" customFormat="1" ht="15" x14ac:dyDescent="0.25">
      <c r="B62" s="89" t="str">
        <f>FD_Input_Final_Data!B62</f>
        <v>TMS</v>
      </c>
      <c r="C62" s="89" t="str">
        <f>FD_Input_Final_Data!C62</f>
        <v>Thames Water</v>
      </c>
      <c r="D62" s="89" t="str">
        <f>FD_Input_Final_Data!D62</f>
        <v>England</v>
      </c>
      <c r="E62" s="89" t="str">
        <f>FD_Input_Final_Data!E62</f>
        <v>Company</v>
      </c>
      <c r="F62" s="89" t="str">
        <f>FD_Input_Final_Data!F62</f>
        <v>WaSC</v>
      </c>
      <c r="G62" s="89" t="str">
        <f>FD_Input_Final_Data!G62</f>
        <v>PCL Units</v>
      </c>
      <c r="H62" s="89" t="str">
        <f>FD_Input_Final_Data!H62</f>
        <v>OUT5_09_C_PR24_OFWAT</v>
      </c>
      <c r="I62" s="88" t="str">
        <f t="shared" si="0"/>
        <v>TMSOUT5_09_C_PR24_OFWAT</v>
      </c>
      <c r="J62" s="89" t="str">
        <f>FD_Input_Final_Data!J62</f>
        <v>Totex</v>
      </c>
      <c r="K62" s="89" t="str">
        <f>FD_Input_Final_Data!K62</f>
        <v xml:space="preserve">Company view </v>
      </c>
      <c r="L62" s="89" t="str">
        <f>FD_Input_Final_Data!L62</f>
        <v>RWQ</v>
      </c>
      <c r="M62" s="89" t="str">
        <f>FD_Input_Final_Data!M62</f>
        <v>Underlying calculations for common performance commitments - wastewater - River water quality?(phosphorus) - Phosphorus emitted in the latest calendar year from treatment works that had a phosphorus limit.</v>
      </c>
      <c r="N62" s="89" t="str">
        <f>FD_Input_Final_Data!N62</f>
        <v>kg</v>
      </c>
      <c r="O62" s="89">
        <f>FD_Input_Final_Data!O62</f>
        <v>4</v>
      </c>
      <c r="P62" s="89">
        <f>FD_Input_Final_Data!Q62</f>
        <v>381887.04350000003</v>
      </c>
      <c r="Q62" s="89">
        <f>FD_Input_Final_Data!R62</f>
        <v>596708.58200000005</v>
      </c>
      <c r="R62" s="89">
        <f>FD_Input_Final_Data!S62</f>
        <v>540617.22990000003</v>
      </c>
      <c r="S62" s="89">
        <f>FD_Input_Final_Data!T62</f>
        <v>511721.3762</v>
      </c>
      <c r="T62" s="89">
        <f>FD_Input_Final_Data!U62</f>
        <v>484341.24849999999</v>
      </c>
      <c r="U62" s="89">
        <f>FD_Input_Final_Data!V62</f>
        <v>511107.69510000001</v>
      </c>
      <c r="V62" s="89">
        <f>FD_Input_Final_Data!W62</f>
        <v>425829.0111</v>
      </c>
      <c r="W62" s="89">
        <f>FD_Input_Final_Data!X62</f>
        <v>460118.72739999997</v>
      </c>
      <c r="X62" s="89">
        <f>FD_Input_Final_Data!Y62</f>
        <v>473207.49459999998</v>
      </c>
      <c r="Y62" s="89">
        <f>FD_Input_Final_Data!Z62</f>
        <v>572949.59829999995</v>
      </c>
      <c r="Z62" s="89">
        <f>FD_Input_Final_Data!AA62</f>
        <v>549964.46259999997</v>
      </c>
      <c r="AA62" s="89">
        <f>FD_Input_Final_Data!AB62</f>
        <v>511305.7071</v>
      </c>
      <c r="AB62" s="89">
        <f>FD_Input_Final_Data!AC62</f>
        <v>545319.95149999997</v>
      </c>
      <c r="AC62" s="89">
        <f>FD_Input_Final_Data!AD62</f>
        <v>545077.728</v>
      </c>
      <c r="AD62" s="89">
        <f>FD_Input_Final_Data!AE62</f>
        <v>536823.7709</v>
      </c>
      <c r="AE62" s="89">
        <f>FD_Input_Final_Data!AF62</f>
        <v>536823.7709</v>
      </c>
      <c r="AF62" s="89">
        <f>FD_Input_Final_Data!AG62</f>
        <v>526606.13210000005</v>
      </c>
      <c r="AG62" s="89">
        <f>FD_Input_Final_Data!AH62</f>
        <v>518911.7672</v>
      </c>
      <c r="AH62" s="89">
        <f>FD_Input_Final_Data!AI62</f>
        <v>503264.50599999999</v>
      </c>
    </row>
    <row r="63" spans="1:34" s="15" customFormat="1" ht="15" x14ac:dyDescent="0.25">
      <c r="B63" s="89" t="str">
        <f>FD_Input_Final_Data!B63</f>
        <v>NWT</v>
      </c>
      <c r="C63" s="89" t="str">
        <f>FD_Input_Final_Data!C63</f>
        <v xml:space="preserve">United Utilities </v>
      </c>
      <c r="D63" s="89" t="str">
        <f>FD_Input_Final_Data!D63</f>
        <v>England</v>
      </c>
      <c r="E63" s="89" t="str">
        <f>FD_Input_Final_Data!E63</f>
        <v>Company</v>
      </c>
      <c r="F63" s="89" t="str">
        <f>FD_Input_Final_Data!F63</f>
        <v>WaSC</v>
      </c>
      <c r="G63" s="89" t="str">
        <f>FD_Input_Final_Data!G63</f>
        <v>PCL Units</v>
      </c>
      <c r="H63" s="89" t="str">
        <f>FD_Input_Final_Data!H63</f>
        <v>OUT5_09_C_PR24_OFWAT</v>
      </c>
      <c r="I63" s="88" t="str">
        <f t="shared" si="0"/>
        <v>NWTOUT5_09_C_PR24_OFWAT</v>
      </c>
      <c r="J63" s="89" t="str">
        <f>FD_Input_Final_Data!J63</f>
        <v>Totex</v>
      </c>
      <c r="K63" s="89" t="str">
        <f>FD_Input_Final_Data!K63</f>
        <v xml:space="preserve">Company view </v>
      </c>
      <c r="L63" s="89" t="str">
        <f>FD_Input_Final_Data!L63</f>
        <v>RWQ</v>
      </c>
      <c r="M63" s="89" t="str">
        <f>FD_Input_Final_Data!M63</f>
        <v>Underlying calculations for common performance commitments - wastewater - River water quality?(phosphorus) - Phosphorus emitted in the latest calendar year from treatment works that had a phosphorus limit.</v>
      </c>
      <c r="N63" s="89" t="str">
        <f>FD_Input_Final_Data!N63</f>
        <v>kg</v>
      </c>
      <c r="O63" s="89">
        <f>FD_Input_Final_Data!O63</f>
        <v>4</v>
      </c>
      <c r="P63" s="89" t="str">
        <f>FD_Input_Final_Data!Q63</f>
        <v>##BLANK</v>
      </c>
      <c r="Q63" s="89" t="str">
        <f>FD_Input_Final_Data!R63</f>
        <v>##BLANK</v>
      </c>
      <c r="R63" s="89" t="str">
        <f>FD_Input_Final_Data!S63</f>
        <v>##BLANK</v>
      </c>
      <c r="S63" s="89" t="str">
        <f>FD_Input_Final_Data!T63</f>
        <v>##BLANK</v>
      </c>
      <c r="T63" s="89" t="str">
        <f>FD_Input_Final_Data!U63</f>
        <v>##BLANK</v>
      </c>
      <c r="U63" s="89" t="str">
        <f>FD_Input_Final_Data!V63</f>
        <v>##BLANK</v>
      </c>
      <c r="V63" s="89" t="str">
        <f>FD_Input_Final_Data!W63</f>
        <v>##BLANK</v>
      </c>
      <c r="W63" s="89" t="str">
        <f>FD_Input_Final_Data!X63</f>
        <v>##BLANK</v>
      </c>
      <c r="X63" s="89" t="str">
        <f>FD_Input_Final_Data!Y63</f>
        <v>##BLANK</v>
      </c>
      <c r="Y63" s="89" t="str">
        <f>FD_Input_Final_Data!Z63</f>
        <v>##BLANK</v>
      </c>
      <c r="Z63" s="89">
        <f>FD_Input_Final_Data!AA63</f>
        <v>377651.4227</v>
      </c>
      <c r="AA63" s="89">
        <f>FD_Input_Final_Data!AB63</f>
        <v>379662.61290000001</v>
      </c>
      <c r="AB63" s="89">
        <f>FD_Input_Final_Data!AC63</f>
        <v>380773.9976</v>
      </c>
      <c r="AC63" s="89">
        <f>FD_Input_Final_Data!AD63</f>
        <v>406717.23509999999</v>
      </c>
      <c r="AD63" s="89">
        <f>FD_Input_Final_Data!AE63</f>
        <v>335084.07490000001</v>
      </c>
      <c r="AE63" s="89">
        <f>FD_Input_Final_Data!AF63</f>
        <v>337386.07410000003</v>
      </c>
      <c r="AF63" s="89">
        <f>FD_Input_Final_Data!AG63</f>
        <v>356503.19929999998</v>
      </c>
      <c r="AG63" s="89">
        <f>FD_Input_Final_Data!AH63</f>
        <v>356503.19929999998</v>
      </c>
      <c r="AH63" s="89">
        <f>FD_Input_Final_Data!AI63</f>
        <v>802270.19579999999</v>
      </c>
    </row>
    <row r="64" spans="1:34" s="15" customFormat="1" ht="15" x14ac:dyDescent="0.25">
      <c r="B64" s="89" t="str">
        <f>FD_Input_Final_Data!B64</f>
        <v>WSX</v>
      </c>
      <c r="C64" s="89" t="str">
        <f>FD_Input_Final_Data!C64</f>
        <v>Wessex Water</v>
      </c>
      <c r="D64" s="89" t="str">
        <f>FD_Input_Final_Data!D64</f>
        <v>England</v>
      </c>
      <c r="E64" s="89" t="str">
        <f>FD_Input_Final_Data!E64</f>
        <v>Company</v>
      </c>
      <c r="F64" s="89" t="str">
        <f>FD_Input_Final_Data!F64</f>
        <v>WaSC</v>
      </c>
      <c r="G64" s="89" t="str">
        <f>FD_Input_Final_Data!G64</f>
        <v>PCL Units</v>
      </c>
      <c r="H64" s="89" t="str">
        <f>FD_Input_Final_Data!H64</f>
        <v>OUT5_09_C_PR24_OFWAT</v>
      </c>
      <c r="I64" s="88" t="str">
        <f t="shared" si="0"/>
        <v>WSXOUT5_09_C_PR24_OFWAT</v>
      </c>
      <c r="J64" s="89" t="str">
        <f>FD_Input_Final_Data!J64</f>
        <v>Totex</v>
      </c>
      <c r="K64" s="89" t="str">
        <f>FD_Input_Final_Data!K64</f>
        <v xml:space="preserve">Company view </v>
      </c>
      <c r="L64" s="89" t="str">
        <f>FD_Input_Final_Data!L64</f>
        <v>RWQ</v>
      </c>
      <c r="M64" s="89" t="str">
        <f>FD_Input_Final_Data!M64</f>
        <v>Underlying calculations for common performance commitments - wastewater - River water quality?(phosphorus) - Phosphorus emitted in the latest calendar year from treatment works that had a phosphorus limit.</v>
      </c>
      <c r="N64" s="89" t="str">
        <f>FD_Input_Final_Data!N64</f>
        <v>kg</v>
      </c>
      <c r="O64" s="89">
        <f>FD_Input_Final_Data!O64</f>
        <v>4</v>
      </c>
      <c r="P64" s="89">
        <f>FD_Input_Final_Data!Q64</f>
        <v>58377.791400000002</v>
      </c>
      <c r="Q64" s="89">
        <f>FD_Input_Final_Data!R64</f>
        <v>57557.433599999997</v>
      </c>
      <c r="R64" s="89">
        <f>FD_Input_Final_Data!S64</f>
        <v>90818.115000000005</v>
      </c>
      <c r="S64" s="89">
        <f>FD_Input_Final_Data!T64</f>
        <v>99156.001399999994</v>
      </c>
      <c r="T64" s="89">
        <f>FD_Input_Final_Data!U64</f>
        <v>80772.405100000004</v>
      </c>
      <c r="U64" s="89">
        <f>FD_Input_Final_Data!V64</f>
        <v>84348.406000000003</v>
      </c>
      <c r="V64" s="89">
        <f>FD_Input_Final_Data!W64</f>
        <v>62161.1253</v>
      </c>
      <c r="W64" s="89">
        <f>FD_Input_Final_Data!X64</f>
        <v>139115.9915</v>
      </c>
      <c r="X64" s="89">
        <f>FD_Input_Final_Data!Y64</f>
        <v>91458.637000000002</v>
      </c>
      <c r="Y64" s="89">
        <f>FD_Input_Final_Data!Z64</f>
        <v>99458.836200000005</v>
      </c>
      <c r="Z64" s="89">
        <f>FD_Input_Final_Data!AA64</f>
        <v>92489.626399999994</v>
      </c>
      <c r="AA64" s="89">
        <f>FD_Input_Final_Data!AB64</f>
        <v>83685.338699999993</v>
      </c>
      <c r="AB64" s="89">
        <f>FD_Input_Final_Data!AC64</f>
        <v>87366.269899999999</v>
      </c>
      <c r="AC64" s="89">
        <f>FD_Input_Final_Data!AD64</f>
        <v>79816.760200000004</v>
      </c>
      <c r="AD64" s="89">
        <f>FD_Input_Final_Data!AE64</f>
        <v>103733.4059</v>
      </c>
      <c r="AE64" s="89">
        <f>FD_Input_Final_Data!AF64</f>
        <v>103733.4059</v>
      </c>
      <c r="AF64" s="89">
        <f>FD_Input_Final_Data!AG64</f>
        <v>103926.7349</v>
      </c>
      <c r="AG64" s="89">
        <f>FD_Input_Final_Data!AH64</f>
        <v>105296.81660000001</v>
      </c>
      <c r="AH64" s="89">
        <f>FD_Input_Final_Data!AI64</f>
        <v>102750.6618</v>
      </c>
    </row>
    <row r="65" spans="2:34" s="15" customFormat="1" ht="15" x14ac:dyDescent="0.25">
      <c r="B65" s="89" t="str">
        <f>FD_Input_Final_Data!B65</f>
        <v>YKY</v>
      </c>
      <c r="C65" s="89" t="str">
        <f>FD_Input_Final_Data!C65</f>
        <v>Yorkshire Water</v>
      </c>
      <c r="D65" s="89" t="str">
        <f>FD_Input_Final_Data!D65</f>
        <v>England</v>
      </c>
      <c r="E65" s="89" t="str">
        <f>FD_Input_Final_Data!E65</f>
        <v>Company</v>
      </c>
      <c r="F65" s="89" t="str">
        <f>FD_Input_Final_Data!F65</f>
        <v>WaSC</v>
      </c>
      <c r="G65" s="89" t="str">
        <f>FD_Input_Final_Data!G65</f>
        <v>PCL Units</v>
      </c>
      <c r="H65" s="89" t="str">
        <f>FD_Input_Final_Data!H65</f>
        <v>OUT5_09_C_PR24_OFWAT</v>
      </c>
      <c r="I65" s="88" t="str">
        <f t="shared" si="0"/>
        <v>YKYOUT5_09_C_PR24_OFWAT</v>
      </c>
      <c r="J65" s="89" t="str">
        <f>FD_Input_Final_Data!J65</f>
        <v>Totex</v>
      </c>
      <c r="K65" s="89" t="str">
        <f>FD_Input_Final_Data!K65</f>
        <v xml:space="preserve">Company view </v>
      </c>
      <c r="L65" s="89" t="str">
        <f>FD_Input_Final_Data!L65</f>
        <v>RWQ</v>
      </c>
      <c r="M65" s="89" t="str">
        <f>FD_Input_Final_Data!M65</f>
        <v>Underlying calculations for common performance commitments - wastewater - River water quality?(phosphorus) - Phosphorus emitted in the latest calendar year from treatment works that had a phosphorus limit.</v>
      </c>
      <c r="N65" s="89" t="str">
        <f>FD_Input_Final_Data!N65</f>
        <v>kg</v>
      </c>
      <c r="O65" s="89">
        <f>FD_Input_Final_Data!O65</f>
        <v>4</v>
      </c>
      <c r="P65" s="89">
        <f>FD_Input_Final_Data!Q65</f>
        <v>13284.54</v>
      </c>
      <c r="Q65" s="89">
        <f>FD_Input_Final_Data!R65</f>
        <v>11797.165000000001</v>
      </c>
      <c r="R65" s="89">
        <f>FD_Input_Final_Data!S65</f>
        <v>15878.96</v>
      </c>
      <c r="S65" s="89">
        <f>FD_Input_Final_Data!T65</f>
        <v>12219.834999999999</v>
      </c>
      <c r="T65" s="89">
        <f>FD_Input_Final_Data!U65</f>
        <v>10894.885</v>
      </c>
      <c r="U65" s="89">
        <f>FD_Input_Final_Data!V65</f>
        <v>13179.055</v>
      </c>
      <c r="V65" s="89">
        <f>FD_Input_Final_Data!W65</f>
        <v>11229.59</v>
      </c>
      <c r="W65" s="89">
        <f>FD_Input_Final_Data!X65</f>
        <v>14730.305</v>
      </c>
      <c r="X65" s="89">
        <f>FD_Input_Final_Data!Y65</f>
        <v>13186.355</v>
      </c>
      <c r="Y65" s="89">
        <f>FD_Input_Final_Data!Z65</f>
        <v>15680.4</v>
      </c>
      <c r="Z65" s="89">
        <f>FD_Input_Final_Data!AA65</f>
        <v>26305.55</v>
      </c>
      <c r="AA65" s="89">
        <f>FD_Input_Final_Data!AB65</f>
        <v>27188.85</v>
      </c>
      <c r="AB65" s="89">
        <f>FD_Input_Final_Data!AC65</f>
        <v>54264.55</v>
      </c>
      <c r="AC65" s="89">
        <f>FD_Input_Final_Data!AD65</f>
        <v>54264.55</v>
      </c>
      <c r="AD65" s="89">
        <f>FD_Input_Final_Data!AE65</f>
        <v>273604</v>
      </c>
      <c r="AE65" s="89">
        <f>FD_Input_Final_Data!AF65</f>
        <v>350790.55</v>
      </c>
      <c r="AF65" s="89">
        <f>FD_Input_Final_Data!AG65</f>
        <v>372522.65</v>
      </c>
      <c r="AG65" s="89">
        <f>FD_Input_Final_Data!AH65</f>
        <v>372559.15</v>
      </c>
      <c r="AH65" s="89">
        <f>FD_Input_Final_Data!AI65</f>
        <v>372559.15</v>
      </c>
    </row>
    <row r="66" spans="2:34" s="15" customFormat="1" ht="15" x14ac:dyDescent="0.25">
      <c r="B66" s="89" t="str">
        <f>FD_Input_Final_Data!B66</f>
        <v>AFW</v>
      </c>
      <c r="C66" s="89" t="str">
        <f>FD_Input_Final_Data!C66</f>
        <v>Affinity Water</v>
      </c>
      <c r="D66" s="89" t="str">
        <f>FD_Input_Final_Data!D66</f>
        <v>England</v>
      </c>
      <c r="E66" s="89" t="str">
        <f>FD_Input_Final_Data!E66</f>
        <v>Company</v>
      </c>
      <c r="F66" s="89" t="str">
        <f>FD_Input_Final_Data!F66</f>
        <v>WoC</v>
      </c>
      <c r="G66" s="89" t="str">
        <f>FD_Input_Final_Data!G66</f>
        <v>PCL Units</v>
      </c>
      <c r="H66" s="89" t="str">
        <f>FD_Input_Final_Data!H66</f>
        <v>OUT5_09_C_PR24_OFWAT</v>
      </c>
      <c r="I66" s="88" t="str">
        <f t="shared" si="0"/>
        <v>AFWOUT5_09_C_PR24_OFWAT</v>
      </c>
      <c r="J66" s="89" t="str">
        <f>FD_Input_Final_Data!J66</f>
        <v>Totex</v>
      </c>
      <c r="K66" s="89" t="str">
        <f>FD_Input_Final_Data!K66</f>
        <v xml:space="preserve">Company view </v>
      </c>
      <c r="L66" s="89" t="str">
        <f>FD_Input_Final_Data!L66</f>
        <v>RWQ</v>
      </c>
      <c r="M66" s="89" t="str">
        <f>FD_Input_Final_Data!M66</f>
        <v>Underlying calculations for common performance commitments - wastewater - River water quality?(phosphorus) - Phosphorus emitted in the latest calendar year from treatment works that had a phosphorus limit.</v>
      </c>
      <c r="N66" s="89" t="str">
        <f>FD_Input_Final_Data!N66</f>
        <v>kg</v>
      </c>
      <c r="O66" s="89">
        <f>FD_Input_Final_Data!O66</f>
        <v>4</v>
      </c>
      <c r="P66" s="89" t="str">
        <f>FD_Input_Final_Data!Q66</f>
        <v>##BLANK</v>
      </c>
      <c r="Q66" s="89" t="str">
        <f>FD_Input_Final_Data!R66</f>
        <v>##BLANK</v>
      </c>
      <c r="R66" s="89" t="str">
        <f>FD_Input_Final_Data!S66</f>
        <v>##BLANK</v>
      </c>
      <c r="S66" s="89" t="str">
        <f>FD_Input_Final_Data!T66</f>
        <v>##BLANK</v>
      </c>
      <c r="T66" s="89" t="str">
        <f>FD_Input_Final_Data!U66</f>
        <v>##BLANK</v>
      </c>
      <c r="U66" s="89" t="str">
        <f>FD_Input_Final_Data!V66</f>
        <v>##BLANK</v>
      </c>
      <c r="V66" s="89" t="str">
        <f>FD_Input_Final_Data!W66</f>
        <v>##BLANK</v>
      </c>
      <c r="W66" s="89" t="str">
        <f>FD_Input_Final_Data!X66</f>
        <v>##BLANK</v>
      </c>
      <c r="X66" s="89" t="str">
        <f>FD_Input_Final_Data!Y66</f>
        <v>##BLANK</v>
      </c>
      <c r="Y66" s="89" t="str">
        <f>FD_Input_Final_Data!Z66</f>
        <v>##BLANK</v>
      </c>
      <c r="Z66" s="89" t="str">
        <f>FD_Input_Final_Data!AA66</f>
        <v>##BLANK</v>
      </c>
      <c r="AA66" s="89" t="str">
        <f>FD_Input_Final_Data!AB66</f>
        <v>##BLANK</v>
      </c>
      <c r="AB66" s="89" t="str">
        <f>FD_Input_Final_Data!AC66</f>
        <v>##BLANK</v>
      </c>
      <c r="AC66" s="89" t="str">
        <f>FD_Input_Final_Data!AD66</f>
        <v>##BLANK</v>
      </c>
      <c r="AD66" s="89" t="str">
        <f>FD_Input_Final_Data!AE66</f>
        <v>##BLANK</v>
      </c>
      <c r="AE66" s="89" t="str">
        <f>FD_Input_Final_Data!AF66</f>
        <v>##BLANK</v>
      </c>
      <c r="AF66" s="89" t="str">
        <f>FD_Input_Final_Data!AG66</f>
        <v>##BLANK</v>
      </c>
      <c r="AG66" s="89" t="str">
        <f>FD_Input_Final_Data!AH66</f>
        <v>##BLANK</v>
      </c>
      <c r="AH66" s="89" t="str">
        <f>FD_Input_Final_Data!AI66</f>
        <v>##BLANK</v>
      </c>
    </row>
    <row r="67" spans="2:34" s="15" customFormat="1" ht="15" x14ac:dyDescent="0.25">
      <c r="B67" s="89" t="str">
        <f>FD_Input_Final_Data!B67</f>
        <v>PRT</v>
      </c>
      <c r="C67" s="89" t="str">
        <f>FD_Input_Final_Data!C67</f>
        <v>Portsmouth Water</v>
      </c>
      <c r="D67" s="89" t="str">
        <f>FD_Input_Final_Data!D67</f>
        <v>England</v>
      </c>
      <c r="E67" s="89" t="str">
        <f>FD_Input_Final_Data!E67</f>
        <v>Company</v>
      </c>
      <c r="F67" s="89" t="str">
        <f>FD_Input_Final_Data!F67</f>
        <v>WoC</v>
      </c>
      <c r="G67" s="89" t="str">
        <f>FD_Input_Final_Data!G67</f>
        <v>PCL Units</v>
      </c>
      <c r="H67" s="89" t="str">
        <f>FD_Input_Final_Data!H67</f>
        <v>OUT5_09_C_PR24_OFWAT</v>
      </c>
      <c r="I67" s="88" t="str">
        <f t="shared" si="0"/>
        <v>PRTOUT5_09_C_PR24_OFWAT</v>
      </c>
      <c r="J67" s="89" t="str">
        <f>FD_Input_Final_Data!J67</f>
        <v>Totex</v>
      </c>
      <c r="K67" s="89" t="str">
        <f>FD_Input_Final_Data!K67</f>
        <v xml:space="preserve">Company view </v>
      </c>
      <c r="L67" s="89" t="str">
        <f>FD_Input_Final_Data!L67</f>
        <v>RWQ</v>
      </c>
      <c r="M67" s="89" t="str">
        <f>FD_Input_Final_Data!M67</f>
        <v>Underlying calculations for common performance commitments - wastewater - River water quality?(phosphorus) - Phosphorus emitted in the latest calendar year from treatment works that had a phosphorus limit.</v>
      </c>
      <c r="N67" s="89" t="str">
        <f>FD_Input_Final_Data!N67</f>
        <v>kg</v>
      </c>
      <c r="O67" s="89">
        <f>FD_Input_Final_Data!O67</f>
        <v>4</v>
      </c>
      <c r="P67" s="89" t="str">
        <f>FD_Input_Final_Data!Q67</f>
        <v>##BLANK</v>
      </c>
      <c r="Q67" s="89" t="str">
        <f>FD_Input_Final_Data!R67</f>
        <v>##BLANK</v>
      </c>
      <c r="R67" s="89" t="str">
        <f>FD_Input_Final_Data!S67</f>
        <v>##BLANK</v>
      </c>
      <c r="S67" s="89" t="str">
        <f>FD_Input_Final_Data!T67</f>
        <v>##BLANK</v>
      </c>
      <c r="T67" s="89" t="str">
        <f>FD_Input_Final_Data!U67</f>
        <v>##BLANK</v>
      </c>
      <c r="U67" s="89" t="str">
        <f>FD_Input_Final_Data!V67</f>
        <v>##BLANK</v>
      </c>
      <c r="V67" s="89" t="str">
        <f>FD_Input_Final_Data!W67</f>
        <v>##BLANK</v>
      </c>
      <c r="W67" s="89" t="str">
        <f>FD_Input_Final_Data!X67</f>
        <v>##BLANK</v>
      </c>
      <c r="X67" s="89" t="str">
        <f>FD_Input_Final_Data!Y67</f>
        <v>##BLANK</v>
      </c>
      <c r="Y67" s="89" t="str">
        <f>FD_Input_Final_Data!Z67</f>
        <v>##BLANK</v>
      </c>
      <c r="Z67" s="89" t="str">
        <f>FD_Input_Final_Data!AA67</f>
        <v>##BLANK</v>
      </c>
      <c r="AA67" s="89" t="str">
        <f>FD_Input_Final_Data!AB67</f>
        <v>##BLANK</v>
      </c>
      <c r="AB67" s="89" t="str">
        <f>FD_Input_Final_Data!AC67</f>
        <v>##BLANK</v>
      </c>
      <c r="AC67" s="89" t="str">
        <f>FD_Input_Final_Data!AD67</f>
        <v>##BLANK</v>
      </c>
      <c r="AD67" s="89" t="str">
        <f>FD_Input_Final_Data!AE67</f>
        <v>##BLANK</v>
      </c>
      <c r="AE67" s="89" t="str">
        <f>FD_Input_Final_Data!AF67</f>
        <v>##BLANK</v>
      </c>
      <c r="AF67" s="89" t="str">
        <f>FD_Input_Final_Data!AG67</f>
        <v>##BLANK</v>
      </c>
      <c r="AG67" s="89" t="str">
        <f>FD_Input_Final_Data!AH67</f>
        <v>##BLANK</v>
      </c>
      <c r="AH67" s="89" t="str">
        <f>FD_Input_Final_Data!AI67</f>
        <v>##BLANK</v>
      </c>
    </row>
    <row r="68" spans="2:34" s="15" customFormat="1" ht="15" x14ac:dyDescent="0.25">
      <c r="B68" s="89" t="str">
        <f>FD_Input_Final_Data!B68</f>
        <v>SEW</v>
      </c>
      <c r="C68" s="89" t="str">
        <f>FD_Input_Final_Data!C68</f>
        <v>South East Water</v>
      </c>
      <c r="D68" s="89" t="str">
        <f>FD_Input_Final_Data!D68</f>
        <v>England</v>
      </c>
      <c r="E68" s="89" t="str">
        <f>FD_Input_Final_Data!E68</f>
        <v>Company</v>
      </c>
      <c r="F68" s="89" t="str">
        <f>FD_Input_Final_Data!F68</f>
        <v>WoC</v>
      </c>
      <c r="G68" s="89" t="str">
        <f>FD_Input_Final_Data!G68</f>
        <v>PCL Units</v>
      </c>
      <c r="H68" s="89" t="str">
        <f>FD_Input_Final_Data!H68</f>
        <v>OUT5_09_C_PR24_OFWAT</v>
      </c>
      <c r="I68" s="88" t="str">
        <f t="shared" si="0"/>
        <v>SEWOUT5_09_C_PR24_OFWAT</v>
      </c>
      <c r="J68" s="89" t="str">
        <f>FD_Input_Final_Data!J68</f>
        <v>Totex</v>
      </c>
      <c r="K68" s="89" t="str">
        <f>FD_Input_Final_Data!K68</f>
        <v xml:space="preserve">Company view </v>
      </c>
      <c r="L68" s="89" t="str">
        <f>FD_Input_Final_Data!L68</f>
        <v>RWQ</v>
      </c>
      <c r="M68" s="89" t="str">
        <f>FD_Input_Final_Data!M68</f>
        <v>Underlying calculations for common performance commitments - wastewater - River water quality?(phosphorus) - Phosphorus emitted in the latest calendar year from treatment works that had a phosphorus limit.</v>
      </c>
      <c r="N68" s="89" t="str">
        <f>FD_Input_Final_Data!N68</f>
        <v>kg</v>
      </c>
      <c r="O68" s="89">
        <f>FD_Input_Final_Data!O68</f>
        <v>4</v>
      </c>
      <c r="P68" s="89" t="str">
        <f>FD_Input_Final_Data!Q68</f>
        <v>##BLANK</v>
      </c>
      <c r="Q68" s="89" t="str">
        <f>FD_Input_Final_Data!R68</f>
        <v>##BLANK</v>
      </c>
      <c r="R68" s="89" t="str">
        <f>FD_Input_Final_Data!S68</f>
        <v>##BLANK</v>
      </c>
      <c r="S68" s="89" t="str">
        <f>FD_Input_Final_Data!T68</f>
        <v>##BLANK</v>
      </c>
      <c r="T68" s="89" t="str">
        <f>FD_Input_Final_Data!U68</f>
        <v>##BLANK</v>
      </c>
      <c r="U68" s="89" t="str">
        <f>FD_Input_Final_Data!V68</f>
        <v>##BLANK</v>
      </c>
      <c r="V68" s="89" t="str">
        <f>FD_Input_Final_Data!W68</f>
        <v>##BLANK</v>
      </c>
      <c r="W68" s="89" t="str">
        <f>FD_Input_Final_Data!X68</f>
        <v>##BLANK</v>
      </c>
      <c r="X68" s="89" t="str">
        <f>FD_Input_Final_Data!Y68</f>
        <v>##BLANK</v>
      </c>
      <c r="Y68" s="89" t="str">
        <f>FD_Input_Final_Data!Z68</f>
        <v>##BLANK</v>
      </c>
      <c r="Z68" s="89" t="str">
        <f>FD_Input_Final_Data!AA68</f>
        <v>##BLANK</v>
      </c>
      <c r="AA68" s="89" t="str">
        <f>FD_Input_Final_Data!AB68</f>
        <v>##BLANK</v>
      </c>
      <c r="AB68" s="89" t="str">
        <f>FD_Input_Final_Data!AC68</f>
        <v>##BLANK</v>
      </c>
      <c r="AC68" s="89" t="str">
        <f>FD_Input_Final_Data!AD68</f>
        <v>##BLANK</v>
      </c>
      <c r="AD68" s="89" t="str">
        <f>FD_Input_Final_Data!AE68</f>
        <v>##BLANK</v>
      </c>
      <c r="AE68" s="89" t="str">
        <f>FD_Input_Final_Data!AF68</f>
        <v>##BLANK</v>
      </c>
      <c r="AF68" s="89" t="str">
        <f>FD_Input_Final_Data!AG68</f>
        <v>##BLANK</v>
      </c>
      <c r="AG68" s="89" t="str">
        <f>FD_Input_Final_Data!AH68</f>
        <v>##BLANK</v>
      </c>
      <c r="AH68" s="89" t="str">
        <f>FD_Input_Final_Data!AI68</f>
        <v>##BLANK</v>
      </c>
    </row>
    <row r="69" spans="2:34" s="15" customFormat="1" ht="15" x14ac:dyDescent="0.25">
      <c r="B69" s="89" t="str">
        <f>FD_Input_Final_Data!B69</f>
        <v>SSC</v>
      </c>
      <c r="C69" s="89" t="str">
        <f>FD_Input_Final_Data!C69</f>
        <v>South Staffordshire Water</v>
      </c>
      <c r="D69" s="89" t="str">
        <f>FD_Input_Final_Data!D69</f>
        <v>England</v>
      </c>
      <c r="E69" s="89" t="str">
        <f>FD_Input_Final_Data!E69</f>
        <v>Company</v>
      </c>
      <c r="F69" s="89" t="str">
        <f>FD_Input_Final_Data!F69</f>
        <v>WoC</v>
      </c>
      <c r="G69" s="89" t="str">
        <f>FD_Input_Final_Data!G69</f>
        <v>PCL Units</v>
      </c>
      <c r="H69" s="89" t="str">
        <f>FD_Input_Final_Data!H69</f>
        <v>OUT5_09_C_PR24_OFWAT</v>
      </c>
      <c r="I69" s="88" t="str">
        <f t="shared" si="0"/>
        <v>SSCOUT5_09_C_PR24_OFWAT</v>
      </c>
      <c r="J69" s="89" t="str">
        <f>FD_Input_Final_Data!J69</f>
        <v>Totex</v>
      </c>
      <c r="K69" s="89" t="str">
        <f>FD_Input_Final_Data!K69</f>
        <v xml:space="preserve">Company view </v>
      </c>
      <c r="L69" s="89" t="str">
        <f>FD_Input_Final_Data!L69</f>
        <v>RWQ</v>
      </c>
      <c r="M69" s="89" t="str">
        <f>FD_Input_Final_Data!M69</f>
        <v>Underlying calculations for common performance commitments - wastewater - River water quality?(phosphorus) - Phosphorus emitted in the latest calendar year from treatment works that had a phosphorus limit.</v>
      </c>
      <c r="N69" s="89" t="str">
        <f>FD_Input_Final_Data!N69</f>
        <v>kg</v>
      </c>
      <c r="O69" s="89">
        <f>FD_Input_Final_Data!O69</f>
        <v>4</v>
      </c>
      <c r="P69" s="89" t="str">
        <f>FD_Input_Final_Data!Q69</f>
        <v>##BLANK</v>
      </c>
      <c r="Q69" s="89" t="str">
        <f>FD_Input_Final_Data!R69</f>
        <v>##BLANK</v>
      </c>
      <c r="R69" s="89" t="str">
        <f>FD_Input_Final_Data!S69</f>
        <v>##BLANK</v>
      </c>
      <c r="S69" s="89" t="str">
        <f>FD_Input_Final_Data!T69</f>
        <v>##BLANK</v>
      </c>
      <c r="T69" s="89" t="str">
        <f>FD_Input_Final_Data!U69</f>
        <v>##BLANK</v>
      </c>
      <c r="U69" s="89" t="str">
        <f>FD_Input_Final_Data!V69</f>
        <v>##BLANK</v>
      </c>
      <c r="V69" s="89" t="str">
        <f>FD_Input_Final_Data!W69</f>
        <v>##BLANK</v>
      </c>
      <c r="W69" s="89" t="str">
        <f>FD_Input_Final_Data!X69</f>
        <v>##BLANK</v>
      </c>
      <c r="X69" s="89" t="str">
        <f>FD_Input_Final_Data!Y69</f>
        <v>##BLANK</v>
      </c>
      <c r="Y69" s="89" t="str">
        <f>FD_Input_Final_Data!Z69</f>
        <v>##BLANK</v>
      </c>
      <c r="Z69" s="89" t="str">
        <f>FD_Input_Final_Data!AA69</f>
        <v>##BLANK</v>
      </c>
      <c r="AA69" s="89" t="str">
        <f>FD_Input_Final_Data!AB69</f>
        <v>##BLANK</v>
      </c>
      <c r="AB69" s="89" t="str">
        <f>FD_Input_Final_Data!AC69</f>
        <v>##BLANK</v>
      </c>
      <c r="AC69" s="89" t="str">
        <f>FD_Input_Final_Data!AD69</f>
        <v>##BLANK</v>
      </c>
      <c r="AD69" s="89" t="str">
        <f>FD_Input_Final_Data!AE69</f>
        <v>##BLANK</v>
      </c>
      <c r="AE69" s="89" t="str">
        <f>FD_Input_Final_Data!AF69</f>
        <v>##BLANK</v>
      </c>
      <c r="AF69" s="89" t="str">
        <f>FD_Input_Final_Data!AG69</f>
        <v>##BLANK</v>
      </c>
      <c r="AG69" s="89" t="str">
        <f>FD_Input_Final_Data!AH69</f>
        <v>##BLANK</v>
      </c>
      <c r="AH69" s="89" t="str">
        <f>FD_Input_Final_Data!AI69</f>
        <v>##BLANK</v>
      </c>
    </row>
    <row r="70" spans="2:34" s="15" customFormat="1" ht="15" x14ac:dyDescent="0.25">
      <c r="B70" s="89" t="str">
        <f>FD_Input_Final_Data!B70</f>
        <v>SES</v>
      </c>
      <c r="C70" s="89" t="str">
        <f>FD_Input_Final_Data!C70</f>
        <v>SES Water</v>
      </c>
      <c r="D70" s="89" t="str">
        <f>FD_Input_Final_Data!D70</f>
        <v>England</v>
      </c>
      <c r="E70" s="89" t="str">
        <f>FD_Input_Final_Data!E70</f>
        <v>Company</v>
      </c>
      <c r="F70" s="89" t="str">
        <f>FD_Input_Final_Data!F70</f>
        <v>WoC</v>
      </c>
      <c r="G70" s="89" t="str">
        <f>FD_Input_Final_Data!G70</f>
        <v>PCL Units</v>
      </c>
      <c r="H70" s="89" t="str">
        <f>FD_Input_Final_Data!H70</f>
        <v>OUT5_09_C_PR24_OFWAT</v>
      </c>
      <c r="I70" s="88" t="str">
        <f t="shared" si="0"/>
        <v>SESOUT5_09_C_PR24_OFWAT</v>
      </c>
      <c r="J70" s="89" t="str">
        <f>FD_Input_Final_Data!J70</f>
        <v>Totex</v>
      </c>
      <c r="K70" s="89" t="str">
        <f>FD_Input_Final_Data!K70</f>
        <v xml:space="preserve">Company view </v>
      </c>
      <c r="L70" s="89" t="str">
        <f>FD_Input_Final_Data!L70</f>
        <v>RWQ</v>
      </c>
      <c r="M70" s="89" t="str">
        <f>FD_Input_Final_Data!M70</f>
        <v>Underlying calculations for common performance commitments - wastewater - River water quality?(phosphorus) - Phosphorus emitted in the latest calendar year from treatment works that had a phosphorus limit.</v>
      </c>
      <c r="N70" s="89" t="str">
        <f>FD_Input_Final_Data!N70</f>
        <v>kg</v>
      </c>
      <c r="O70" s="89">
        <f>FD_Input_Final_Data!O70</f>
        <v>4</v>
      </c>
      <c r="P70" s="89" t="str">
        <f>FD_Input_Final_Data!Q70</f>
        <v>##BLANK</v>
      </c>
      <c r="Q70" s="89" t="str">
        <f>FD_Input_Final_Data!R70</f>
        <v>##BLANK</v>
      </c>
      <c r="R70" s="89" t="str">
        <f>FD_Input_Final_Data!S70</f>
        <v>##BLANK</v>
      </c>
      <c r="S70" s="89" t="str">
        <f>FD_Input_Final_Data!T70</f>
        <v>##BLANK</v>
      </c>
      <c r="T70" s="89" t="str">
        <f>FD_Input_Final_Data!U70</f>
        <v>##BLANK</v>
      </c>
      <c r="U70" s="89" t="str">
        <f>FD_Input_Final_Data!V70</f>
        <v>##BLANK</v>
      </c>
      <c r="V70" s="89" t="str">
        <f>FD_Input_Final_Data!W70</f>
        <v>##BLANK</v>
      </c>
      <c r="W70" s="89" t="str">
        <f>FD_Input_Final_Data!X70</f>
        <v>##BLANK</v>
      </c>
      <c r="X70" s="89" t="str">
        <f>FD_Input_Final_Data!Y70</f>
        <v>##BLANK</v>
      </c>
      <c r="Y70" s="89" t="str">
        <f>FD_Input_Final_Data!Z70</f>
        <v>##BLANK</v>
      </c>
      <c r="Z70" s="89" t="str">
        <f>FD_Input_Final_Data!AA70</f>
        <v>##BLANK</v>
      </c>
      <c r="AA70" s="89" t="str">
        <f>FD_Input_Final_Data!AB70</f>
        <v>##BLANK</v>
      </c>
      <c r="AB70" s="89" t="str">
        <f>FD_Input_Final_Data!AC70</f>
        <v>##BLANK</v>
      </c>
      <c r="AC70" s="89" t="str">
        <f>FD_Input_Final_Data!AD70</f>
        <v>##BLANK</v>
      </c>
      <c r="AD70" s="89" t="str">
        <f>FD_Input_Final_Data!AE70</f>
        <v>##BLANK</v>
      </c>
      <c r="AE70" s="89" t="str">
        <f>FD_Input_Final_Data!AF70</f>
        <v>##BLANK</v>
      </c>
      <c r="AF70" s="89" t="str">
        <f>FD_Input_Final_Data!AG70</f>
        <v>##BLANK</v>
      </c>
      <c r="AG70" s="89" t="str">
        <f>FD_Input_Final_Data!AH70</f>
        <v>##BLANK</v>
      </c>
      <c r="AH70" s="89" t="str">
        <f>FD_Input_Final_Data!AI70</f>
        <v>##BLANK</v>
      </c>
    </row>
    <row r="71" spans="2:34" s="15" customFormat="1" ht="15" x14ac:dyDescent="0.25">
      <c r="B71" s="89" t="str">
        <f>FD_Input_Final_Data!B71</f>
        <v>SWB</v>
      </c>
      <c r="C71" s="89" t="str">
        <f>FD_Input_Final_Data!C71</f>
        <v>South West Water</v>
      </c>
      <c r="D71" s="89" t="str">
        <f>FD_Input_Final_Data!D71</f>
        <v>England</v>
      </c>
      <c r="E71" s="89" t="str">
        <f>FD_Input_Final_Data!E71</f>
        <v>Company</v>
      </c>
      <c r="F71" s="89" t="str">
        <f>FD_Input_Final_Data!F71</f>
        <v>WaSC</v>
      </c>
      <c r="G71" s="89" t="str">
        <f>FD_Input_Final_Data!G71</f>
        <v>PCL Units</v>
      </c>
      <c r="H71" s="89" t="str">
        <f>FD_Input_Final_Data!H71</f>
        <v>OUT5_09_C_PR24_OFWAT</v>
      </c>
      <c r="I71" s="88" t="str">
        <f t="shared" ref="I71:I134" si="1">B71&amp;H71</f>
        <v>SWBOUT5_09_C_PR24_OFWAT</v>
      </c>
      <c r="J71" s="89" t="str">
        <f>FD_Input_Final_Data!J71</f>
        <v>Totex</v>
      </c>
      <c r="K71" s="89" t="str">
        <f>FD_Input_Final_Data!K71</f>
        <v xml:space="preserve">Company view </v>
      </c>
      <c r="L71" s="89" t="str">
        <f>FD_Input_Final_Data!L71</f>
        <v>RWQ</v>
      </c>
      <c r="M71" s="89" t="str">
        <f>FD_Input_Final_Data!M71</f>
        <v>Underlying calculations for common performance commitments - wastewater - River water quality?(phosphorus) - Phosphorus emitted in the latest calendar year from treatment works that had a phosphorus limit.</v>
      </c>
      <c r="N71" s="89" t="str">
        <f>FD_Input_Final_Data!N71</f>
        <v>kg</v>
      </c>
      <c r="O71" s="89">
        <f>FD_Input_Final_Data!O71</f>
        <v>4</v>
      </c>
      <c r="P71" s="89">
        <f>FD_Input_Final_Data!Q71</f>
        <v>5210.3287700000001</v>
      </c>
      <c r="Q71" s="89">
        <f>FD_Input_Final_Data!R71</f>
        <v>5276.0521900000003</v>
      </c>
      <c r="R71" s="89">
        <f>FD_Input_Final_Data!S71</f>
        <v>7900.9534199999998</v>
      </c>
      <c r="S71" s="89">
        <f>FD_Input_Final_Data!T71</f>
        <v>6046.2475899999999</v>
      </c>
      <c r="T71" s="89">
        <f>FD_Input_Final_Data!U71</f>
        <v>6487.2288699999999</v>
      </c>
      <c r="U71" s="89">
        <f>FD_Input_Final_Data!V71</f>
        <v>9709.6743000000006</v>
      </c>
      <c r="V71" s="89">
        <f>FD_Input_Final_Data!W71</f>
        <v>12873.113520000001</v>
      </c>
      <c r="W71" s="89">
        <f>FD_Input_Final_Data!X71</f>
        <v>10687.23337</v>
      </c>
      <c r="X71" s="89">
        <f>FD_Input_Final_Data!Y71</f>
        <v>9628.054979999999</v>
      </c>
      <c r="Y71" s="89">
        <f>FD_Input_Final_Data!Z71</f>
        <v>10984.057709999999</v>
      </c>
      <c r="Z71" s="89">
        <f>FD_Input_Final_Data!AA71</f>
        <v>19421.893479999999</v>
      </c>
      <c r="AA71" s="89">
        <f>FD_Input_Final_Data!AB71</f>
        <v>16404.501670000001</v>
      </c>
      <c r="AB71" s="89">
        <f>FD_Input_Final_Data!AC71</f>
        <v>17341.023689999998</v>
      </c>
      <c r="AC71" s="89">
        <f>FD_Input_Final_Data!AD71</f>
        <v>17300.373360000001</v>
      </c>
      <c r="AD71" s="89">
        <f>FD_Input_Final_Data!AE71</f>
        <v>18335.17424</v>
      </c>
      <c r="AE71" s="89">
        <f>FD_Input_Final_Data!AF71</f>
        <v>22410.887609999998</v>
      </c>
      <c r="AF71" s="89">
        <f>FD_Input_Final_Data!AG71</f>
        <v>22472.941800000001</v>
      </c>
      <c r="AG71" s="89">
        <f>FD_Input_Final_Data!AH71</f>
        <v>22708.498809999997</v>
      </c>
      <c r="AH71" s="89">
        <f>FD_Input_Final_Data!AI71</f>
        <v>22315.192230000001</v>
      </c>
    </row>
    <row r="72" spans="2:34" s="15" customFormat="1" ht="15" x14ac:dyDescent="0.25">
      <c r="B72" s="89" t="str">
        <f>FD_Input_Final_Data!B72</f>
        <v>BRL</v>
      </c>
      <c r="C72" s="89" t="str">
        <f>FD_Input_Final_Data!C72</f>
        <v>Bristol Water</v>
      </c>
      <c r="D72" s="89" t="str">
        <f>FD_Input_Final_Data!D72</f>
        <v>England</v>
      </c>
      <c r="E72" s="89" t="str">
        <f>FD_Input_Final_Data!E72</f>
        <v>Company</v>
      </c>
      <c r="F72" s="89" t="str">
        <f>FD_Input_Final_Data!F72</f>
        <v>WoC</v>
      </c>
      <c r="G72" s="89" t="str">
        <f>FD_Input_Final_Data!G72</f>
        <v>PCL Units</v>
      </c>
      <c r="H72" s="89" t="str">
        <f>FD_Input_Final_Data!H72</f>
        <v>OUT5_09_C_PR24_OFWAT</v>
      </c>
      <c r="I72" s="88" t="str">
        <f t="shared" si="1"/>
        <v>BRLOUT5_09_C_PR24_OFWAT</v>
      </c>
      <c r="J72" s="89" t="str">
        <f>FD_Input_Final_Data!J72</f>
        <v>Totex</v>
      </c>
      <c r="K72" s="89" t="str">
        <f>FD_Input_Final_Data!K72</f>
        <v xml:space="preserve">Company view </v>
      </c>
      <c r="L72" s="89" t="str">
        <f>FD_Input_Final_Data!L72</f>
        <v>RWQ</v>
      </c>
      <c r="M72" s="89" t="str">
        <f>FD_Input_Final_Data!M72</f>
        <v>Underlying calculations for common performance commitments - wastewater - River water quality?(phosphorus) - Phosphorus emitted in the latest calendar year from treatment works that had a phosphorus limit.</v>
      </c>
      <c r="N72" s="89" t="str">
        <f>FD_Input_Final_Data!N72</f>
        <v>kg</v>
      </c>
      <c r="O72" s="89">
        <f>FD_Input_Final_Data!O72</f>
        <v>4</v>
      </c>
      <c r="P72" s="89" t="str">
        <f>FD_Input_Final_Data!Q72</f>
        <v>##BLANK</v>
      </c>
      <c r="Q72" s="89" t="str">
        <f>FD_Input_Final_Data!R72</f>
        <v>##BLANK</v>
      </c>
      <c r="R72" s="89" t="str">
        <f>FD_Input_Final_Data!S72</f>
        <v>##BLANK</v>
      </c>
      <c r="S72" s="89" t="str">
        <f>FD_Input_Final_Data!T72</f>
        <v>##BLANK</v>
      </c>
      <c r="T72" s="89" t="str">
        <f>FD_Input_Final_Data!U72</f>
        <v>##BLANK</v>
      </c>
      <c r="U72" s="89" t="str">
        <f>FD_Input_Final_Data!V72</f>
        <v>##BLANK</v>
      </c>
      <c r="V72" s="89" t="str">
        <f>FD_Input_Final_Data!W72</f>
        <v>##BLANK</v>
      </c>
      <c r="W72" s="89" t="str">
        <f>FD_Input_Final_Data!X72</f>
        <v>##BLANK</v>
      </c>
      <c r="X72" s="89" t="str">
        <f>FD_Input_Final_Data!Y72</f>
        <v>##BLANK</v>
      </c>
      <c r="Y72" s="89" t="str">
        <f>FD_Input_Final_Data!Z72</f>
        <v>##BLANK</v>
      </c>
      <c r="Z72" s="89" t="str">
        <f>FD_Input_Final_Data!AA72</f>
        <v>##BLANK</v>
      </c>
      <c r="AA72" s="89" t="str">
        <f>FD_Input_Final_Data!AB72</f>
        <v>##BLANK</v>
      </c>
      <c r="AB72" s="89" t="str">
        <f>FD_Input_Final_Data!AC72</f>
        <v>##BLANK</v>
      </c>
      <c r="AC72" s="89" t="str">
        <f>FD_Input_Final_Data!AD72</f>
        <v>##BLANK</v>
      </c>
      <c r="AD72" s="89" t="str">
        <f>FD_Input_Final_Data!AE72</f>
        <v>##BLANK</v>
      </c>
      <c r="AE72" s="89" t="str">
        <f>FD_Input_Final_Data!AF72</f>
        <v>##BLANK</v>
      </c>
      <c r="AF72" s="89" t="str">
        <f>FD_Input_Final_Data!AG72</f>
        <v>##BLANK</v>
      </c>
      <c r="AG72" s="89" t="str">
        <f>FD_Input_Final_Data!AH72</f>
        <v>##BLANK</v>
      </c>
      <c r="AH72" s="89" t="str">
        <f>FD_Input_Final_Data!AI72</f>
        <v>##BLANK</v>
      </c>
    </row>
    <row r="73" spans="2:34" s="15" customFormat="1" ht="15" x14ac:dyDescent="0.25">
      <c r="B73" s="89" t="str">
        <f>FD_Input_Final_Data!B73</f>
        <v>ANH</v>
      </c>
      <c r="C73" s="89" t="str">
        <f>FD_Input_Final_Data!C73</f>
        <v>Anglian Water</v>
      </c>
      <c r="D73" s="89" t="str">
        <f>FD_Input_Final_Data!D73</f>
        <v>England</v>
      </c>
      <c r="E73" s="89" t="str">
        <f>FD_Input_Final_Data!E73</f>
        <v>Company</v>
      </c>
      <c r="F73" s="89" t="str">
        <f>FD_Input_Final_Data!F73</f>
        <v>WaSC</v>
      </c>
      <c r="G73" s="89" t="str">
        <f>FD_Input_Final_Data!G73</f>
        <v>PCL Units</v>
      </c>
      <c r="H73" s="89" t="str">
        <f>FD_Input_Final_Data!H73</f>
        <v>OUT5_09_D_PR24_OFWAT</v>
      </c>
      <c r="I73" s="88" t="str">
        <f t="shared" si="1"/>
        <v>ANHOUT5_09_D_PR24_OFWAT</v>
      </c>
      <c r="J73" s="89" t="str">
        <f>FD_Input_Final_Data!J73</f>
        <v>Totex</v>
      </c>
      <c r="K73" s="89" t="str">
        <f>FD_Input_Final_Data!K73</f>
        <v xml:space="preserve">Company view </v>
      </c>
      <c r="L73" s="89" t="str">
        <f>FD_Input_Final_Data!L73</f>
        <v>RWQ</v>
      </c>
      <c r="M73" s="89" t="str">
        <f>FD_Input_Final_Data!M73</f>
        <v>Underlying calculations for common performance commitments - wastewater - River water quality?(phosphorus) - Change in phosphorus discharged from treatment works</v>
      </c>
      <c r="N73" s="89" t="str">
        <f>FD_Input_Final_Data!N73</f>
        <v>kg</v>
      </c>
      <c r="O73" s="89">
        <f>FD_Input_Final_Data!O73</f>
        <v>4</v>
      </c>
      <c r="P73" s="89">
        <f>FD_Input_Final_Data!Q73</f>
        <v>0</v>
      </c>
      <c r="Q73" s="89">
        <f>FD_Input_Final_Data!R73</f>
        <v>-43268</v>
      </c>
      <c r="R73" s="89">
        <f>FD_Input_Final_Data!S73</f>
        <v>-28594</v>
      </c>
      <c r="S73" s="89">
        <f>FD_Input_Final_Data!T73</f>
        <v>-295286</v>
      </c>
      <c r="T73" s="89">
        <f>FD_Input_Final_Data!U73</f>
        <v>-394160</v>
      </c>
      <c r="U73" s="89">
        <f>FD_Input_Final_Data!V73</f>
        <v>-442220</v>
      </c>
      <c r="V73" s="89">
        <f>FD_Input_Final_Data!W73</f>
        <v>-401030</v>
      </c>
      <c r="W73" s="89">
        <f>FD_Input_Final_Data!X73</f>
        <v>-374868</v>
      </c>
      <c r="X73" s="89">
        <f>FD_Input_Final_Data!Y73</f>
        <v>-343798</v>
      </c>
      <c r="Y73" s="89">
        <f>FD_Input_Final_Data!Z73</f>
        <v>0</v>
      </c>
      <c r="Z73" s="89">
        <f>FD_Input_Final_Data!AA73</f>
        <v>12295</v>
      </c>
      <c r="AA73" s="89">
        <f>FD_Input_Final_Data!AB73</f>
        <v>53721</v>
      </c>
      <c r="AB73" s="89">
        <f>FD_Input_Final_Data!AC73</f>
        <v>-5681</v>
      </c>
      <c r="AC73" s="89">
        <f>FD_Input_Final_Data!AD73</f>
        <v>-63368</v>
      </c>
      <c r="AD73" s="89">
        <f>FD_Input_Final_Data!AE73</f>
        <v>126352</v>
      </c>
      <c r="AE73" s="89">
        <f>FD_Input_Final_Data!AF73</f>
        <v>122497</v>
      </c>
      <c r="AF73" s="89">
        <f>FD_Input_Final_Data!AG73</f>
        <v>128411</v>
      </c>
      <c r="AG73" s="89">
        <f>FD_Input_Final_Data!AH73</f>
        <v>138438</v>
      </c>
      <c r="AH73" s="89">
        <f>FD_Input_Final_Data!AI73</f>
        <v>137571</v>
      </c>
    </row>
    <row r="74" spans="2:34" s="15" customFormat="1" ht="15" x14ac:dyDescent="0.25">
      <c r="B74" s="89" t="str">
        <f>FD_Input_Final_Data!B74</f>
        <v>WSH</v>
      </c>
      <c r="C74" s="89" t="str">
        <f>FD_Input_Final_Data!C74</f>
        <v>Dŵr Cymru</v>
      </c>
      <c r="D74" s="89" t="str">
        <f>FD_Input_Final_Data!D74</f>
        <v>Wales</v>
      </c>
      <c r="E74" s="89" t="str">
        <f>FD_Input_Final_Data!E74</f>
        <v>Company</v>
      </c>
      <c r="F74" s="89" t="str">
        <f>FD_Input_Final_Data!F74</f>
        <v>WaSC</v>
      </c>
      <c r="G74" s="89" t="str">
        <f>FD_Input_Final_Data!G74</f>
        <v>PCL Units</v>
      </c>
      <c r="H74" s="89" t="str">
        <f>FD_Input_Final_Data!H74</f>
        <v>OUT5_09_D_PR24_OFWAT</v>
      </c>
      <c r="I74" s="88" t="str">
        <f t="shared" si="1"/>
        <v>WSHOUT5_09_D_PR24_OFWAT</v>
      </c>
      <c r="J74" s="89" t="str">
        <f>FD_Input_Final_Data!J74</f>
        <v>Totex</v>
      </c>
      <c r="K74" s="89" t="str">
        <f>FD_Input_Final_Data!K74</f>
        <v xml:space="preserve">Company view </v>
      </c>
      <c r="L74" s="89" t="str">
        <f>FD_Input_Final_Data!L74</f>
        <v>RWQ</v>
      </c>
      <c r="M74" s="89" t="str">
        <f>FD_Input_Final_Data!M74</f>
        <v>Underlying calculations for common performance commitments - wastewater - River water quality?(phosphorus) - Change in phosphorus discharged from treatment works</v>
      </c>
      <c r="N74" s="89" t="str">
        <f>FD_Input_Final_Data!N74</f>
        <v>kg</v>
      </c>
      <c r="O74" s="89">
        <f>FD_Input_Final_Data!O74</f>
        <v>4</v>
      </c>
      <c r="P74" s="89">
        <f>FD_Input_Final_Data!Q74</f>
        <v>20004.174500000001</v>
      </c>
      <c r="Q74" s="89">
        <f>FD_Input_Final_Data!R74</f>
        <v>17928.231199999998</v>
      </c>
      <c r="R74" s="89">
        <f>FD_Input_Final_Data!S74</f>
        <v>6948.5010000000002</v>
      </c>
      <c r="S74" s="89">
        <f>FD_Input_Final_Data!T74</f>
        <v>10158.2323</v>
      </c>
      <c r="T74" s="89">
        <f>FD_Input_Final_Data!U74</f>
        <v>-13138.8315</v>
      </c>
      <c r="U74" s="89">
        <f>FD_Input_Final_Data!V74</f>
        <v>3740.6430999999998</v>
      </c>
      <c r="V74" s="89">
        <f>FD_Input_Final_Data!W74</f>
        <v>-2914.6217999999999</v>
      </c>
      <c r="W74" s="89">
        <f>FD_Input_Final_Data!X74</f>
        <v>-1856.5552</v>
      </c>
      <c r="X74" s="89">
        <f>FD_Input_Final_Data!Y74</f>
        <v>-351.86110000000002</v>
      </c>
      <c r="Y74" s="89">
        <f>FD_Input_Final_Data!Z74</f>
        <v>0</v>
      </c>
      <c r="Z74" s="89">
        <f>FD_Input_Final_Data!AA74</f>
        <v>6808.2659000000003</v>
      </c>
      <c r="AA74" s="89">
        <f>FD_Input_Final_Data!AB74</f>
        <v>11238.1333</v>
      </c>
      <c r="AB74" s="89">
        <f>FD_Input_Final_Data!AC74</f>
        <v>24.4619</v>
      </c>
      <c r="AC74" s="89">
        <f>FD_Input_Final_Data!AD74</f>
        <v>39804.144899999999</v>
      </c>
      <c r="AD74" s="89">
        <f>FD_Input_Final_Data!AE74</f>
        <v>43517.241300000002</v>
      </c>
      <c r="AE74" s="89">
        <f>FD_Input_Final_Data!AF74</f>
        <v>87343.669200000004</v>
      </c>
      <c r="AF74" s="89">
        <f>FD_Input_Final_Data!AG74</f>
        <v>87556.453699999998</v>
      </c>
      <c r="AG74" s="89">
        <f>FD_Input_Final_Data!AH74</f>
        <v>97464.015400000004</v>
      </c>
      <c r="AH74" s="89">
        <f>FD_Input_Final_Data!AI74</f>
        <v>98152.173699999999</v>
      </c>
    </row>
    <row r="75" spans="2:34" s="15" customFormat="1" ht="15" x14ac:dyDescent="0.25">
      <c r="B75" s="89" t="str">
        <f>FD_Input_Final_Data!B75</f>
        <v>HDD</v>
      </c>
      <c r="C75" s="89" t="str">
        <f>FD_Input_Final_Data!C75</f>
        <v>Hafren Dyfrdwy</v>
      </c>
      <c r="D75" s="89" t="str">
        <f>FD_Input_Final_Data!D75</f>
        <v>Wales</v>
      </c>
      <c r="E75" s="89" t="str">
        <f>FD_Input_Final_Data!E75</f>
        <v>Company</v>
      </c>
      <c r="F75" s="89" t="str">
        <f>FD_Input_Final_Data!F75</f>
        <v>WaSC</v>
      </c>
      <c r="G75" s="89" t="str">
        <f>FD_Input_Final_Data!G75</f>
        <v>PCL Units</v>
      </c>
      <c r="H75" s="89" t="str">
        <f>FD_Input_Final_Data!H75</f>
        <v>OUT5_09_D_PR24_OFWAT</v>
      </c>
      <c r="I75" s="88" t="str">
        <f t="shared" si="1"/>
        <v>HDDOUT5_09_D_PR24_OFWAT</v>
      </c>
      <c r="J75" s="89" t="str">
        <f>FD_Input_Final_Data!J75</f>
        <v>Totex</v>
      </c>
      <c r="K75" s="89" t="str">
        <f>FD_Input_Final_Data!K75</f>
        <v xml:space="preserve">Company view </v>
      </c>
      <c r="L75" s="89" t="str">
        <f>FD_Input_Final_Data!L75</f>
        <v>RWQ</v>
      </c>
      <c r="M75" s="89" t="str">
        <f>FD_Input_Final_Data!M75</f>
        <v>Underlying calculations for common performance commitments - wastewater - River water quality?(phosphorus) - Change in phosphorus discharged from treatment works</v>
      </c>
      <c r="N75" s="89" t="str">
        <f>FD_Input_Final_Data!N75</f>
        <v>kg</v>
      </c>
      <c r="O75" s="89">
        <f>FD_Input_Final_Data!O75</f>
        <v>4</v>
      </c>
      <c r="P75" s="89">
        <f>FD_Input_Final_Data!Q75</f>
        <v>-133.59039999999999</v>
      </c>
      <c r="Q75" s="89">
        <f>FD_Input_Final_Data!R75</f>
        <v>-22.960899999999999</v>
      </c>
      <c r="R75" s="89">
        <f>FD_Input_Final_Data!S75</f>
        <v>7.1242000000000001</v>
      </c>
      <c r="S75" s="89">
        <f>FD_Input_Final_Data!T75</f>
        <v>10.837400000000001</v>
      </c>
      <c r="T75" s="89">
        <f>FD_Input_Final_Data!U75</f>
        <v>-129.75899999999999</v>
      </c>
      <c r="U75" s="89">
        <f>FD_Input_Final_Data!V75</f>
        <v>-16.237100000000002</v>
      </c>
      <c r="V75" s="89">
        <f>FD_Input_Final_Data!W75</f>
        <v>-7.7344999999999997</v>
      </c>
      <c r="W75" s="89">
        <f>FD_Input_Final_Data!X75</f>
        <v>20.517900000000001</v>
      </c>
      <c r="X75" s="89">
        <f>FD_Input_Final_Data!Y75</f>
        <v>25.613</v>
      </c>
      <c r="Y75" s="89">
        <f>FD_Input_Final_Data!Z75</f>
        <v>0</v>
      </c>
      <c r="Z75" s="89">
        <f>FD_Input_Final_Data!AA75</f>
        <v>-29.446400000000001</v>
      </c>
      <c r="AA75" s="89">
        <f>FD_Input_Final_Data!AB75</f>
        <v>-74.989599999999996</v>
      </c>
      <c r="AB75" s="89">
        <f>FD_Input_Final_Data!AC75</f>
        <v>0</v>
      </c>
      <c r="AC75" s="89">
        <f>FD_Input_Final_Data!AD75</f>
        <v>0</v>
      </c>
      <c r="AD75" s="89">
        <f>FD_Input_Final_Data!AE75</f>
        <v>3443.2865999999999</v>
      </c>
      <c r="AE75" s="89">
        <f>FD_Input_Final_Data!AF75</f>
        <v>3443.2865999999999</v>
      </c>
      <c r="AF75" s="89">
        <f>FD_Input_Final_Data!AG75</f>
        <v>3443.2865999999999</v>
      </c>
      <c r="AG75" s="89">
        <f>FD_Input_Final_Data!AH75</f>
        <v>3443.2865999999999</v>
      </c>
      <c r="AH75" s="89">
        <f>FD_Input_Final_Data!AI75</f>
        <v>3443.2865999999999</v>
      </c>
    </row>
    <row r="76" spans="2:34" s="15" customFormat="1" ht="15" x14ac:dyDescent="0.25">
      <c r="B76" s="89" t="str">
        <f>FD_Input_Final_Data!B76</f>
        <v>NES</v>
      </c>
      <c r="C76" s="89" t="str">
        <f>FD_Input_Final_Data!C76</f>
        <v>Northumbrian Water</v>
      </c>
      <c r="D76" s="89" t="str">
        <f>FD_Input_Final_Data!D76</f>
        <v>England</v>
      </c>
      <c r="E76" s="89" t="str">
        <f>FD_Input_Final_Data!E76</f>
        <v>Company</v>
      </c>
      <c r="F76" s="89" t="str">
        <f>FD_Input_Final_Data!F76</f>
        <v>WaSC</v>
      </c>
      <c r="G76" s="89" t="str">
        <f>FD_Input_Final_Data!G76</f>
        <v>PCL Units</v>
      </c>
      <c r="H76" s="89" t="str">
        <f>FD_Input_Final_Data!H76</f>
        <v>OUT5_09_D_PR24_OFWAT</v>
      </c>
      <c r="I76" s="88" t="str">
        <f t="shared" si="1"/>
        <v>NESOUT5_09_D_PR24_OFWAT</v>
      </c>
      <c r="J76" s="89" t="str">
        <f>FD_Input_Final_Data!J76</f>
        <v>Totex</v>
      </c>
      <c r="K76" s="89" t="str">
        <f>FD_Input_Final_Data!K76</f>
        <v xml:space="preserve">Company view </v>
      </c>
      <c r="L76" s="89" t="str">
        <f>FD_Input_Final_Data!L76</f>
        <v>RWQ</v>
      </c>
      <c r="M76" s="89" t="str">
        <f>FD_Input_Final_Data!M76</f>
        <v>Underlying calculations for common performance commitments - wastewater - River water quality?(phosphorus) - Change in phosphorus discharged from treatment works</v>
      </c>
      <c r="N76" s="89" t="str">
        <f>FD_Input_Final_Data!N76</f>
        <v>kg</v>
      </c>
      <c r="O76" s="89">
        <f>FD_Input_Final_Data!O76</f>
        <v>4</v>
      </c>
      <c r="P76" s="89">
        <f>FD_Input_Final_Data!Q76</f>
        <v>0</v>
      </c>
      <c r="Q76" s="89">
        <f>FD_Input_Final_Data!R76</f>
        <v>0</v>
      </c>
      <c r="R76" s="89">
        <f>FD_Input_Final_Data!S76</f>
        <v>0</v>
      </c>
      <c r="S76" s="89">
        <f>FD_Input_Final_Data!T76</f>
        <v>0</v>
      </c>
      <c r="T76" s="89">
        <f>FD_Input_Final_Data!U76</f>
        <v>0</v>
      </c>
      <c r="U76" s="89">
        <f>FD_Input_Final_Data!V76</f>
        <v>0</v>
      </c>
      <c r="V76" s="89">
        <f>FD_Input_Final_Data!W76</f>
        <v>0</v>
      </c>
      <c r="W76" s="89">
        <f>FD_Input_Final_Data!X76</f>
        <v>0</v>
      </c>
      <c r="X76" s="89">
        <f>FD_Input_Final_Data!Y76</f>
        <v>0</v>
      </c>
      <c r="Y76" s="89">
        <f>FD_Input_Final_Data!Z76</f>
        <v>0</v>
      </c>
      <c r="Z76" s="89">
        <f>FD_Input_Final_Data!AA76</f>
        <v>2277.4249</v>
      </c>
      <c r="AA76" s="89">
        <f>FD_Input_Final_Data!AB76</f>
        <v>6394.0753999999997</v>
      </c>
      <c r="AB76" s="89">
        <f>FD_Input_Final_Data!AC76</f>
        <v>2649.4971</v>
      </c>
      <c r="AC76" s="89">
        <f>FD_Input_Final_Data!AD76</f>
        <v>-28286.611199999999</v>
      </c>
      <c r="AD76" s="89">
        <f>FD_Input_Final_Data!AE76</f>
        <v>-10004.439700000001</v>
      </c>
      <c r="AE76" s="89">
        <f>FD_Input_Final_Data!AF76</f>
        <v>-9210.9467999999997</v>
      </c>
      <c r="AF76" s="89">
        <f>FD_Input_Final_Data!AG76</f>
        <v>7121.2232999999997</v>
      </c>
      <c r="AG76" s="89">
        <f>FD_Input_Final_Data!AH76</f>
        <v>7340.5941999999995</v>
      </c>
      <c r="AH76" s="89">
        <f>FD_Input_Final_Data!AI76</f>
        <v>7567.4960000000001</v>
      </c>
    </row>
    <row r="77" spans="2:34" s="15" customFormat="1" ht="15" x14ac:dyDescent="0.25">
      <c r="B77" s="89" t="str">
        <f>FD_Input_Final_Data!B77</f>
        <v>SVE</v>
      </c>
      <c r="C77" s="89" t="str">
        <f>FD_Input_Final_Data!C77</f>
        <v>Severn Trent Water</v>
      </c>
      <c r="D77" s="89" t="str">
        <f>FD_Input_Final_Data!D77</f>
        <v>England</v>
      </c>
      <c r="E77" s="89" t="str">
        <f>FD_Input_Final_Data!E77</f>
        <v>Company</v>
      </c>
      <c r="F77" s="89" t="str">
        <f>FD_Input_Final_Data!F77</f>
        <v>WaSC</v>
      </c>
      <c r="G77" s="89" t="str">
        <f>FD_Input_Final_Data!G77</f>
        <v>PCL Units</v>
      </c>
      <c r="H77" s="89" t="str">
        <f>FD_Input_Final_Data!H77</f>
        <v>OUT5_09_D_PR24_OFWAT</v>
      </c>
      <c r="I77" s="88" t="str">
        <f t="shared" si="1"/>
        <v>SVEOUT5_09_D_PR24_OFWAT</v>
      </c>
      <c r="J77" s="89" t="str">
        <f>FD_Input_Final_Data!J77</f>
        <v>Totex</v>
      </c>
      <c r="K77" s="89" t="str">
        <f>FD_Input_Final_Data!K77</f>
        <v xml:space="preserve">Company view </v>
      </c>
      <c r="L77" s="89" t="str">
        <f>FD_Input_Final_Data!L77</f>
        <v>RWQ</v>
      </c>
      <c r="M77" s="89" t="str">
        <f>FD_Input_Final_Data!M77</f>
        <v>Underlying calculations for common performance commitments - wastewater - River water quality?(phosphorus) - Change in phosphorus discharged from treatment works</v>
      </c>
      <c r="N77" s="89" t="str">
        <f>FD_Input_Final_Data!N77</f>
        <v>kg</v>
      </c>
      <c r="O77" s="89">
        <f>FD_Input_Final_Data!O77</f>
        <v>4</v>
      </c>
      <c r="P77" s="89">
        <f>FD_Input_Final_Data!Q77</f>
        <v>0</v>
      </c>
      <c r="Q77" s="89">
        <f>FD_Input_Final_Data!R77</f>
        <v>0</v>
      </c>
      <c r="R77" s="89">
        <f>FD_Input_Final_Data!S77</f>
        <v>0</v>
      </c>
      <c r="S77" s="89">
        <f>FD_Input_Final_Data!T77</f>
        <v>0</v>
      </c>
      <c r="T77" s="89">
        <f>FD_Input_Final_Data!U77</f>
        <v>0</v>
      </c>
      <c r="U77" s="89">
        <f>FD_Input_Final_Data!V77</f>
        <v>0</v>
      </c>
      <c r="V77" s="89">
        <f>FD_Input_Final_Data!W77</f>
        <v>0</v>
      </c>
      <c r="W77" s="89">
        <f>FD_Input_Final_Data!X77</f>
        <v>0</v>
      </c>
      <c r="X77" s="89">
        <f>FD_Input_Final_Data!Y77</f>
        <v>0</v>
      </c>
      <c r="Y77" s="89">
        <f>FD_Input_Final_Data!Z77</f>
        <v>0</v>
      </c>
      <c r="Z77" s="89">
        <f>FD_Input_Final_Data!AA77</f>
        <v>184831.89910000001</v>
      </c>
      <c r="AA77" s="89">
        <f>FD_Input_Final_Data!AB77</f>
        <v>169482.05960000001</v>
      </c>
      <c r="AB77" s="89">
        <f>FD_Input_Final_Data!AC77</f>
        <v>180966.53</v>
      </c>
      <c r="AC77" s="89">
        <f>FD_Input_Final_Data!AD77</f>
        <v>186267.44639999999</v>
      </c>
      <c r="AD77" s="89">
        <f>FD_Input_Final_Data!AE77</f>
        <v>585367.69090000005</v>
      </c>
      <c r="AE77" s="89">
        <f>FD_Input_Final_Data!AF77</f>
        <v>623415.72560000001</v>
      </c>
      <c r="AF77" s="89">
        <f>FD_Input_Final_Data!AG77</f>
        <v>779730.41119999997</v>
      </c>
      <c r="AG77" s="89">
        <f>FD_Input_Final_Data!AH77</f>
        <v>886671.86739999999</v>
      </c>
      <c r="AH77" s="89">
        <f>FD_Input_Final_Data!AI77</f>
        <v>886671.86739999999</v>
      </c>
    </row>
    <row r="78" spans="2:34" s="15" customFormat="1" ht="15" x14ac:dyDescent="0.25">
      <c r="B78" s="89" t="str">
        <f>FD_Input_Final_Data!B78</f>
        <v>SRN</v>
      </c>
      <c r="C78" s="89" t="str">
        <f>FD_Input_Final_Data!C78</f>
        <v>Southern Water</v>
      </c>
      <c r="D78" s="89" t="str">
        <f>FD_Input_Final_Data!D78</f>
        <v>England</v>
      </c>
      <c r="E78" s="89" t="str">
        <f>FD_Input_Final_Data!E78</f>
        <v>Company</v>
      </c>
      <c r="F78" s="89" t="str">
        <f>FD_Input_Final_Data!F78</f>
        <v>WaSC</v>
      </c>
      <c r="G78" s="89" t="str">
        <f>FD_Input_Final_Data!G78</f>
        <v>PCL Units</v>
      </c>
      <c r="H78" s="89" t="str">
        <f>FD_Input_Final_Data!H78</f>
        <v>OUT5_09_D_PR24_OFWAT</v>
      </c>
      <c r="I78" s="88" t="str">
        <f t="shared" si="1"/>
        <v>SRNOUT5_09_D_PR24_OFWAT</v>
      </c>
      <c r="J78" s="89" t="str">
        <f>FD_Input_Final_Data!J78</f>
        <v>Totex</v>
      </c>
      <c r="K78" s="89" t="str">
        <f>FD_Input_Final_Data!K78</f>
        <v xml:space="preserve">Company view </v>
      </c>
      <c r="L78" s="89" t="str">
        <f>FD_Input_Final_Data!L78</f>
        <v>RWQ</v>
      </c>
      <c r="M78" s="89" t="str">
        <f>FD_Input_Final_Data!M78</f>
        <v>Underlying calculations for common performance commitments - wastewater - River water quality?(phosphorus) - Change in phosphorus discharged from treatment works</v>
      </c>
      <c r="N78" s="89" t="str">
        <f>FD_Input_Final_Data!N78</f>
        <v>kg</v>
      </c>
      <c r="O78" s="89">
        <f>FD_Input_Final_Data!O78</f>
        <v>4</v>
      </c>
      <c r="P78" s="89">
        <f>FD_Input_Final_Data!Q78</f>
        <v>0</v>
      </c>
      <c r="Q78" s="89">
        <f>FD_Input_Final_Data!R78</f>
        <v>0</v>
      </c>
      <c r="R78" s="89">
        <f>FD_Input_Final_Data!S78</f>
        <v>0</v>
      </c>
      <c r="S78" s="89">
        <f>FD_Input_Final_Data!T78</f>
        <v>0</v>
      </c>
      <c r="T78" s="89">
        <f>FD_Input_Final_Data!U78</f>
        <v>0</v>
      </c>
      <c r="U78" s="89">
        <f>FD_Input_Final_Data!V78</f>
        <v>0</v>
      </c>
      <c r="V78" s="89">
        <f>FD_Input_Final_Data!W78</f>
        <v>0</v>
      </c>
      <c r="W78" s="89">
        <f>FD_Input_Final_Data!X78</f>
        <v>0</v>
      </c>
      <c r="X78" s="89">
        <f>FD_Input_Final_Data!Y78</f>
        <v>0</v>
      </c>
      <c r="Y78" s="89">
        <f>FD_Input_Final_Data!Z78</f>
        <v>0</v>
      </c>
      <c r="Z78" s="89">
        <f>FD_Input_Final_Data!AA78</f>
        <v>0</v>
      </c>
      <c r="AA78" s="89">
        <f>FD_Input_Final_Data!AB78</f>
        <v>0</v>
      </c>
      <c r="AB78" s="89">
        <f>FD_Input_Final_Data!AC78</f>
        <v>0</v>
      </c>
      <c r="AC78" s="89">
        <f>FD_Input_Final_Data!AD78</f>
        <v>84345.593099999998</v>
      </c>
      <c r="AD78" s="89">
        <f>FD_Input_Final_Data!AE78</f>
        <v>84345.593099999998</v>
      </c>
      <c r="AE78" s="89">
        <f>FD_Input_Final_Data!AF78</f>
        <v>84345.593099999998</v>
      </c>
      <c r="AF78" s="89">
        <f>FD_Input_Final_Data!AG78</f>
        <v>84345.593099999998</v>
      </c>
      <c r="AG78" s="89">
        <f>FD_Input_Final_Data!AH78</f>
        <v>84345.593099999998</v>
      </c>
      <c r="AH78" s="89">
        <f>FD_Input_Final_Data!AI78</f>
        <v>182028.3842</v>
      </c>
    </row>
    <row r="79" spans="2:34" s="15" customFormat="1" ht="15" x14ac:dyDescent="0.25">
      <c r="B79" s="89" t="str">
        <f>FD_Input_Final_Data!B79</f>
        <v>TMS</v>
      </c>
      <c r="C79" s="89" t="str">
        <f>FD_Input_Final_Data!C79</f>
        <v>Thames Water</v>
      </c>
      <c r="D79" s="89" t="str">
        <f>FD_Input_Final_Data!D79</f>
        <v>England</v>
      </c>
      <c r="E79" s="89" t="str">
        <f>FD_Input_Final_Data!E79</f>
        <v>Company</v>
      </c>
      <c r="F79" s="89" t="str">
        <f>FD_Input_Final_Data!F79</f>
        <v>WaSC</v>
      </c>
      <c r="G79" s="89" t="str">
        <f>FD_Input_Final_Data!G79</f>
        <v>PCL Units</v>
      </c>
      <c r="H79" s="89" t="str">
        <f>FD_Input_Final_Data!H79</f>
        <v>OUT5_09_D_PR24_OFWAT</v>
      </c>
      <c r="I79" s="88" t="str">
        <f t="shared" si="1"/>
        <v>TMSOUT5_09_D_PR24_OFWAT</v>
      </c>
      <c r="J79" s="89" t="str">
        <f>FD_Input_Final_Data!J79</f>
        <v>Totex</v>
      </c>
      <c r="K79" s="89" t="str">
        <f>FD_Input_Final_Data!K79</f>
        <v xml:space="preserve">Company view </v>
      </c>
      <c r="L79" s="89" t="str">
        <f>FD_Input_Final_Data!L79</f>
        <v>RWQ</v>
      </c>
      <c r="M79" s="89" t="str">
        <f>FD_Input_Final_Data!M79</f>
        <v>Underlying calculations for common performance commitments - wastewater - River water quality?(phosphorus) - Change in phosphorus discharged from treatment works</v>
      </c>
      <c r="N79" s="89" t="str">
        <f>FD_Input_Final_Data!N79</f>
        <v>kg</v>
      </c>
      <c r="O79" s="89">
        <f>FD_Input_Final_Data!O79</f>
        <v>4</v>
      </c>
      <c r="P79" s="89">
        <f>FD_Input_Final_Data!Q79</f>
        <v>72194.198999999993</v>
      </c>
      <c r="Q79" s="89">
        <f>FD_Input_Final_Data!R79</f>
        <v>-71094.672399999996</v>
      </c>
      <c r="R79" s="89">
        <f>FD_Input_Final_Data!S79</f>
        <v>-15003.320299999999</v>
      </c>
      <c r="S79" s="89">
        <f>FD_Input_Final_Data!T79</f>
        <v>13974.9797</v>
      </c>
      <c r="T79" s="89">
        <f>FD_Input_Final_Data!U79</f>
        <v>42884.624300000003</v>
      </c>
      <c r="U79" s="89">
        <f>FD_Input_Final_Data!V79</f>
        <v>16118.177600000001</v>
      </c>
      <c r="V79" s="89">
        <f>FD_Input_Final_Data!W79</f>
        <v>101396.86169999999</v>
      </c>
      <c r="W79" s="89">
        <f>FD_Input_Final_Data!X79</f>
        <v>110991.58259999999</v>
      </c>
      <c r="X79" s="89">
        <f>FD_Input_Final_Data!Y79</f>
        <v>97902.815499999997</v>
      </c>
      <c r="Y79" s="89">
        <f>FD_Input_Final_Data!Z79</f>
        <v>0</v>
      </c>
      <c r="Z79" s="89">
        <f>FD_Input_Final_Data!AA79</f>
        <v>22985.135699999999</v>
      </c>
      <c r="AA79" s="89">
        <f>FD_Input_Final_Data!AB79</f>
        <v>66702.650299999994</v>
      </c>
      <c r="AB79" s="89">
        <f>FD_Input_Final_Data!AC79</f>
        <v>32688.405999999999</v>
      </c>
      <c r="AC79" s="89">
        <f>FD_Input_Final_Data!AD79</f>
        <v>32930.629399999998</v>
      </c>
      <c r="AD79" s="89">
        <f>FD_Input_Final_Data!AE79</f>
        <v>43765.112500000003</v>
      </c>
      <c r="AE79" s="89">
        <f>FD_Input_Final_Data!AF79</f>
        <v>43765.112500000003</v>
      </c>
      <c r="AF79" s="89">
        <f>FD_Input_Final_Data!AG79</f>
        <v>65438.865299999998</v>
      </c>
      <c r="AG79" s="89">
        <f>FD_Input_Final_Data!AH79</f>
        <v>123664.0919</v>
      </c>
      <c r="AH79" s="89">
        <f>FD_Input_Final_Data!AI79</f>
        <v>163554.63320000001</v>
      </c>
    </row>
    <row r="80" spans="2:34" s="15" customFormat="1" ht="15" x14ac:dyDescent="0.25">
      <c r="B80" s="89" t="str">
        <f>FD_Input_Final_Data!B80</f>
        <v>NWT</v>
      </c>
      <c r="C80" s="89" t="str">
        <f>FD_Input_Final_Data!C80</f>
        <v xml:space="preserve">United Utilities </v>
      </c>
      <c r="D80" s="89" t="str">
        <f>FD_Input_Final_Data!D80</f>
        <v>England</v>
      </c>
      <c r="E80" s="89" t="str">
        <f>FD_Input_Final_Data!E80</f>
        <v>Company</v>
      </c>
      <c r="F80" s="89" t="str">
        <f>FD_Input_Final_Data!F80</f>
        <v>WaSC</v>
      </c>
      <c r="G80" s="89" t="str">
        <f>FD_Input_Final_Data!G80</f>
        <v>PCL Units</v>
      </c>
      <c r="H80" s="89" t="str">
        <f>FD_Input_Final_Data!H80</f>
        <v>OUT5_09_D_PR24_OFWAT</v>
      </c>
      <c r="I80" s="88" t="str">
        <f t="shared" si="1"/>
        <v>NWTOUT5_09_D_PR24_OFWAT</v>
      </c>
      <c r="J80" s="89" t="str">
        <f>FD_Input_Final_Data!J80</f>
        <v>Totex</v>
      </c>
      <c r="K80" s="89" t="str">
        <f>FD_Input_Final_Data!K80</f>
        <v xml:space="preserve">Company view </v>
      </c>
      <c r="L80" s="89" t="str">
        <f>FD_Input_Final_Data!L80</f>
        <v>RWQ</v>
      </c>
      <c r="M80" s="89" t="str">
        <f>FD_Input_Final_Data!M80</f>
        <v>Underlying calculations for common performance commitments - wastewater - River water quality?(phosphorus) - Change in phosphorus discharged from treatment works</v>
      </c>
      <c r="N80" s="89" t="str">
        <f>FD_Input_Final_Data!N80</f>
        <v>kg</v>
      </c>
      <c r="O80" s="89">
        <f>FD_Input_Final_Data!O80</f>
        <v>4</v>
      </c>
      <c r="P80" s="89">
        <f>FD_Input_Final_Data!Q80</f>
        <v>0</v>
      </c>
      <c r="Q80" s="89">
        <f>FD_Input_Final_Data!R80</f>
        <v>0</v>
      </c>
      <c r="R80" s="89">
        <f>FD_Input_Final_Data!S80</f>
        <v>0</v>
      </c>
      <c r="S80" s="89">
        <f>FD_Input_Final_Data!T80</f>
        <v>0</v>
      </c>
      <c r="T80" s="89">
        <f>FD_Input_Final_Data!U80</f>
        <v>0</v>
      </c>
      <c r="U80" s="89">
        <f>FD_Input_Final_Data!V80</f>
        <v>0</v>
      </c>
      <c r="V80" s="89">
        <f>FD_Input_Final_Data!W80</f>
        <v>0</v>
      </c>
      <c r="W80" s="89">
        <f>FD_Input_Final_Data!X80</f>
        <v>0</v>
      </c>
      <c r="X80" s="89">
        <f>FD_Input_Final_Data!Y80</f>
        <v>0</v>
      </c>
      <c r="Y80" s="89">
        <f>FD_Input_Final_Data!Z80</f>
        <v>0</v>
      </c>
      <c r="Z80" s="89">
        <f>FD_Input_Final_Data!AA80</f>
        <v>0</v>
      </c>
      <c r="AA80" s="89">
        <f>FD_Input_Final_Data!AB80</f>
        <v>14392.5826</v>
      </c>
      <c r="AB80" s="89">
        <f>FD_Input_Final_Data!AC80</f>
        <v>29079.873</v>
      </c>
      <c r="AC80" s="89">
        <f>FD_Input_Final_Data!AD80</f>
        <v>89274.127900000007</v>
      </c>
      <c r="AD80" s="89">
        <f>FD_Input_Final_Data!AE80</f>
        <v>356969.99440000003</v>
      </c>
      <c r="AE80" s="89">
        <f>FD_Input_Final_Data!AF80</f>
        <v>363953.2452</v>
      </c>
      <c r="AF80" s="89">
        <f>FD_Input_Final_Data!AG80</f>
        <v>483663.68070000003</v>
      </c>
      <c r="AG80" s="89">
        <f>FD_Input_Final_Data!AH80</f>
        <v>483663.68070000003</v>
      </c>
      <c r="AH80" s="89">
        <f>FD_Input_Final_Data!AI80</f>
        <v>780841.67839999998</v>
      </c>
    </row>
    <row r="81" spans="2:34" s="15" customFormat="1" ht="15" x14ac:dyDescent="0.25">
      <c r="B81" s="89" t="str">
        <f>FD_Input_Final_Data!B81</f>
        <v>WSX</v>
      </c>
      <c r="C81" s="89" t="str">
        <f>FD_Input_Final_Data!C81</f>
        <v>Wessex Water</v>
      </c>
      <c r="D81" s="89" t="str">
        <f>FD_Input_Final_Data!D81</f>
        <v>England</v>
      </c>
      <c r="E81" s="89" t="str">
        <f>FD_Input_Final_Data!E81</f>
        <v>Company</v>
      </c>
      <c r="F81" s="89" t="str">
        <f>FD_Input_Final_Data!F81</f>
        <v>WaSC</v>
      </c>
      <c r="G81" s="89" t="str">
        <f>FD_Input_Final_Data!G81</f>
        <v>PCL Units</v>
      </c>
      <c r="H81" s="89" t="str">
        <f>FD_Input_Final_Data!H81</f>
        <v>OUT5_09_D_PR24_OFWAT</v>
      </c>
      <c r="I81" s="88" t="str">
        <f t="shared" si="1"/>
        <v>WSXOUT5_09_D_PR24_OFWAT</v>
      </c>
      <c r="J81" s="89" t="str">
        <f>FD_Input_Final_Data!J81</f>
        <v>Totex</v>
      </c>
      <c r="K81" s="89" t="str">
        <f>FD_Input_Final_Data!K81</f>
        <v xml:space="preserve">Company view </v>
      </c>
      <c r="L81" s="89" t="str">
        <f>FD_Input_Final_Data!L81</f>
        <v>RWQ</v>
      </c>
      <c r="M81" s="89" t="str">
        <f>FD_Input_Final_Data!M81</f>
        <v>Underlying calculations for common performance commitments - wastewater - River water quality?(phosphorus) - Change in phosphorus discharged from treatment works</v>
      </c>
      <c r="N81" s="89" t="str">
        <f>FD_Input_Final_Data!N81</f>
        <v>kg</v>
      </c>
      <c r="O81" s="89">
        <f>FD_Input_Final_Data!O81</f>
        <v>4</v>
      </c>
      <c r="P81" s="89">
        <f>FD_Input_Final_Data!Q81</f>
        <v>4445.5151999999998</v>
      </c>
      <c r="Q81" s="89">
        <f>FD_Input_Final_Data!R81</f>
        <v>5265.8729999999996</v>
      </c>
      <c r="R81" s="89">
        <f>FD_Input_Final_Data!S81</f>
        <v>-18687.749299999999</v>
      </c>
      <c r="S81" s="89">
        <f>FD_Input_Final_Data!T81</f>
        <v>-21864.357400000001</v>
      </c>
      <c r="T81" s="89">
        <f>FD_Input_Final_Data!U81</f>
        <v>-1780.6243999999999</v>
      </c>
      <c r="U81" s="89">
        <f>FD_Input_Final_Data!V81</f>
        <v>-5356.6252999999997</v>
      </c>
      <c r="V81" s="89">
        <f>FD_Input_Final_Data!W81</f>
        <v>16830.6554</v>
      </c>
      <c r="W81" s="89">
        <f>FD_Input_Final_Data!X81</f>
        <v>-48965.4591</v>
      </c>
      <c r="X81" s="89">
        <f>FD_Input_Final_Data!Y81</f>
        <v>1123.1211000000001</v>
      </c>
      <c r="Y81" s="89">
        <f>FD_Input_Final_Data!Z81</f>
        <v>0</v>
      </c>
      <c r="Z81" s="89">
        <f>FD_Input_Final_Data!AA81</f>
        <v>9710.7628000000004</v>
      </c>
      <c r="AA81" s="89">
        <f>FD_Input_Final_Data!AB81</f>
        <v>44436.9565</v>
      </c>
      <c r="AB81" s="89">
        <f>FD_Input_Final_Data!AC81</f>
        <v>41592.344100000002</v>
      </c>
      <c r="AC81" s="89">
        <f>FD_Input_Final_Data!AD81</f>
        <v>53709.580900000001</v>
      </c>
      <c r="AD81" s="89">
        <f>FD_Input_Final_Data!AE81</f>
        <v>254899.7219</v>
      </c>
      <c r="AE81" s="89">
        <f>FD_Input_Final_Data!AF81</f>
        <v>254899.7219</v>
      </c>
      <c r="AF81" s="89">
        <f>FD_Input_Final_Data!AG81</f>
        <v>259081.30600000001</v>
      </c>
      <c r="AG81" s="89">
        <f>FD_Input_Final_Data!AH81</f>
        <v>274154.12089999998</v>
      </c>
      <c r="AH81" s="89">
        <f>FD_Input_Final_Data!AI81</f>
        <v>281517.34899999999</v>
      </c>
    </row>
    <row r="82" spans="2:34" s="15" customFormat="1" ht="15" x14ac:dyDescent="0.25">
      <c r="B82" s="89" t="str">
        <f>FD_Input_Final_Data!B82</f>
        <v>YKY</v>
      </c>
      <c r="C82" s="89" t="str">
        <f>FD_Input_Final_Data!C82</f>
        <v>Yorkshire Water</v>
      </c>
      <c r="D82" s="89" t="str">
        <f>FD_Input_Final_Data!D82</f>
        <v>England</v>
      </c>
      <c r="E82" s="89" t="str">
        <f>FD_Input_Final_Data!E82</f>
        <v>Company</v>
      </c>
      <c r="F82" s="89" t="str">
        <f>FD_Input_Final_Data!F82</f>
        <v>WaSC</v>
      </c>
      <c r="G82" s="89" t="str">
        <f>FD_Input_Final_Data!G82</f>
        <v>PCL Units</v>
      </c>
      <c r="H82" s="89" t="str">
        <f>FD_Input_Final_Data!H82</f>
        <v>OUT5_09_D_PR24_OFWAT</v>
      </c>
      <c r="I82" s="88" t="str">
        <f t="shared" si="1"/>
        <v>YKYOUT5_09_D_PR24_OFWAT</v>
      </c>
      <c r="J82" s="89" t="str">
        <f>FD_Input_Final_Data!J82</f>
        <v>Totex</v>
      </c>
      <c r="K82" s="89" t="str">
        <f>FD_Input_Final_Data!K82</f>
        <v xml:space="preserve">Company view </v>
      </c>
      <c r="L82" s="89" t="str">
        <f>FD_Input_Final_Data!L82</f>
        <v>RWQ</v>
      </c>
      <c r="M82" s="89" t="str">
        <f>FD_Input_Final_Data!M82</f>
        <v>Underlying calculations for common performance commitments - wastewater - River water quality?(phosphorus) - Change in phosphorus discharged from treatment works</v>
      </c>
      <c r="N82" s="89" t="str">
        <f>FD_Input_Final_Data!N82</f>
        <v>kg</v>
      </c>
      <c r="O82" s="89">
        <f>FD_Input_Final_Data!O82</f>
        <v>4</v>
      </c>
      <c r="P82" s="89">
        <f>FD_Input_Final_Data!Q82</f>
        <v>0</v>
      </c>
      <c r="Q82" s="89">
        <f>FD_Input_Final_Data!R82</f>
        <v>0</v>
      </c>
      <c r="R82" s="89">
        <f>FD_Input_Final_Data!S82</f>
        <v>0</v>
      </c>
      <c r="S82" s="89">
        <f>FD_Input_Final_Data!T82</f>
        <v>0</v>
      </c>
      <c r="T82" s="89">
        <f>FD_Input_Final_Data!U82</f>
        <v>0</v>
      </c>
      <c r="U82" s="89">
        <f>FD_Input_Final_Data!V82</f>
        <v>0</v>
      </c>
      <c r="V82" s="89">
        <f>FD_Input_Final_Data!W82</f>
        <v>0</v>
      </c>
      <c r="W82" s="89">
        <f>FD_Input_Final_Data!X82</f>
        <v>0</v>
      </c>
      <c r="X82" s="89">
        <f>FD_Input_Final_Data!Y82</f>
        <v>0</v>
      </c>
      <c r="Y82" s="89">
        <f>FD_Input_Final_Data!Z82</f>
        <v>0</v>
      </c>
      <c r="Z82" s="89">
        <f>FD_Input_Final_Data!AA82</f>
        <v>58129.9</v>
      </c>
      <c r="AA82" s="89">
        <f>FD_Input_Final_Data!AB82</f>
        <v>58717.55</v>
      </c>
      <c r="AB82" s="89">
        <f>FD_Input_Final_Data!AC82</f>
        <v>33328.15</v>
      </c>
      <c r="AC82" s="89">
        <f>FD_Input_Final_Data!AD82</f>
        <v>33328.15</v>
      </c>
      <c r="AD82" s="89">
        <f>FD_Input_Final_Data!AE82</f>
        <v>2193405.4500000002</v>
      </c>
      <c r="AE82" s="89">
        <f>FD_Input_Final_Data!AF82</f>
        <v>2291550.2999999998</v>
      </c>
      <c r="AF82" s="89">
        <f>FD_Input_Final_Data!AG82</f>
        <v>2309194.4</v>
      </c>
      <c r="AG82" s="89">
        <f>FD_Input_Final_Data!AH82</f>
        <v>2314614.65</v>
      </c>
      <c r="AH82" s="89">
        <f>FD_Input_Final_Data!AI82</f>
        <v>2314614.65</v>
      </c>
    </row>
    <row r="83" spans="2:34" s="15" customFormat="1" ht="15" x14ac:dyDescent="0.25">
      <c r="B83" s="89" t="str">
        <f>FD_Input_Final_Data!B83</f>
        <v>AFW</v>
      </c>
      <c r="C83" s="89" t="str">
        <f>FD_Input_Final_Data!C83</f>
        <v>Affinity Water</v>
      </c>
      <c r="D83" s="89" t="str">
        <f>FD_Input_Final_Data!D83</f>
        <v>England</v>
      </c>
      <c r="E83" s="89" t="str">
        <f>FD_Input_Final_Data!E83</f>
        <v>Company</v>
      </c>
      <c r="F83" s="89" t="str">
        <f>FD_Input_Final_Data!F83</f>
        <v>WoC</v>
      </c>
      <c r="G83" s="89" t="str">
        <f>FD_Input_Final_Data!G83</f>
        <v>PCL Units</v>
      </c>
      <c r="H83" s="89" t="str">
        <f>FD_Input_Final_Data!H83</f>
        <v>OUT5_09_D_PR24_OFWAT</v>
      </c>
      <c r="I83" s="88" t="str">
        <f t="shared" si="1"/>
        <v>AFWOUT5_09_D_PR24_OFWAT</v>
      </c>
      <c r="J83" s="89" t="str">
        <f>FD_Input_Final_Data!J83</f>
        <v>Totex</v>
      </c>
      <c r="K83" s="89" t="str">
        <f>FD_Input_Final_Data!K83</f>
        <v xml:space="preserve">Company view </v>
      </c>
      <c r="L83" s="89" t="str">
        <f>FD_Input_Final_Data!L83</f>
        <v>RWQ</v>
      </c>
      <c r="M83" s="89" t="str">
        <f>FD_Input_Final_Data!M83</f>
        <v>Underlying calculations for common performance commitments - wastewater - River water quality?(phosphorus) - Change in phosphorus discharged from treatment works</v>
      </c>
      <c r="N83" s="89" t="str">
        <f>FD_Input_Final_Data!N83</f>
        <v>kg</v>
      </c>
      <c r="O83" s="89">
        <f>FD_Input_Final_Data!O83</f>
        <v>4</v>
      </c>
      <c r="P83" s="89" t="str">
        <f>FD_Input_Final_Data!Q83</f>
        <v>##BLANK</v>
      </c>
      <c r="Q83" s="89" t="str">
        <f>FD_Input_Final_Data!R83</f>
        <v>##BLANK</v>
      </c>
      <c r="R83" s="89" t="str">
        <f>FD_Input_Final_Data!S83</f>
        <v>##BLANK</v>
      </c>
      <c r="S83" s="89" t="str">
        <f>FD_Input_Final_Data!T83</f>
        <v>##BLANK</v>
      </c>
      <c r="T83" s="89" t="str">
        <f>FD_Input_Final_Data!U83</f>
        <v>##BLANK</v>
      </c>
      <c r="U83" s="89" t="str">
        <f>FD_Input_Final_Data!V83</f>
        <v>##BLANK</v>
      </c>
      <c r="V83" s="89" t="str">
        <f>FD_Input_Final_Data!W83</f>
        <v>##BLANK</v>
      </c>
      <c r="W83" s="89" t="str">
        <f>FD_Input_Final_Data!X83</f>
        <v>##BLANK</v>
      </c>
      <c r="X83" s="89" t="str">
        <f>FD_Input_Final_Data!Y83</f>
        <v>##BLANK</v>
      </c>
      <c r="Y83" s="89" t="str">
        <f>FD_Input_Final_Data!Z83</f>
        <v>##BLANK</v>
      </c>
      <c r="Z83" s="89" t="str">
        <f>FD_Input_Final_Data!AA83</f>
        <v>##BLANK</v>
      </c>
      <c r="AA83" s="89" t="str">
        <f>FD_Input_Final_Data!AB83</f>
        <v>##BLANK</v>
      </c>
      <c r="AB83" s="89" t="str">
        <f>FD_Input_Final_Data!AC83</f>
        <v>##BLANK</v>
      </c>
      <c r="AC83" s="89" t="str">
        <f>FD_Input_Final_Data!AD83</f>
        <v>##BLANK</v>
      </c>
      <c r="AD83" s="89" t="str">
        <f>FD_Input_Final_Data!AE83</f>
        <v>##BLANK</v>
      </c>
      <c r="AE83" s="89" t="str">
        <f>FD_Input_Final_Data!AF83</f>
        <v>##BLANK</v>
      </c>
      <c r="AF83" s="89" t="str">
        <f>FD_Input_Final_Data!AG83</f>
        <v>##BLANK</v>
      </c>
      <c r="AG83" s="89" t="str">
        <f>FD_Input_Final_Data!AH83</f>
        <v>##BLANK</v>
      </c>
      <c r="AH83" s="89" t="str">
        <f>FD_Input_Final_Data!AI83</f>
        <v>##BLANK</v>
      </c>
    </row>
    <row r="84" spans="2:34" s="15" customFormat="1" ht="15" x14ac:dyDescent="0.25">
      <c r="B84" s="89" t="str">
        <f>FD_Input_Final_Data!B84</f>
        <v>PRT</v>
      </c>
      <c r="C84" s="89" t="str">
        <f>FD_Input_Final_Data!C84</f>
        <v>Portsmouth Water</v>
      </c>
      <c r="D84" s="89" t="str">
        <f>FD_Input_Final_Data!D84</f>
        <v>England</v>
      </c>
      <c r="E84" s="89" t="str">
        <f>FD_Input_Final_Data!E84</f>
        <v>Company</v>
      </c>
      <c r="F84" s="89" t="str">
        <f>FD_Input_Final_Data!F84</f>
        <v>WoC</v>
      </c>
      <c r="G84" s="89" t="str">
        <f>FD_Input_Final_Data!G84</f>
        <v>PCL Units</v>
      </c>
      <c r="H84" s="89" t="str">
        <f>FD_Input_Final_Data!H84</f>
        <v>OUT5_09_D_PR24_OFWAT</v>
      </c>
      <c r="I84" s="88" t="str">
        <f t="shared" si="1"/>
        <v>PRTOUT5_09_D_PR24_OFWAT</v>
      </c>
      <c r="J84" s="89" t="str">
        <f>FD_Input_Final_Data!J84</f>
        <v>Totex</v>
      </c>
      <c r="K84" s="89" t="str">
        <f>FD_Input_Final_Data!K84</f>
        <v xml:space="preserve">Company view </v>
      </c>
      <c r="L84" s="89" t="str">
        <f>FD_Input_Final_Data!L84</f>
        <v>RWQ</v>
      </c>
      <c r="M84" s="89" t="str">
        <f>FD_Input_Final_Data!M84</f>
        <v>Underlying calculations for common performance commitments - wastewater - River water quality?(phosphorus) - Change in phosphorus discharged from treatment works</v>
      </c>
      <c r="N84" s="89" t="str">
        <f>FD_Input_Final_Data!N84</f>
        <v>kg</v>
      </c>
      <c r="O84" s="89">
        <f>FD_Input_Final_Data!O84</f>
        <v>4</v>
      </c>
      <c r="P84" s="89" t="str">
        <f>FD_Input_Final_Data!Q84</f>
        <v>##BLANK</v>
      </c>
      <c r="Q84" s="89" t="str">
        <f>FD_Input_Final_Data!R84</f>
        <v>##BLANK</v>
      </c>
      <c r="R84" s="89" t="str">
        <f>FD_Input_Final_Data!S84</f>
        <v>##BLANK</v>
      </c>
      <c r="S84" s="89" t="str">
        <f>FD_Input_Final_Data!T84</f>
        <v>##BLANK</v>
      </c>
      <c r="T84" s="89" t="str">
        <f>FD_Input_Final_Data!U84</f>
        <v>##BLANK</v>
      </c>
      <c r="U84" s="89" t="str">
        <f>FD_Input_Final_Data!V84</f>
        <v>##BLANK</v>
      </c>
      <c r="V84" s="89" t="str">
        <f>FD_Input_Final_Data!W84</f>
        <v>##BLANK</v>
      </c>
      <c r="W84" s="89" t="str">
        <f>FD_Input_Final_Data!X84</f>
        <v>##BLANK</v>
      </c>
      <c r="X84" s="89" t="str">
        <f>FD_Input_Final_Data!Y84</f>
        <v>##BLANK</v>
      </c>
      <c r="Y84" s="89" t="str">
        <f>FD_Input_Final_Data!Z84</f>
        <v>##BLANK</v>
      </c>
      <c r="Z84" s="89" t="str">
        <f>FD_Input_Final_Data!AA84</f>
        <v>##BLANK</v>
      </c>
      <c r="AA84" s="89" t="str">
        <f>FD_Input_Final_Data!AB84</f>
        <v>##BLANK</v>
      </c>
      <c r="AB84" s="89" t="str">
        <f>FD_Input_Final_Data!AC84</f>
        <v>##BLANK</v>
      </c>
      <c r="AC84" s="89" t="str">
        <f>FD_Input_Final_Data!AD84</f>
        <v>##BLANK</v>
      </c>
      <c r="AD84" s="89" t="str">
        <f>FD_Input_Final_Data!AE84</f>
        <v>##BLANK</v>
      </c>
      <c r="AE84" s="89" t="str">
        <f>FD_Input_Final_Data!AF84</f>
        <v>##BLANK</v>
      </c>
      <c r="AF84" s="89" t="str">
        <f>FD_Input_Final_Data!AG84</f>
        <v>##BLANK</v>
      </c>
      <c r="AG84" s="89" t="str">
        <f>FD_Input_Final_Data!AH84</f>
        <v>##BLANK</v>
      </c>
      <c r="AH84" s="89" t="str">
        <f>FD_Input_Final_Data!AI84</f>
        <v>##BLANK</v>
      </c>
    </row>
    <row r="85" spans="2:34" s="15" customFormat="1" ht="15" x14ac:dyDescent="0.25">
      <c r="B85" s="89" t="str">
        <f>FD_Input_Final_Data!B85</f>
        <v>SEW</v>
      </c>
      <c r="C85" s="89" t="str">
        <f>FD_Input_Final_Data!C85</f>
        <v>South East Water</v>
      </c>
      <c r="D85" s="89" t="str">
        <f>FD_Input_Final_Data!D85</f>
        <v>England</v>
      </c>
      <c r="E85" s="89" t="str">
        <f>FD_Input_Final_Data!E85</f>
        <v>Company</v>
      </c>
      <c r="F85" s="89" t="str">
        <f>FD_Input_Final_Data!F85</f>
        <v>WoC</v>
      </c>
      <c r="G85" s="89" t="str">
        <f>FD_Input_Final_Data!G85</f>
        <v>PCL Units</v>
      </c>
      <c r="H85" s="89" t="str">
        <f>FD_Input_Final_Data!H85</f>
        <v>OUT5_09_D_PR24_OFWAT</v>
      </c>
      <c r="I85" s="88" t="str">
        <f t="shared" si="1"/>
        <v>SEWOUT5_09_D_PR24_OFWAT</v>
      </c>
      <c r="J85" s="89" t="str">
        <f>FD_Input_Final_Data!J85</f>
        <v>Totex</v>
      </c>
      <c r="K85" s="89" t="str">
        <f>FD_Input_Final_Data!K85</f>
        <v xml:space="preserve">Company view </v>
      </c>
      <c r="L85" s="89" t="str">
        <f>FD_Input_Final_Data!L85</f>
        <v>RWQ</v>
      </c>
      <c r="M85" s="89" t="str">
        <f>FD_Input_Final_Data!M85</f>
        <v>Underlying calculations for common performance commitments - wastewater - River water quality?(phosphorus) - Change in phosphorus discharged from treatment works</v>
      </c>
      <c r="N85" s="89" t="str">
        <f>FD_Input_Final_Data!N85</f>
        <v>kg</v>
      </c>
      <c r="O85" s="89">
        <f>FD_Input_Final_Data!O85</f>
        <v>4</v>
      </c>
      <c r="P85" s="89" t="str">
        <f>FD_Input_Final_Data!Q85</f>
        <v>##BLANK</v>
      </c>
      <c r="Q85" s="89" t="str">
        <f>FD_Input_Final_Data!R85</f>
        <v>##BLANK</v>
      </c>
      <c r="R85" s="89" t="str">
        <f>FD_Input_Final_Data!S85</f>
        <v>##BLANK</v>
      </c>
      <c r="S85" s="89" t="str">
        <f>FD_Input_Final_Data!T85</f>
        <v>##BLANK</v>
      </c>
      <c r="T85" s="89" t="str">
        <f>FD_Input_Final_Data!U85</f>
        <v>##BLANK</v>
      </c>
      <c r="U85" s="89" t="str">
        <f>FD_Input_Final_Data!V85</f>
        <v>##BLANK</v>
      </c>
      <c r="V85" s="89" t="str">
        <f>FD_Input_Final_Data!W85</f>
        <v>##BLANK</v>
      </c>
      <c r="W85" s="89" t="str">
        <f>FD_Input_Final_Data!X85</f>
        <v>##BLANK</v>
      </c>
      <c r="X85" s="89" t="str">
        <f>FD_Input_Final_Data!Y85</f>
        <v>##BLANK</v>
      </c>
      <c r="Y85" s="89" t="str">
        <f>FD_Input_Final_Data!Z85</f>
        <v>##BLANK</v>
      </c>
      <c r="Z85" s="89" t="str">
        <f>FD_Input_Final_Data!AA85</f>
        <v>##BLANK</v>
      </c>
      <c r="AA85" s="89" t="str">
        <f>FD_Input_Final_Data!AB85</f>
        <v>##BLANK</v>
      </c>
      <c r="AB85" s="89" t="str">
        <f>FD_Input_Final_Data!AC85</f>
        <v>##BLANK</v>
      </c>
      <c r="AC85" s="89" t="str">
        <f>FD_Input_Final_Data!AD85</f>
        <v>##BLANK</v>
      </c>
      <c r="AD85" s="89" t="str">
        <f>FD_Input_Final_Data!AE85</f>
        <v>##BLANK</v>
      </c>
      <c r="AE85" s="89" t="str">
        <f>FD_Input_Final_Data!AF85</f>
        <v>##BLANK</v>
      </c>
      <c r="AF85" s="89" t="str">
        <f>FD_Input_Final_Data!AG85</f>
        <v>##BLANK</v>
      </c>
      <c r="AG85" s="89" t="str">
        <f>FD_Input_Final_Data!AH85</f>
        <v>##BLANK</v>
      </c>
      <c r="AH85" s="89" t="str">
        <f>FD_Input_Final_Data!AI85</f>
        <v>##BLANK</v>
      </c>
    </row>
    <row r="86" spans="2:34" s="15" customFormat="1" ht="15" x14ac:dyDescent="0.25">
      <c r="B86" s="89" t="str">
        <f>FD_Input_Final_Data!B86</f>
        <v>SSC</v>
      </c>
      <c r="C86" s="89" t="str">
        <f>FD_Input_Final_Data!C86</f>
        <v>South Staffordshire Water</v>
      </c>
      <c r="D86" s="89" t="str">
        <f>FD_Input_Final_Data!D86</f>
        <v>England</v>
      </c>
      <c r="E86" s="89" t="str">
        <f>FD_Input_Final_Data!E86</f>
        <v>Company</v>
      </c>
      <c r="F86" s="89" t="str">
        <f>FD_Input_Final_Data!F86</f>
        <v>WoC</v>
      </c>
      <c r="G86" s="89" t="str">
        <f>FD_Input_Final_Data!G86</f>
        <v>PCL Units</v>
      </c>
      <c r="H86" s="89" t="str">
        <f>FD_Input_Final_Data!H86</f>
        <v>OUT5_09_D_PR24_OFWAT</v>
      </c>
      <c r="I86" s="88" t="str">
        <f t="shared" si="1"/>
        <v>SSCOUT5_09_D_PR24_OFWAT</v>
      </c>
      <c r="J86" s="89" t="str">
        <f>FD_Input_Final_Data!J86</f>
        <v>Totex</v>
      </c>
      <c r="K86" s="89" t="str">
        <f>FD_Input_Final_Data!K86</f>
        <v xml:space="preserve">Company view </v>
      </c>
      <c r="L86" s="89" t="str">
        <f>FD_Input_Final_Data!L86</f>
        <v>RWQ</v>
      </c>
      <c r="M86" s="89" t="str">
        <f>FD_Input_Final_Data!M86</f>
        <v>Underlying calculations for common performance commitments - wastewater - River water quality?(phosphorus) - Change in phosphorus discharged from treatment works</v>
      </c>
      <c r="N86" s="89" t="str">
        <f>FD_Input_Final_Data!N86</f>
        <v>kg</v>
      </c>
      <c r="O86" s="89">
        <f>FD_Input_Final_Data!O86</f>
        <v>4</v>
      </c>
      <c r="P86" s="89" t="str">
        <f>FD_Input_Final_Data!Q86</f>
        <v>##BLANK</v>
      </c>
      <c r="Q86" s="89" t="str">
        <f>FD_Input_Final_Data!R86</f>
        <v>##BLANK</v>
      </c>
      <c r="R86" s="89" t="str">
        <f>FD_Input_Final_Data!S86</f>
        <v>##BLANK</v>
      </c>
      <c r="S86" s="89" t="str">
        <f>FD_Input_Final_Data!T86</f>
        <v>##BLANK</v>
      </c>
      <c r="T86" s="89" t="str">
        <f>FD_Input_Final_Data!U86</f>
        <v>##BLANK</v>
      </c>
      <c r="U86" s="89" t="str">
        <f>FD_Input_Final_Data!V86</f>
        <v>##BLANK</v>
      </c>
      <c r="V86" s="89" t="str">
        <f>FD_Input_Final_Data!W86</f>
        <v>##BLANK</v>
      </c>
      <c r="W86" s="89" t="str">
        <f>FD_Input_Final_Data!X86</f>
        <v>##BLANK</v>
      </c>
      <c r="X86" s="89" t="str">
        <f>FD_Input_Final_Data!Y86</f>
        <v>##BLANK</v>
      </c>
      <c r="Y86" s="89" t="str">
        <f>FD_Input_Final_Data!Z86</f>
        <v>##BLANK</v>
      </c>
      <c r="Z86" s="89" t="str">
        <f>FD_Input_Final_Data!AA86</f>
        <v>##BLANK</v>
      </c>
      <c r="AA86" s="89" t="str">
        <f>FD_Input_Final_Data!AB86</f>
        <v>##BLANK</v>
      </c>
      <c r="AB86" s="89" t="str">
        <f>FD_Input_Final_Data!AC86</f>
        <v>##BLANK</v>
      </c>
      <c r="AC86" s="89" t="str">
        <f>FD_Input_Final_Data!AD86</f>
        <v>##BLANK</v>
      </c>
      <c r="AD86" s="89" t="str">
        <f>FD_Input_Final_Data!AE86</f>
        <v>##BLANK</v>
      </c>
      <c r="AE86" s="89" t="str">
        <f>FD_Input_Final_Data!AF86</f>
        <v>##BLANK</v>
      </c>
      <c r="AF86" s="89" t="str">
        <f>FD_Input_Final_Data!AG86</f>
        <v>##BLANK</v>
      </c>
      <c r="AG86" s="89" t="str">
        <f>FD_Input_Final_Data!AH86</f>
        <v>##BLANK</v>
      </c>
      <c r="AH86" s="89" t="str">
        <f>FD_Input_Final_Data!AI86</f>
        <v>##BLANK</v>
      </c>
    </row>
    <row r="87" spans="2:34" s="15" customFormat="1" ht="15" x14ac:dyDescent="0.25">
      <c r="B87" s="89" t="str">
        <f>FD_Input_Final_Data!B87</f>
        <v>SES</v>
      </c>
      <c r="C87" s="89" t="str">
        <f>FD_Input_Final_Data!C87</f>
        <v>SES Water</v>
      </c>
      <c r="D87" s="89" t="str">
        <f>FD_Input_Final_Data!D87</f>
        <v>England</v>
      </c>
      <c r="E87" s="89" t="str">
        <f>FD_Input_Final_Data!E87</f>
        <v>Company</v>
      </c>
      <c r="F87" s="89" t="str">
        <f>FD_Input_Final_Data!F87</f>
        <v>WoC</v>
      </c>
      <c r="G87" s="89" t="str">
        <f>FD_Input_Final_Data!G87</f>
        <v>PCL Units</v>
      </c>
      <c r="H87" s="89" t="str">
        <f>FD_Input_Final_Data!H87</f>
        <v>OUT5_09_D_PR24_OFWAT</v>
      </c>
      <c r="I87" s="88" t="str">
        <f t="shared" si="1"/>
        <v>SESOUT5_09_D_PR24_OFWAT</v>
      </c>
      <c r="J87" s="89" t="str">
        <f>FD_Input_Final_Data!J87</f>
        <v>Totex</v>
      </c>
      <c r="K87" s="89" t="str">
        <f>FD_Input_Final_Data!K87</f>
        <v xml:space="preserve">Company view </v>
      </c>
      <c r="L87" s="89" t="str">
        <f>FD_Input_Final_Data!L87</f>
        <v>RWQ</v>
      </c>
      <c r="M87" s="89" t="str">
        <f>FD_Input_Final_Data!M87</f>
        <v>Underlying calculations for common performance commitments - wastewater - River water quality?(phosphorus) - Change in phosphorus discharged from treatment works</v>
      </c>
      <c r="N87" s="89" t="str">
        <f>FD_Input_Final_Data!N87</f>
        <v>kg</v>
      </c>
      <c r="O87" s="89">
        <f>FD_Input_Final_Data!O87</f>
        <v>4</v>
      </c>
      <c r="P87" s="89" t="str">
        <f>FD_Input_Final_Data!Q87</f>
        <v>##BLANK</v>
      </c>
      <c r="Q87" s="89" t="str">
        <f>FD_Input_Final_Data!R87</f>
        <v>##BLANK</v>
      </c>
      <c r="R87" s="89" t="str">
        <f>FD_Input_Final_Data!S87</f>
        <v>##BLANK</v>
      </c>
      <c r="S87" s="89" t="str">
        <f>FD_Input_Final_Data!T87</f>
        <v>##BLANK</v>
      </c>
      <c r="T87" s="89" t="str">
        <f>FD_Input_Final_Data!U87</f>
        <v>##BLANK</v>
      </c>
      <c r="U87" s="89" t="str">
        <f>FD_Input_Final_Data!V87</f>
        <v>##BLANK</v>
      </c>
      <c r="V87" s="89" t="str">
        <f>FD_Input_Final_Data!W87</f>
        <v>##BLANK</v>
      </c>
      <c r="W87" s="89" t="str">
        <f>FD_Input_Final_Data!X87</f>
        <v>##BLANK</v>
      </c>
      <c r="X87" s="89" t="str">
        <f>FD_Input_Final_Data!Y87</f>
        <v>##BLANK</v>
      </c>
      <c r="Y87" s="89" t="str">
        <f>FD_Input_Final_Data!Z87</f>
        <v>##BLANK</v>
      </c>
      <c r="Z87" s="89" t="str">
        <f>FD_Input_Final_Data!AA87</f>
        <v>##BLANK</v>
      </c>
      <c r="AA87" s="89" t="str">
        <f>FD_Input_Final_Data!AB87</f>
        <v>##BLANK</v>
      </c>
      <c r="AB87" s="89" t="str">
        <f>FD_Input_Final_Data!AC87</f>
        <v>##BLANK</v>
      </c>
      <c r="AC87" s="89" t="str">
        <f>FD_Input_Final_Data!AD87</f>
        <v>##BLANK</v>
      </c>
      <c r="AD87" s="89" t="str">
        <f>FD_Input_Final_Data!AE87</f>
        <v>##BLANK</v>
      </c>
      <c r="AE87" s="89" t="str">
        <f>FD_Input_Final_Data!AF87</f>
        <v>##BLANK</v>
      </c>
      <c r="AF87" s="89" t="str">
        <f>FD_Input_Final_Data!AG87</f>
        <v>##BLANK</v>
      </c>
      <c r="AG87" s="89" t="str">
        <f>FD_Input_Final_Data!AH87</f>
        <v>##BLANK</v>
      </c>
      <c r="AH87" s="89" t="str">
        <f>FD_Input_Final_Data!AI87</f>
        <v>##BLANK</v>
      </c>
    </row>
    <row r="88" spans="2:34" s="15" customFormat="1" ht="15" x14ac:dyDescent="0.25">
      <c r="B88" s="89" t="str">
        <f>FD_Input_Final_Data!B88</f>
        <v>SWB</v>
      </c>
      <c r="C88" s="89" t="str">
        <f>FD_Input_Final_Data!C88</f>
        <v>South West Water</v>
      </c>
      <c r="D88" s="89" t="str">
        <f>FD_Input_Final_Data!D88</f>
        <v>England</v>
      </c>
      <c r="E88" s="89" t="str">
        <f>FD_Input_Final_Data!E88</f>
        <v>Company</v>
      </c>
      <c r="F88" s="89" t="str">
        <f>FD_Input_Final_Data!F88</f>
        <v>WaSC</v>
      </c>
      <c r="G88" s="89" t="str">
        <f>FD_Input_Final_Data!G88</f>
        <v>PCL Units</v>
      </c>
      <c r="H88" s="89" t="str">
        <f>FD_Input_Final_Data!H88</f>
        <v>OUT5_09_D_PR24_OFWAT</v>
      </c>
      <c r="I88" s="88" t="str">
        <f t="shared" si="1"/>
        <v>SWBOUT5_09_D_PR24_OFWAT</v>
      </c>
      <c r="J88" s="89" t="str">
        <f>FD_Input_Final_Data!J88</f>
        <v>Totex</v>
      </c>
      <c r="K88" s="89" t="str">
        <f>FD_Input_Final_Data!K88</f>
        <v xml:space="preserve">Company view </v>
      </c>
      <c r="L88" s="89" t="str">
        <f>FD_Input_Final_Data!L88</f>
        <v>RWQ</v>
      </c>
      <c r="M88" s="89" t="str">
        <f>FD_Input_Final_Data!M88</f>
        <v>Underlying calculations for common performance commitments - wastewater - River water quality?(phosphorus) - Change in phosphorus discharged from treatment works</v>
      </c>
      <c r="N88" s="89" t="str">
        <f>FD_Input_Final_Data!N88</f>
        <v>kg</v>
      </c>
      <c r="O88" s="89">
        <f>FD_Input_Final_Data!O88</f>
        <v>4</v>
      </c>
      <c r="P88" s="89">
        <f>FD_Input_Final_Data!Q88</f>
        <v>1173.12327</v>
      </c>
      <c r="Q88" s="89">
        <f>FD_Input_Final_Data!R88</f>
        <v>1107.3998499999998</v>
      </c>
      <c r="R88" s="89">
        <f>FD_Input_Final_Data!S88</f>
        <v>-1517.5013799999997</v>
      </c>
      <c r="S88" s="89">
        <f>FD_Input_Final_Data!T88</f>
        <v>337.20445000000018</v>
      </c>
      <c r="T88" s="89">
        <f>FD_Input_Final_Data!U88</f>
        <v>-103.77682999999979</v>
      </c>
      <c r="U88" s="89">
        <f>FD_Input_Final_Data!V88</f>
        <v>1274.3834099999985</v>
      </c>
      <c r="V88" s="89">
        <f>FD_Input_Final_Data!W88</f>
        <v>-1889.0558100000017</v>
      </c>
      <c r="W88" s="89">
        <f>FD_Input_Final_Data!X88</f>
        <v>296.82433999999921</v>
      </c>
      <c r="X88" s="89">
        <f>FD_Input_Final_Data!Y88</f>
        <v>1356.0027300000002</v>
      </c>
      <c r="Y88" s="89">
        <f>FD_Input_Final_Data!Z88</f>
        <v>0</v>
      </c>
      <c r="Z88" s="89">
        <f>FD_Input_Final_Data!AA88</f>
        <v>2765.2152400000014</v>
      </c>
      <c r="AA88" s="89">
        <f>FD_Input_Final_Data!AB88</f>
        <v>5782.6070499999987</v>
      </c>
      <c r="AB88" s="89">
        <f>FD_Input_Final_Data!AC88</f>
        <v>5221.5382300000019</v>
      </c>
      <c r="AC88" s="89">
        <f>FD_Input_Final_Data!AD88</f>
        <v>5262.1885599999987</v>
      </c>
      <c r="AD88" s="89">
        <f>FD_Input_Final_Data!AE88</f>
        <v>4998.4695900000006</v>
      </c>
      <c r="AE88" s="89">
        <f>FD_Input_Final_Data!AF88</f>
        <v>17647.718800000002</v>
      </c>
      <c r="AF88" s="89">
        <f>FD_Input_Final_Data!AG88</f>
        <v>18615.635600000001</v>
      </c>
      <c r="AG88" s="89">
        <f>FD_Input_Final_Data!AH88</f>
        <v>19822.433850000001</v>
      </c>
      <c r="AH88" s="89">
        <f>FD_Input_Final_Data!AI88</f>
        <v>23046.108039999999</v>
      </c>
    </row>
    <row r="89" spans="2:34" s="15" customFormat="1" ht="15" x14ac:dyDescent="0.25">
      <c r="B89" s="89" t="str">
        <f>FD_Input_Final_Data!B89</f>
        <v>BRL</v>
      </c>
      <c r="C89" s="89" t="str">
        <f>FD_Input_Final_Data!C89</f>
        <v>Bristol Water</v>
      </c>
      <c r="D89" s="89" t="str">
        <f>FD_Input_Final_Data!D89</f>
        <v>England</v>
      </c>
      <c r="E89" s="89" t="str">
        <f>FD_Input_Final_Data!E89</f>
        <v>Company</v>
      </c>
      <c r="F89" s="89" t="str">
        <f>FD_Input_Final_Data!F89</f>
        <v>WoC</v>
      </c>
      <c r="G89" s="89" t="str">
        <f>FD_Input_Final_Data!G89</f>
        <v>PCL Units</v>
      </c>
      <c r="H89" s="89" t="str">
        <f>FD_Input_Final_Data!H89</f>
        <v>OUT5_09_D_PR24_OFWAT</v>
      </c>
      <c r="I89" s="88" t="str">
        <f t="shared" si="1"/>
        <v>BRLOUT5_09_D_PR24_OFWAT</v>
      </c>
      <c r="J89" s="89" t="str">
        <f>FD_Input_Final_Data!J89</f>
        <v>Totex</v>
      </c>
      <c r="K89" s="89" t="str">
        <f>FD_Input_Final_Data!K89</f>
        <v xml:space="preserve">Company view </v>
      </c>
      <c r="L89" s="89" t="str">
        <f>FD_Input_Final_Data!L89</f>
        <v>RWQ</v>
      </c>
      <c r="M89" s="89" t="str">
        <f>FD_Input_Final_Data!M89</f>
        <v>Underlying calculations for common performance commitments - wastewater - River water quality?(phosphorus) - Change in phosphorus discharged from treatment works</v>
      </c>
      <c r="N89" s="89" t="str">
        <f>FD_Input_Final_Data!N89</f>
        <v>kg</v>
      </c>
      <c r="O89" s="89">
        <f>FD_Input_Final_Data!O89</f>
        <v>4</v>
      </c>
      <c r="P89" s="89" t="str">
        <f>FD_Input_Final_Data!Q89</f>
        <v>##BLANK</v>
      </c>
      <c r="Q89" s="89" t="str">
        <f>FD_Input_Final_Data!R89</f>
        <v>##BLANK</v>
      </c>
      <c r="R89" s="89" t="str">
        <f>FD_Input_Final_Data!S89</f>
        <v>##BLANK</v>
      </c>
      <c r="S89" s="89" t="str">
        <f>FD_Input_Final_Data!T89</f>
        <v>##BLANK</v>
      </c>
      <c r="T89" s="89" t="str">
        <f>FD_Input_Final_Data!U89</f>
        <v>##BLANK</v>
      </c>
      <c r="U89" s="89" t="str">
        <f>FD_Input_Final_Data!V89</f>
        <v>##BLANK</v>
      </c>
      <c r="V89" s="89" t="str">
        <f>FD_Input_Final_Data!W89</f>
        <v>##BLANK</v>
      </c>
      <c r="W89" s="89" t="str">
        <f>FD_Input_Final_Data!X89</f>
        <v>##BLANK</v>
      </c>
      <c r="X89" s="89" t="str">
        <f>FD_Input_Final_Data!Y89</f>
        <v>##BLANK</v>
      </c>
      <c r="Y89" s="89" t="str">
        <f>FD_Input_Final_Data!Z89</f>
        <v>##BLANK</v>
      </c>
      <c r="Z89" s="89" t="str">
        <f>FD_Input_Final_Data!AA89</f>
        <v>##BLANK</v>
      </c>
      <c r="AA89" s="89" t="str">
        <f>FD_Input_Final_Data!AB89</f>
        <v>##BLANK</v>
      </c>
      <c r="AB89" s="89" t="str">
        <f>FD_Input_Final_Data!AC89</f>
        <v>##BLANK</v>
      </c>
      <c r="AC89" s="89" t="str">
        <f>FD_Input_Final_Data!AD89</f>
        <v>##BLANK</v>
      </c>
      <c r="AD89" s="89" t="str">
        <f>FD_Input_Final_Data!AE89</f>
        <v>##BLANK</v>
      </c>
      <c r="AE89" s="89" t="str">
        <f>FD_Input_Final_Data!AF89</f>
        <v>##BLANK</v>
      </c>
      <c r="AF89" s="89" t="str">
        <f>FD_Input_Final_Data!AG89</f>
        <v>##BLANK</v>
      </c>
      <c r="AG89" s="89" t="str">
        <f>FD_Input_Final_Data!AH89</f>
        <v>##BLANK</v>
      </c>
      <c r="AH89" s="89" t="str">
        <f>FD_Input_Final_Data!AI89</f>
        <v>##BLANK</v>
      </c>
    </row>
    <row r="90" spans="2:34" s="15" customFormat="1" ht="15" x14ac:dyDescent="0.25">
      <c r="B90" s="89" t="str">
        <f>FD_Input_Final_Data!B90</f>
        <v>ANH</v>
      </c>
      <c r="C90" s="89" t="str">
        <f>FD_Input_Final_Data!C90</f>
        <v>Anglian Water</v>
      </c>
      <c r="D90" s="89" t="str">
        <f>FD_Input_Final_Data!D90</f>
        <v>England</v>
      </c>
      <c r="E90" s="89" t="str">
        <f>FD_Input_Final_Data!E90</f>
        <v>Company</v>
      </c>
      <c r="F90" s="89" t="str">
        <f>FD_Input_Final_Data!F90</f>
        <v>WaSC</v>
      </c>
      <c r="G90" s="89" t="str">
        <f>FD_Input_Final_Data!G90</f>
        <v>PCL Units</v>
      </c>
      <c r="H90" s="89" t="str">
        <f>FD_Input_Final_Data!H90</f>
        <v>OUT5_09_E_PR24_OFWAT</v>
      </c>
      <c r="I90" s="88" t="str">
        <f t="shared" si="1"/>
        <v>ANHOUT5_09_E_PR24_OFWAT</v>
      </c>
      <c r="J90" s="89" t="str">
        <f>FD_Input_Final_Data!J90</f>
        <v>Totex</v>
      </c>
      <c r="K90" s="89" t="str">
        <f>FD_Input_Final_Data!K90</f>
        <v xml:space="preserve">Company view </v>
      </c>
      <c r="L90" s="89" t="str">
        <f>FD_Input_Final_Data!L90</f>
        <v>RWQ</v>
      </c>
      <c r="M90" s="89" t="str">
        <f>FD_Input_Final_Data!M90</f>
        <v>Underlying calculations for common performance commitments - wastewater - River water quality?(phosphorus) - Phosphorus prevented from entering rivers from partnership working</v>
      </c>
      <c r="N90" s="89" t="str">
        <f>FD_Input_Final_Data!N90</f>
        <v>kg</v>
      </c>
      <c r="O90" s="89">
        <f>FD_Input_Final_Data!O90</f>
        <v>4</v>
      </c>
      <c r="P90" s="89" t="str">
        <f>FD_Input_Final_Data!Q90</f>
        <v>##BLANK</v>
      </c>
      <c r="Q90" s="89" t="str">
        <f>FD_Input_Final_Data!R90</f>
        <v>##BLANK</v>
      </c>
      <c r="R90" s="89" t="str">
        <f>FD_Input_Final_Data!S90</f>
        <v>##BLANK</v>
      </c>
      <c r="S90" s="89" t="str">
        <f>FD_Input_Final_Data!T90</f>
        <v>##BLANK</v>
      </c>
      <c r="T90" s="89" t="str">
        <f>FD_Input_Final_Data!U90</f>
        <v>##BLANK</v>
      </c>
      <c r="U90" s="89" t="str">
        <f>FD_Input_Final_Data!V90</f>
        <v>##BLANK</v>
      </c>
      <c r="V90" s="89" t="str">
        <f>FD_Input_Final_Data!W90</f>
        <v>##BLANK</v>
      </c>
      <c r="W90" s="89" t="str">
        <f>FD_Input_Final_Data!X90</f>
        <v>##BLANK</v>
      </c>
      <c r="X90" s="89" t="str">
        <f>FD_Input_Final_Data!Y90</f>
        <v>##BLANK</v>
      </c>
      <c r="Y90" s="89" t="str">
        <f>FD_Input_Final_Data!Z90</f>
        <v>##BLANK</v>
      </c>
      <c r="Z90" s="89" t="str">
        <f>FD_Input_Final_Data!AA90</f>
        <v>##BLANK</v>
      </c>
      <c r="AA90" s="89" t="str">
        <f>FD_Input_Final_Data!AB90</f>
        <v>##BLANK</v>
      </c>
      <c r="AB90" s="89" t="str">
        <f>FD_Input_Final_Data!AC90</f>
        <v>##BLANK</v>
      </c>
      <c r="AC90" s="89" t="str">
        <f>FD_Input_Final_Data!AD90</f>
        <v>##BLANK</v>
      </c>
      <c r="AD90" s="89" t="str">
        <f>FD_Input_Final_Data!AE90</f>
        <v>##BLANK</v>
      </c>
      <c r="AE90" s="89" t="str">
        <f>FD_Input_Final_Data!AF90</f>
        <v>##BLANK</v>
      </c>
      <c r="AF90" s="89" t="str">
        <f>FD_Input_Final_Data!AG90</f>
        <v>##BLANK</v>
      </c>
      <c r="AG90" s="89" t="str">
        <f>FD_Input_Final_Data!AH90</f>
        <v>##BLANK</v>
      </c>
      <c r="AH90" s="89" t="str">
        <f>FD_Input_Final_Data!AI90</f>
        <v>##BLANK</v>
      </c>
    </row>
    <row r="91" spans="2:34" s="15" customFormat="1" ht="15" x14ac:dyDescent="0.25">
      <c r="B91" s="89" t="str">
        <f>FD_Input_Final_Data!B91</f>
        <v>WSH</v>
      </c>
      <c r="C91" s="89" t="str">
        <f>FD_Input_Final_Data!C91</f>
        <v>Dŵr Cymru</v>
      </c>
      <c r="D91" s="89" t="str">
        <f>FD_Input_Final_Data!D91</f>
        <v>Wales</v>
      </c>
      <c r="E91" s="89" t="str">
        <f>FD_Input_Final_Data!E91</f>
        <v>Company</v>
      </c>
      <c r="F91" s="89" t="str">
        <f>FD_Input_Final_Data!F91</f>
        <v>WaSC</v>
      </c>
      <c r="G91" s="89" t="str">
        <f>FD_Input_Final_Data!G91</f>
        <v>PCL Units</v>
      </c>
      <c r="H91" s="89" t="str">
        <f>FD_Input_Final_Data!H91</f>
        <v>OUT5_09_E_PR24_OFWAT</v>
      </c>
      <c r="I91" s="88" t="str">
        <f t="shared" si="1"/>
        <v>WSHOUT5_09_E_PR24_OFWAT</v>
      </c>
      <c r="J91" s="89" t="str">
        <f>FD_Input_Final_Data!J91</f>
        <v>Totex</v>
      </c>
      <c r="K91" s="89" t="str">
        <f>FD_Input_Final_Data!K91</f>
        <v xml:space="preserve">Company view </v>
      </c>
      <c r="L91" s="89" t="str">
        <f>FD_Input_Final_Data!L91</f>
        <v>RWQ</v>
      </c>
      <c r="M91" s="89" t="str">
        <f>FD_Input_Final_Data!M91</f>
        <v>Underlying calculations for common performance commitments - wastewater - River water quality?(phosphorus) - Phosphorus prevented from entering rivers from partnership working</v>
      </c>
      <c r="N91" s="89" t="str">
        <f>FD_Input_Final_Data!N91</f>
        <v>kg</v>
      </c>
      <c r="O91" s="89">
        <f>FD_Input_Final_Data!O91</f>
        <v>4</v>
      </c>
      <c r="P91" s="89">
        <f>FD_Input_Final_Data!Q91</f>
        <v>0</v>
      </c>
      <c r="Q91" s="89">
        <f>FD_Input_Final_Data!R91</f>
        <v>0</v>
      </c>
      <c r="R91" s="89">
        <f>FD_Input_Final_Data!S91</f>
        <v>0</v>
      </c>
      <c r="S91" s="89">
        <f>FD_Input_Final_Data!T91</f>
        <v>0</v>
      </c>
      <c r="T91" s="89">
        <f>FD_Input_Final_Data!U91</f>
        <v>0</v>
      </c>
      <c r="U91" s="89">
        <f>FD_Input_Final_Data!V91</f>
        <v>0</v>
      </c>
      <c r="V91" s="89">
        <f>FD_Input_Final_Data!W91</f>
        <v>0</v>
      </c>
      <c r="W91" s="89">
        <f>FD_Input_Final_Data!X91</f>
        <v>0</v>
      </c>
      <c r="X91" s="89">
        <f>FD_Input_Final_Data!Y91</f>
        <v>0</v>
      </c>
      <c r="Y91" s="89">
        <f>FD_Input_Final_Data!Z91</f>
        <v>0</v>
      </c>
      <c r="Z91" s="89">
        <f>FD_Input_Final_Data!AA91</f>
        <v>0</v>
      </c>
      <c r="AA91" s="89">
        <f>FD_Input_Final_Data!AB91</f>
        <v>0</v>
      </c>
      <c r="AB91" s="89">
        <f>FD_Input_Final_Data!AC91</f>
        <v>0</v>
      </c>
      <c r="AC91" s="89">
        <f>FD_Input_Final_Data!AD91</f>
        <v>0</v>
      </c>
      <c r="AD91" s="89">
        <f>FD_Input_Final_Data!AE91</f>
        <v>189.435</v>
      </c>
      <c r="AE91" s="89">
        <f>FD_Input_Final_Data!AF91</f>
        <v>413.91</v>
      </c>
      <c r="AF91" s="89">
        <f>FD_Input_Final_Data!AG91</f>
        <v>413.91</v>
      </c>
      <c r="AG91" s="89">
        <f>FD_Input_Final_Data!AH91</f>
        <v>587.09519999999998</v>
      </c>
      <c r="AH91" s="89">
        <f>FD_Input_Final_Data!AI91</f>
        <v>587.09519999999998</v>
      </c>
    </row>
    <row r="92" spans="2:34" s="15" customFormat="1" ht="15" x14ac:dyDescent="0.25">
      <c r="B92" s="89" t="str">
        <f>FD_Input_Final_Data!B92</f>
        <v>HDD</v>
      </c>
      <c r="C92" s="89" t="str">
        <f>FD_Input_Final_Data!C92</f>
        <v>Hafren Dyfrdwy</v>
      </c>
      <c r="D92" s="89" t="str">
        <f>FD_Input_Final_Data!D92</f>
        <v>Wales</v>
      </c>
      <c r="E92" s="89" t="str">
        <f>FD_Input_Final_Data!E92</f>
        <v>Company</v>
      </c>
      <c r="F92" s="89" t="str">
        <f>FD_Input_Final_Data!F92</f>
        <v>WaSC</v>
      </c>
      <c r="G92" s="89" t="str">
        <f>FD_Input_Final_Data!G92</f>
        <v>PCL Units</v>
      </c>
      <c r="H92" s="89" t="str">
        <f>FD_Input_Final_Data!H92</f>
        <v>OUT5_09_E_PR24_OFWAT</v>
      </c>
      <c r="I92" s="88" t="str">
        <f t="shared" si="1"/>
        <v>HDDOUT5_09_E_PR24_OFWAT</v>
      </c>
      <c r="J92" s="89" t="str">
        <f>FD_Input_Final_Data!J92</f>
        <v>Totex</v>
      </c>
      <c r="K92" s="89" t="str">
        <f>FD_Input_Final_Data!K92</f>
        <v xml:space="preserve">Company view </v>
      </c>
      <c r="L92" s="89" t="str">
        <f>FD_Input_Final_Data!L92</f>
        <v>RWQ</v>
      </c>
      <c r="M92" s="89" t="str">
        <f>FD_Input_Final_Data!M92</f>
        <v>Underlying calculations for common performance commitments - wastewater - River water quality?(phosphorus) - Phosphorus prevented from entering rivers from partnership working</v>
      </c>
      <c r="N92" s="89" t="str">
        <f>FD_Input_Final_Data!N92</f>
        <v>kg</v>
      </c>
      <c r="O92" s="89">
        <f>FD_Input_Final_Data!O92</f>
        <v>4</v>
      </c>
      <c r="P92" s="89">
        <f>FD_Input_Final_Data!Q92</f>
        <v>0</v>
      </c>
      <c r="Q92" s="89">
        <f>FD_Input_Final_Data!R92</f>
        <v>0</v>
      </c>
      <c r="R92" s="89">
        <f>FD_Input_Final_Data!S92</f>
        <v>0</v>
      </c>
      <c r="S92" s="89">
        <f>FD_Input_Final_Data!T92</f>
        <v>0</v>
      </c>
      <c r="T92" s="89">
        <f>FD_Input_Final_Data!U92</f>
        <v>0</v>
      </c>
      <c r="U92" s="89">
        <f>FD_Input_Final_Data!V92</f>
        <v>0</v>
      </c>
      <c r="V92" s="89">
        <f>FD_Input_Final_Data!W92</f>
        <v>0</v>
      </c>
      <c r="W92" s="89">
        <f>FD_Input_Final_Data!X92</f>
        <v>0</v>
      </c>
      <c r="X92" s="89">
        <f>FD_Input_Final_Data!Y92</f>
        <v>0</v>
      </c>
      <c r="Y92" s="89">
        <f>FD_Input_Final_Data!Z92</f>
        <v>0</v>
      </c>
      <c r="Z92" s="89">
        <f>FD_Input_Final_Data!AA92</f>
        <v>0</v>
      </c>
      <c r="AA92" s="89">
        <f>FD_Input_Final_Data!AB92</f>
        <v>0</v>
      </c>
      <c r="AB92" s="89">
        <f>FD_Input_Final_Data!AC92</f>
        <v>0</v>
      </c>
      <c r="AC92" s="89">
        <f>FD_Input_Final_Data!AD92</f>
        <v>0</v>
      </c>
      <c r="AD92" s="89">
        <f>FD_Input_Final_Data!AE92</f>
        <v>0</v>
      </c>
      <c r="AE92" s="89">
        <f>FD_Input_Final_Data!AF92</f>
        <v>0</v>
      </c>
      <c r="AF92" s="89">
        <f>FD_Input_Final_Data!AG92</f>
        <v>0</v>
      </c>
      <c r="AG92" s="89">
        <f>FD_Input_Final_Data!AH92</f>
        <v>0</v>
      </c>
      <c r="AH92" s="89">
        <f>FD_Input_Final_Data!AI92</f>
        <v>0</v>
      </c>
    </row>
    <row r="93" spans="2:34" s="15" customFormat="1" ht="15" x14ac:dyDescent="0.25">
      <c r="B93" s="89" t="str">
        <f>FD_Input_Final_Data!B93</f>
        <v>NES</v>
      </c>
      <c r="C93" s="89" t="str">
        <f>FD_Input_Final_Data!C93</f>
        <v>Northumbrian Water</v>
      </c>
      <c r="D93" s="89" t="str">
        <f>FD_Input_Final_Data!D93</f>
        <v>England</v>
      </c>
      <c r="E93" s="89" t="str">
        <f>FD_Input_Final_Data!E93</f>
        <v>Company</v>
      </c>
      <c r="F93" s="89" t="str">
        <f>FD_Input_Final_Data!F93</f>
        <v>WaSC</v>
      </c>
      <c r="G93" s="89" t="str">
        <f>FD_Input_Final_Data!G93</f>
        <v>PCL Units</v>
      </c>
      <c r="H93" s="89" t="str">
        <f>FD_Input_Final_Data!H93</f>
        <v>OUT5_09_E_PR24_OFWAT</v>
      </c>
      <c r="I93" s="88" t="str">
        <f t="shared" si="1"/>
        <v>NESOUT5_09_E_PR24_OFWAT</v>
      </c>
      <c r="J93" s="89" t="str">
        <f>FD_Input_Final_Data!J93</f>
        <v>Totex</v>
      </c>
      <c r="K93" s="89" t="str">
        <f>FD_Input_Final_Data!K93</f>
        <v xml:space="preserve">Company view </v>
      </c>
      <c r="L93" s="89" t="str">
        <f>FD_Input_Final_Data!L93</f>
        <v>RWQ</v>
      </c>
      <c r="M93" s="89" t="str">
        <f>FD_Input_Final_Data!M93</f>
        <v>Underlying calculations for common performance commitments - wastewater - River water quality?(phosphorus) - Phosphorus prevented from entering rivers from partnership working</v>
      </c>
      <c r="N93" s="89" t="str">
        <f>FD_Input_Final_Data!N93</f>
        <v>kg</v>
      </c>
      <c r="O93" s="89">
        <f>FD_Input_Final_Data!O93</f>
        <v>4</v>
      </c>
      <c r="P93" s="89" t="str">
        <f>FD_Input_Final_Data!Q93</f>
        <v>##BLANK</v>
      </c>
      <c r="Q93" s="89" t="str">
        <f>FD_Input_Final_Data!R93</f>
        <v>##BLANK</v>
      </c>
      <c r="R93" s="89" t="str">
        <f>FD_Input_Final_Data!S93</f>
        <v>##BLANK</v>
      </c>
      <c r="S93" s="89" t="str">
        <f>FD_Input_Final_Data!T93</f>
        <v>##BLANK</v>
      </c>
      <c r="T93" s="89" t="str">
        <f>FD_Input_Final_Data!U93</f>
        <v>##BLANK</v>
      </c>
      <c r="U93" s="89" t="str">
        <f>FD_Input_Final_Data!V93</f>
        <v>##BLANK</v>
      </c>
      <c r="V93" s="89" t="str">
        <f>FD_Input_Final_Data!W93</f>
        <v>##BLANK</v>
      </c>
      <c r="W93" s="89" t="str">
        <f>FD_Input_Final_Data!X93</f>
        <v>##BLANK</v>
      </c>
      <c r="X93" s="89" t="str">
        <f>FD_Input_Final_Data!Y93</f>
        <v>##BLANK</v>
      </c>
      <c r="Y93" s="89">
        <f>FD_Input_Final_Data!Z93</f>
        <v>0</v>
      </c>
      <c r="Z93" s="89">
        <f>FD_Input_Final_Data!AA93</f>
        <v>0</v>
      </c>
      <c r="AA93" s="89">
        <f>FD_Input_Final_Data!AB93</f>
        <v>0</v>
      </c>
      <c r="AB93" s="89">
        <f>FD_Input_Final_Data!AC93</f>
        <v>0</v>
      </c>
      <c r="AC93" s="89">
        <f>FD_Input_Final_Data!AD93</f>
        <v>0</v>
      </c>
      <c r="AD93" s="89">
        <f>FD_Input_Final_Data!AE93</f>
        <v>0</v>
      </c>
      <c r="AE93" s="89">
        <f>FD_Input_Final_Data!AF93</f>
        <v>0</v>
      </c>
      <c r="AF93" s="89">
        <f>FD_Input_Final_Data!AG93</f>
        <v>0</v>
      </c>
      <c r="AG93" s="89">
        <f>FD_Input_Final_Data!AH93</f>
        <v>4867.1913999999997</v>
      </c>
      <c r="AH93" s="89">
        <f>FD_Input_Final_Data!AI93</f>
        <v>4867.1913999999997</v>
      </c>
    </row>
    <row r="94" spans="2:34" s="15" customFormat="1" ht="15" x14ac:dyDescent="0.25">
      <c r="B94" s="89" t="str">
        <f>FD_Input_Final_Data!B94</f>
        <v>SVE</v>
      </c>
      <c r="C94" s="89" t="str">
        <f>FD_Input_Final_Data!C94</f>
        <v>Severn Trent Water</v>
      </c>
      <c r="D94" s="89" t="str">
        <f>FD_Input_Final_Data!D94</f>
        <v>England</v>
      </c>
      <c r="E94" s="89" t="str">
        <f>FD_Input_Final_Data!E94</f>
        <v>Company</v>
      </c>
      <c r="F94" s="89" t="str">
        <f>FD_Input_Final_Data!F94</f>
        <v>WaSC</v>
      </c>
      <c r="G94" s="89" t="str">
        <f>FD_Input_Final_Data!G94</f>
        <v>PCL Units</v>
      </c>
      <c r="H94" s="89" t="str">
        <f>FD_Input_Final_Data!H94</f>
        <v>OUT5_09_E_PR24_OFWAT</v>
      </c>
      <c r="I94" s="88" t="str">
        <f t="shared" si="1"/>
        <v>SVEOUT5_09_E_PR24_OFWAT</v>
      </c>
      <c r="J94" s="89" t="str">
        <f>FD_Input_Final_Data!J94</f>
        <v>Totex</v>
      </c>
      <c r="K94" s="89" t="str">
        <f>FD_Input_Final_Data!K94</f>
        <v xml:space="preserve">Company view </v>
      </c>
      <c r="L94" s="89" t="str">
        <f>FD_Input_Final_Data!L94</f>
        <v>RWQ</v>
      </c>
      <c r="M94" s="89" t="str">
        <f>FD_Input_Final_Data!M94</f>
        <v>Underlying calculations for common performance commitments - wastewater - River water quality?(phosphorus) - Phosphorus prevented from entering rivers from partnership working</v>
      </c>
      <c r="N94" s="89" t="str">
        <f>FD_Input_Final_Data!N94</f>
        <v>kg</v>
      </c>
      <c r="O94" s="89">
        <f>FD_Input_Final_Data!O94</f>
        <v>4</v>
      </c>
      <c r="P94" s="89" t="str">
        <f>FD_Input_Final_Data!Q94</f>
        <v>##BLANK</v>
      </c>
      <c r="Q94" s="89" t="str">
        <f>FD_Input_Final_Data!R94</f>
        <v>##BLANK</v>
      </c>
      <c r="R94" s="89" t="str">
        <f>FD_Input_Final_Data!S94</f>
        <v>##BLANK</v>
      </c>
      <c r="S94" s="89" t="str">
        <f>FD_Input_Final_Data!T94</f>
        <v>##BLANK</v>
      </c>
      <c r="T94" s="89" t="str">
        <f>FD_Input_Final_Data!U94</f>
        <v>##BLANK</v>
      </c>
      <c r="U94" s="89" t="str">
        <f>FD_Input_Final_Data!V94</f>
        <v>##BLANK</v>
      </c>
      <c r="V94" s="89" t="str">
        <f>FD_Input_Final_Data!W94</f>
        <v>##BLANK</v>
      </c>
      <c r="W94" s="89" t="str">
        <f>FD_Input_Final_Data!X94</f>
        <v>##BLANK</v>
      </c>
      <c r="X94" s="89" t="str">
        <f>FD_Input_Final_Data!Y94</f>
        <v>##BLANK</v>
      </c>
      <c r="Y94" s="89">
        <f>FD_Input_Final_Data!Z94</f>
        <v>0</v>
      </c>
      <c r="Z94" s="89">
        <f>FD_Input_Final_Data!AA94</f>
        <v>0</v>
      </c>
      <c r="AA94" s="89">
        <f>FD_Input_Final_Data!AB94</f>
        <v>0</v>
      </c>
      <c r="AB94" s="89">
        <f>FD_Input_Final_Data!AC94</f>
        <v>0</v>
      </c>
      <c r="AC94" s="89">
        <f>FD_Input_Final_Data!AD94</f>
        <v>0</v>
      </c>
      <c r="AD94" s="89">
        <f>FD_Input_Final_Data!AE94</f>
        <v>0</v>
      </c>
      <c r="AE94" s="89">
        <f>FD_Input_Final_Data!AF94</f>
        <v>0</v>
      </c>
      <c r="AF94" s="89">
        <f>FD_Input_Final_Data!AG94</f>
        <v>0</v>
      </c>
      <c r="AG94" s="89">
        <f>FD_Input_Final_Data!AH94</f>
        <v>0</v>
      </c>
      <c r="AH94" s="89">
        <f>FD_Input_Final_Data!AI94</f>
        <v>0</v>
      </c>
    </row>
    <row r="95" spans="2:34" s="15" customFormat="1" ht="15" x14ac:dyDescent="0.25">
      <c r="B95" s="89" t="str">
        <f>FD_Input_Final_Data!B95</f>
        <v>SRN</v>
      </c>
      <c r="C95" s="89" t="str">
        <f>FD_Input_Final_Data!C95</f>
        <v>Southern Water</v>
      </c>
      <c r="D95" s="89" t="str">
        <f>FD_Input_Final_Data!D95</f>
        <v>England</v>
      </c>
      <c r="E95" s="89" t="str">
        <f>FD_Input_Final_Data!E95</f>
        <v>Company</v>
      </c>
      <c r="F95" s="89" t="str">
        <f>FD_Input_Final_Data!F95</f>
        <v>WaSC</v>
      </c>
      <c r="G95" s="89" t="str">
        <f>FD_Input_Final_Data!G95</f>
        <v>PCL Units</v>
      </c>
      <c r="H95" s="89" t="str">
        <f>FD_Input_Final_Data!H95</f>
        <v>OUT5_09_E_PR24_OFWAT</v>
      </c>
      <c r="I95" s="88" t="str">
        <f t="shared" si="1"/>
        <v>SRNOUT5_09_E_PR24_OFWAT</v>
      </c>
      <c r="J95" s="89" t="str">
        <f>FD_Input_Final_Data!J95</f>
        <v>Totex</v>
      </c>
      <c r="K95" s="89" t="str">
        <f>FD_Input_Final_Data!K95</f>
        <v xml:space="preserve">Company view </v>
      </c>
      <c r="L95" s="89" t="str">
        <f>FD_Input_Final_Data!L95</f>
        <v>RWQ</v>
      </c>
      <c r="M95" s="89" t="str">
        <f>FD_Input_Final_Data!M95</f>
        <v>Underlying calculations for common performance commitments - wastewater - River water quality?(phosphorus) - Phosphorus prevented from entering rivers from partnership working</v>
      </c>
      <c r="N95" s="89" t="str">
        <f>FD_Input_Final_Data!N95</f>
        <v>kg</v>
      </c>
      <c r="O95" s="89">
        <f>FD_Input_Final_Data!O95</f>
        <v>4</v>
      </c>
      <c r="P95" s="89">
        <f>FD_Input_Final_Data!Q95</f>
        <v>0</v>
      </c>
      <c r="Q95" s="89">
        <f>FD_Input_Final_Data!R95</f>
        <v>0</v>
      </c>
      <c r="R95" s="89">
        <f>FD_Input_Final_Data!S95</f>
        <v>0</v>
      </c>
      <c r="S95" s="89">
        <f>FD_Input_Final_Data!T95</f>
        <v>0</v>
      </c>
      <c r="T95" s="89">
        <f>FD_Input_Final_Data!U95</f>
        <v>0</v>
      </c>
      <c r="U95" s="89">
        <f>FD_Input_Final_Data!V95</f>
        <v>0</v>
      </c>
      <c r="V95" s="89">
        <f>FD_Input_Final_Data!W95</f>
        <v>0</v>
      </c>
      <c r="W95" s="89">
        <f>FD_Input_Final_Data!X95</f>
        <v>0</v>
      </c>
      <c r="X95" s="89">
        <f>FD_Input_Final_Data!Y95</f>
        <v>0</v>
      </c>
      <c r="Y95" s="89">
        <f>FD_Input_Final_Data!Z95</f>
        <v>0</v>
      </c>
      <c r="Z95" s="89">
        <f>FD_Input_Final_Data!AA95</f>
        <v>0</v>
      </c>
      <c r="AA95" s="89">
        <f>FD_Input_Final_Data!AB95</f>
        <v>0</v>
      </c>
      <c r="AB95" s="89">
        <f>FD_Input_Final_Data!AC95</f>
        <v>0</v>
      </c>
      <c r="AC95" s="89">
        <f>FD_Input_Final_Data!AD95</f>
        <v>0</v>
      </c>
      <c r="AD95" s="89">
        <f>FD_Input_Final_Data!AE95</f>
        <v>0</v>
      </c>
      <c r="AE95" s="89">
        <f>FD_Input_Final_Data!AF95</f>
        <v>0</v>
      </c>
      <c r="AF95" s="89">
        <f>FD_Input_Final_Data!AG95</f>
        <v>0</v>
      </c>
      <c r="AG95" s="89">
        <f>FD_Input_Final_Data!AH95</f>
        <v>0</v>
      </c>
      <c r="AH95" s="89">
        <f>FD_Input_Final_Data!AI95</f>
        <v>0</v>
      </c>
    </row>
    <row r="96" spans="2:34" s="15" customFormat="1" ht="15" x14ac:dyDescent="0.25">
      <c r="B96" s="89" t="str">
        <f>FD_Input_Final_Data!B96</f>
        <v>TMS</v>
      </c>
      <c r="C96" s="89" t="str">
        <f>FD_Input_Final_Data!C96</f>
        <v>Thames Water</v>
      </c>
      <c r="D96" s="89" t="str">
        <f>FD_Input_Final_Data!D96</f>
        <v>England</v>
      </c>
      <c r="E96" s="89" t="str">
        <f>FD_Input_Final_Data!E96</f>
        <v>Company</v>
      </c>
      <c r="F96" s="89" t="str">
        <f>FD_Input_Final_Data!F96</f>
        <v>WaSC</v>
      </c>
      <c r="G96" s="89" t="str">
        <f>FD_Input_Final_Data!G96</f>
        <v>PCL Units</v>
      </c>
      <c r="H96" s="89" t="str">
        <f>FD_Input_Final_Data!H96</f>
        <v>OUT5_09_E_PR24_OFWAT</v>
      </c>
      <c r="I96" s="88" t="str">
        <f t="shared" si="1"/>
        <v>TMSOUT5_09_E_PR24_OFWAT</v>
      </c>
      <c r="J96" s="89" t="str">
        <f>FD_Input_Final_Data!J96</f>
        <v>Totex</v>
      </c>
      <c r="K96" s="89" t="str">
        <f>FD_Input_Final_Data!K96</f>
        <v xml:space="preserve">Company view </v>
      </c>
      <c r="L96" s="89" t="str">
        <f>FD_Input_Final_Data!L96</f>
        <v>RWQ</v>
      </c>
      <c r="M96" s="89" t="str">
        <f>FD_Input_Final_Data!M96</f>
        <v>Underlying calculations for common performance commitments - wastewater - River water quality?(phosphorus) - Phosphorus prevented from entering rivers from partnership working</v>
      </c>
      <c r="N96" s="89" t="str">
        <f>FD_Input_Final_Data!N96</f>
        <v>kg</v>
      </c>
      <c r="O96" s="89">
        <f>FD_Input_Final_Data!O96</f>
        <v>4</v>
      </c>
      <c r="P96" s="89">
        <f>FD_Input_Final_Data!Q96</f>
        <v>0</v>
      </c>
      <c r="Q96" s="89">
        <f>FD_Input_Final_Data!R96</f>
        <v>0</v>
      </c>
      <c r="R96" s="89">
        <f>FD_Input_Final_Data!S96</f>
        <v>0</v>
      </c>
      <c r="S96" s="89">
        <f>FD_Input_Final_Data!T96</f>
        <v>0</v>
      </c>
      <c r="T96" s="89">
        <f>FD_Input_Final_Data!U96</f>
        <v>0</v>
      </c>
      <c r="U96" s="89">
        <f>FD_Input_Final_Data!V96</f>
        <v>0</v>
      </c>
      <c r="V96" s="89">
        <f>FD_Input_Final_Data!W96</f>
        <v>0</v>
      </c>
      <c r="W96" s="89">
        <f>FD_Input_Final_Data!X96</f>
        <v>0</v>
      </c>
      <c r="X96" s="89">
        <f>FD_Input_Final_Data!Y96</f>
        <v>0</v>
      </c>
      <c r="Y96" s="89">
        <f>FD_Input_Final_Data!Z96</f>
        <v>0</v>
      </c>
      <c r="Z96" s="89">
        <f>FD_Input_Final_Data!AA96</f>
        <v>299</v>
      </c>
      <c r="AA96" s="89">
        <f>FD_Input_Final_Data!AB96</f>
        <v>299</v>
      </c>
      <c r="AB96" s="89">
        <f>FD_Input_Final_Data!AC96</f>
        <v>299</v>
      </c>
      <c r="AC96" s="89">
        <f>FD_Input_Final_Data!AD96</f>
        <v>299</v>
      </c>
      <c r="AD96" s="89">
        <f>FD_Input_Final_Data!AE96</f>
        <v>299</v>
      </c>
      <c r="AE96" s="89">
        <f>FD_Input_Final_Data!AF96</f>
        <v>299</v>
      </c>
      <c r="AF96" s="89">
        <f>FD_Input_Final_Data!AG96</f>
        <v>299</v>
      </c>
      <c r="AG96" s="89">
        <f>FD_Input_Final_Data!AH96</f>
        <v>299</v>
      </c>
      <c r="AH96" s="89">
        <f>FD_Input_Final_Data!AI96</f>
        <v>299</v>
      </c>
    </row>
    <row r="97" spans="2:34" s="15" customFormat="1" ht="15" x14ac:dyDescent="0.25">
      <c r="B97" s="89" t="str">
        <f>FD_Input_Final_Data!B97</f>
        <v>NWT</v>
      </c>
      <c r="C97" s="89" t="str">
        <f>FD_Input_Final_Data!C97</f>
        <v xml:space="preserve">United Utilities </v>
      </c>
      <c r="D97" s="89" t="str">
        <f>FD_Input_Final_Data!D97</f>
        <v>England</v>
      </c>
      <c r="E97" s="89" t="str">
        <f>FD_Input_Final_Data!E97</f>
        <v>Company</v>
      </c>
      <c r="F97" s="89" t="str">
        <f>FD_Input_Final_Data!F97</f>
        <v>WaSC</v>
      </c>
      <c r="G97" s="89" t="str">
        <f>FD_Input_Final_Data!G97</f>
        <v>PCL Units</v>
      </c>
      <c r="H97" s="89" t="str">
        <f>FD_Input_Final_Data!H97</f>
        <v>OUT5_09_E_PR24_OFWAT</v>
      </c>
      <c r="I97" s="88" t="str">
        <f t="shared" si="1"/>
        <v>NWTOUT5_09_E_PR24_OFWAT</v>
      </c>
      <c r="J97" s="89" t="str">
        <f>FD_Input_Final_Data!J97</f>
        <v>Totex</v>
      </c>
      <c r="K97" s="89" t="str">
        <f>FD_Input_Final_Data!K97</f>
        <v xml:space="preserve">Company view </v>
      </c>
      <c r="L97" s="89" t="str">
        <f>FD_Input_Final_Data!L97</f>
        <v>RWQ</v>
      </c>
      <c r="M97" s="89" t="str">
        <f>FD_Input_Final_Data!M97</f>
        <v>Underlying calculations for common performance commitments - wastewater - River water quality?(phosphorus) - Phosphorus prevented from entering rivers from partnership working</v>
      </c>
      <c r="N97" s="89" t="str">
        <f>FD_Input_Final_Data!N97</f>
        <v>kg</v>
      </c>
      <c r="O97" s="89">
        <f>FD_Input_Final_Data!O97</f>
        <v>4</v>
      </c>
      <c r="P97" s="89" t="str">
        <f>FD_Input_Final_Data!Q97</f>
        <v>##BLANK</v>
      </c>
      <c r="Q97" s="89" t="str">
        <f>FD_Input_Final_Data!R97</f>
        <v>##BLANK</v>
      </c>
      <c r="R97" s="89" t="str">
        <f>FD_Input_Final_Data!S97</f>
        <v>##BLANK</v>
      </c>
      <c r="S97" s="89" t="str">
        <f>FD_Input_Final_Data!T97</f>
        <v>##BLANK</v>
      </c>
      <c r="T97" s="89" t="str">
        <f>FD_Input_Final_Data!U97</f>
        <v>##BLANK</v>
      </c>
      <c r="U97" s="89" t="str">
        <f>FD_Input_Final_Data!V97</f>
        <v>##BLANK</v>
      </c>
      <c r="V97" s="89" t="str">
        <f>FD_Input_Final_Data!W97</f>
        <v>##BLANK</v>
      </c>
      <c r="W97" s="89" t="str">
        <f>FD_Input_Final_Data!X97</f>
        <v>##BLANK</v>
      </c>
      <c r="X97" s="89" t="str">
        <f>FD_Input_Final_Data!Y97</f>
        <v>##BLANK</v>
      </c>
      <c r="Y97" s="89">
        <f>FD_Input_Final_Data!Z97</f>
        <v>0</v>
      </c>
      <c r="Z97" s="89">
        <f>FD_Input_Final_Data!AA97</f>
        <v>0</v>
      </c>
      <c r="AA97" s="89">
        <f>FD_Input_Final_Data!AB97</f>
        <v>0</v>
      </c>
      <c r="AB97" s="89">
        <f>FD_Input_Final_Data!AC97</f>
        <v>0</v>
      </c>
      <c r="AC97" s="89">
        <f>FD_Input_Final_Data!AD97</f>
        <v>0</v>
      </c>
      <c r="AD97" s="89">
        <f>FD_Input_Final_Data!AE97</f>
        <v>0</v>
      </c>
      <c r="AE97" s="89">
        <f>FD_Input_Final_Data!AF97</f>
        <v>66.028800000000004</v>
      </c>
      <c r="AF97" s="89">
        <f>FD_Input_Final_Data!AG97</f>
        <v>77</v>
      </c>
      <c r="AG97" s="89">
        <f>FD_Input_Final_Data!AH97</f>
        <v>77</v>
      </c>
      <c r="AH97" s="89">
        <f>FD_Input_Final_Data!AI97</f>
        <v>77</v>
      </c>
    </row>
    <row r="98" spans="2:34" s="15" customFormat="1" ht="15" x14ac:dyDescent="0.25">
      <c r="B98" s="89" t="str">
        <f>FD_Input_Final_Data!B98</f>
        <v>WSX</v>
      </c>
      <c r="C98" s="89" t="str">
        <f>FD_Input_Final_Data!C98</f>
        <v>Wessex Water</v>
      </c>
      <c r="D98" s="89" t="str">
        <f>FD_Input_Final_Data!D98</f>
        <v>England</v>
      </c>
      <c r="E98" s="89" t="str">
        <f>FD_Input_Final_Data!E98</f>
        <v>Company</v>
      </c>
      <c r="F98" s="89" t="str">
        <f>FD_Input_Final_Data!F98</f>
        <v>WaSC</v>
      </c>
      <c r="G98" s="89" t="str">
        <f>FD_Input_Final_Data!G98</f>
        <v>PCL Units</v>
      </c>
      <c r="H98" s="89" t="str">
        <f>FD_Input_Final_Data!H98</f>
        <v>OUT5_09_E_PR24_OFWAT</v>
      </c>
      <c r="I98" s="88" t="str">
        <f t="shared" si="1"/>
        <v>WSXOUT5_09_E_PR24_OFWAT</v>
      </c>
      <c r="J98" s="89" t="str">
        <f>FD_Input_Final_Data!J98</f>
        <v>Totex</v>
      </c>
      <c r="K98" s="89" t="str">
        <f>FD_Input_Final_Data!K98</f>
        <v xml:space="preserve">Company view </v>
      </c>
      <c r="L98" s="89" t="str">
        <f>FD_Input_Final_Data!L98</f>
        <v>RWQ</v>
      </c>
      <c r="M98" s="89" t="str">
        <f>FD_Input_Final_Data!M98</f>
        <v>Underlying calculations for common performance commitments - wastewater - River water quality?(phosphorus) - Phosphorus prevented from entering rivers from partnership working</v>
      </c>
      <c r="N98" s="89" t="str">
        <f>FD_Input_Final_Data!N98</f>
        <v>kg</v>
      </c>
      <c r="O98" s="89">
        <f>FD_Input_Final_Data!O98</f>
        <v>4</v>
      </c>
      <c r="P98" s="89">
        <f>FD_Input_Final_Data!Q98</f>
        <v>0</v>
      </c>
      <c r="Q98" s="89">
        <f>FD_Input_Final_Data!R98</f>
        <v>0</v>
      </c>
      <c r="R98" s="89">
        <f>FD_Input_Final_Data!S98</f>
        <v>0</v>
      </c>
      <c r="S98" s="89">
        <f>FD_Input_Final_Data!T98</f>
        <v>0</v>
      </c>
      <c r="T98" s="89">
        <f>FD_Input_Final_Data!U98</f>
        <v>0</v>
      </c>
      <c r="U98" s="89">
        <f>FD_Input_Final_Data!V98</f>
        <v>0</v>
      </c>
      <c r="V98" s="89">
        <f>FD_Input_Final_Data!W98</f>
        <v>51.5</v>
      </c>
      <c r="W98" s="89">
        <f>FD_Input_Final_Data!X98</f>
        <v>103</v>
      </c>
      <c r="X98" s="89">
        <f>FD_Input_Final_Data!Y98</f>
        <v>103</v>
      </c>
      <c r="Y98" s="89">
        <f>FD_Input_Final_Data!Z98</f>
        <v>135.44999999999999</v>
      </c>
      <c r="Z98" s="89">
        <f>FD_Input_Final_Data!AA98</f>
        <v>135.44999999999999</v>
      </c>
      <c r="AA98" s="89">
        <f>FD_Input_Final_Data!AB98</f>
        <v>653.95000000000005</v>
      </c>
      <c r="AB98" s="89">
        <f>FD_Input_Final_Data!AC98</f>
        <v>773</v>
      </c>
      <c r="AC98" s="89">
        <f>FD_Input_Final_Data!AD98</f>
        <v>3000</v>
      </c>
      <c r="AD98" s="89">
        <f>FD_Input_Final_Data!AE98</f>
        <v>4000</v>
      </c>
      <c r="AE98" s="89">
        <f>FD_Input_Final_Data!AF98</f>
        <v>4000</v>
      </c>
      <c r="AF98" s="89">
        <f>FD_Input_Final_Data!AG98</f>
        <v>2900</v>
      </c>
      <c r="AG98" s="89">
        <f>FD_Input_Final_Data!AH98</f>
        <v>1800</v>
      </c>
      <c r="AH98" s="89">
        <f>FD_Input_Final_Data!AI98</f>
        <v>750</v>
      </c>
    </row>
    <row r="99" spans="2:34" s="15" customFormat="1" ht="15" x14ac:dyDescent="0.25">
      <c r="B99" s="89" t="str">
        <f>FD_Input_Final_Data!B99</f>
        <v>YKY</v>
      </c>
      <c r="C99" s="89" t="str">
        <f>FD_Input_Final_Data!C99</f>
        <v>Yorkshire Water</v>
      </c>
      <c r="D99" s="89" t="str">
        <f>FD_Input_Final_Data!D99</f>
        <v>England</v>
      </c>
      <c r="E99" s="89" t="str">
        <f>FD_Input_Final_Data!E99</f>
        <v>Company</v>
      </c>
      <c r="F99" s="89" t="str">
        <f>FD_Input_Final_Data!F99</f>
        <v>WaSC</v>
      </c>
      <c r="G99" s="89" t="str">
        <f>FD_Input_Final_Data!G99</f>
        <v>PCL Units</v>
      </c>
      <c r="H99" s="89" t="str">
        <f>FD_Input_Final_Data!H99</f>
        <v>OUT5_09_E_PR24_OFWAT</v>
      </c>
      <c r="I99" s="88" t="str">
        <f t="shared" si="1"/>
        <v>YKYOUT5_09_E_PR24_OFWAT</v>
      </c>
      <c r="J99" s="89" t="str">
        <f>FD_Input_Final_Data!J99</f>
        <v>Totex</v>
      </c>
      <c r="K99" s="89" t="str">
        <f>FD_Input_Final_Data!K99</f>
        <v xml:space="preserve">Company view </v>
      </c>
      <c r="L99" s="89" t="str">
        <f>FD_Input_Final_Data!L99</f>
        <v>RWQ</v>
      </c>
      <c r="M99" s="89" t="str">
        <f>FD_Input_Final_Data!M99</f>
        <v>Underlying calculations for common performance commitments - wastewater - River water quality?(phosphorus) - Phosphorus prevented from entering rivers from partnership working</v>
      </c>
      <c r="N99" s="89" t="str">
        <f>FD_Input_Final_Data!N99</f>
        <v>kg</v>
      </c>
      <c r="O99" s="89">
        <f>FD_Input_Final_Data!O99</f>
        <v>4</v>
      </c>
      <c r="P99" s="89">
        <f>FD_Input_Final_Data!Q99</f>
        <v>0</v>
      </c>
      <c r="Q99" s="89">
        <f>FD_Input_Final_Data!R99</f>
        <v>0</v>
      </c>
      <c r="R99" s="89">
        <f>FD_Input_Final_Data!S99</f>
        <v>0</v>
      </c>
      <c r="S99" s="89">
        <f>FD_Input_Final_Data!T99</f>
        <v>0</v>
      </c>
      <c r="T99" s="89">
        <f>FD_Input_Final_Data!U99</f>
        <v>0</v>
      </c>
      <c r="U99" s="89">
        <f>FD_Input_Final_Data!V99</f>
        <v>0</v>
      </c>
      <c r="V99" s="89">
        <f>FD_Input_Final_Data!W99</f>
        <v>0</v>
      </c>
      <c r="W99" s="89">
        <f>FD_Input_Final_Data!X99</f>
        <v>0</v>
      </c>
      <c r="X99" s="89">
        <f>FD_Input_Final_Data!Y99</f>
        <v>0</v>
      </c>
      <c r="Y99" s="89">
        <f>FD_Input_Final_Data!Z99</f>
        <v>0</v>
      </c>
      <c r="Z99" s="89">
        <f>FD_Input_Final_Data!AA99</f>
        <v>0</v>
      </c>
      <c r="AA99" s="89">
        <f>FD_Input_Final_Data!AB99</f>
        <v>0</v>
      </c>
      <c r="AB99" s="89">
        <f>FD_Input_Final_Data!AC99</f>
        <v>0</v>
      </c>
      <c r="AC99" s="89">
        <f>FD_Input_Final_Data!AD99</f>
        <v>0</v>
      </c>
      <c r="AD99" s="89">
        <f>FD_Input_Final_Data!AE99</f>
        <v>0</v>
      </c>
      <c r="AE99" s="89">
        <f>FD_Input_Final_Data!AF99</f>
        <v>0</v>
      </c>
      <c r="AF99" s="89">
        <f>FD_Input_Final_Data!AG99</f>
        <v>0</v>
      </c>
      <c r="AG99" s="89">
        <f>FD_Input_Final_Data!AH99</f>
        <v>0</v>
      </c>
      <c r="AH99" s="89">
        <f>FD_Input_Final_Data!AI99</f>
        <v>0</v>
      </c>
    </row>
    <row r="100" spans="2:34" s="15" customFormat="1" ht="15" x14ac:dyDescent="0.25">
      <c r="B100" s="89" t="str">
        <f>FD_Input_Final_Data!B100</f>
        <v>AFW</v>
      </c>
      <c r="C100" s="89" t="str">
        <f>FD_Input_Final_Data!C100</f>
        <v>Affinity Water</v>
      </c>
      <c r="D100" s="89" t="str">
        <f>FD_Input_Final_Data!D100</f>
        <v>England</v>
      </c>
      <c r="E100" s="89" t="str">
        <f>FD_Input_Final_Data!E100</f>
        <v>Company</v>
      </c>
      <c r="F100" s="89" t="str">
        <f>FD_Input_Final_Data!F100</f>
        <v>WoC</v>
      </c>
      <c r="G100" s="89" t="str">
        <f>FD_Input_Final_Data!G100</f>
        <v>PCL Units</v>
      </c>
      <c r="H100" s="89" t="str">
        <f>FD_Input_Final_Data!H100</f>
        <v>OUT5_09_E_PR24_OFWAT</v>
      </c>
      <c r="I100" s="88" t="str">
        <f t="shared" si="1"/>
        <v>AFWOUT5_09_E_PR24_OFWAT</v>
      </c>
      <c r="J100" s="89" t="str">
        <f>FD_Input_Final_Data!J100</f>
        <v>Totex</v>
      </c>
      <c r="K100" s="89" t="str">
        <f>FD_Input_Final_Data!K100</f>
        <v xml:space="preserve">Company view </v>
      </c>
      <c r="L100" s="89" t="str">
        <f>FD_Input_Final_Data!L100</f>
        <v>RWQ</v>
      </c>
      <c r="M100" s="89" t="str">
        <f>FD_Input_Final_Data!M100</f>
        <v>Underlying calculations for common performance commitments - wastewater - River water quality?(phosphorus) - Phosphorus prevented from entering rivers from partnership working</v>
      </c>
      <c r="N100" s="89" t="str">
        <f>FD_Input_Final_Data!N100</f>
        <v>kg</v>
      </c>
      <c r="O100" s="89">
        <f>FD_Input_Final_Data!O100</f>
        <v>4</v>
      </c>
      <c r="P100" s="89" t="str">
        <f>FD_Input_Final_Data!Q100</f>
        <v>##BLANK</v>
      </c>
      <c r="Q100" s="89" t="str">
        <f>FD_Input_Final_Data!R100</f>
        <v>##BLANK</v>
      </c>
      <c r="R100" s="89" t="str">
        <f>FD_Input_Final_Data!S100</f>
        <v>##BLANK</v>
      </c>
      <c r="S100" s="89" t="str">
        <f>FD_Input_Final_Data!T100</f>
        <v>##BLANK</v>
      </c>
      <c r="T100" s="89" t="str">
        <f>FD_Input_Final_Data!U100</f>
        <v>##BLANK</v>
      </c>
      <c r="U100" s="89" t="str">
        <f>FD_Input_Final_Data!V100</f>
        <v>##BLANK</v>
      </c>
      <c r="V100" s="89" t="str">
        <f>FD_Input_Final_Data!W100</f>
        <v>##BLANK</v>
      </c>
      <c r="W100" s="89" t="str">
        <f>FD_Input_Final_Data!X100</f>
        <v>##BLANK</v>
      </c>
      <c r="X100" s="89" t="str">
        <f>FD_Input_Final_Data!Y100</f>
        <v>##BLANK</v>
      </c>
      <c r="Y100" s="89" t="str">
        <f>FD_Input_Final_Data!Z100</f>
        <v>##BLANK</v>
      </c>
      <c r="Z100" s="89" t="str">
        <f>FD_Input_Final_Data!AA100</f>
        <v>##BLANK</v>
      </c>
      <c r="AA100" s="89" t="str">
        <f>FD_Input_Final_Data!AB100</f>
        <v>##BLANK</v>
      </c>
      <c r="AB100" s="89" t="str">
        <f>FD_Input_Final_Data!AC100</f>
        <v>##BLANK</v>
      </c>
      <c r="AC100" s="89" t="str">
        <f>FD_Input_Final_Data!AD100</f>
        <v>##BLANK</v>
      </c>
      <c r="AD100" s="89" t="str">
        <f>FD_Input_Final_Data!AE100</f>
        <v>##BLANK</v>
      </c>
      <c r="AE100" s="89" t="str">
        <f>FD_Input_Final_Data!AF100</f>
        <v>##BLANK</v>
      </c>
      <c r="AF100" s="89" t="str">
        <f>FD_Input_Final_Data!AG100</f>
        <v>##BLANK</v>
      </c>
      <c r="AG100" s="89" t="str">
        <f>FD_Input_Final_Data!AH100</f>
        <v>##BLANK</v>
      </c>
      <c r="AH100" s="89" t="str">
        <f>FD_Input_Final_Data!AI100</f>
        <v>##BLANK</v>
      </c>
    </row>
    <row r="101" spans="2:34" s="15" customFormat="1" ht="15" x14ac:dyDescent="0.25">
      <c r="B101" s="89" t="str">
        <f>FD_Input_Final_Data!B101</f>
        <v>PRT</v>
      </c>
      <c r="C101" s="89" t="str">
        <f>FD_Input_Final_Data!C101</f>
        <v>Portsmouth Water</v>
      </c>
      <c r="D101" s="89" t="str">
        <f>FD_Input_Final_Data!D101</f>
        <v>England</v>
      </c>
      <c r="E101" s="89" t="str">
        <f>FD_Input_Final_Data!E101</f>
        <v>Company</v>
      </c>
      <c r="F101" s="89" t="str">
        <f>FD_Input_Final_Data!F101</f>
        <v>WoC</v>
      </c>
      <c r="G101" s="89" t="str">
        <f>FD_Input_Final_Data!G101</f>
        <v>PCL Units</v>
      </c>
      <c r="H101" s="89" t="str">
        <f>FD_Input_Final_Data!H101</f>
        <v>OUT5_09_E_PR24_OFWAT</v>
      </c>
      <c r="I101" s="88" t="str">
        <f t="shared" si="1"/>
        <v>PRTOUT5_09_E_PR24_OFWAT</v>
      </c>
      <c r="J101" s="89" t="str">
        <f>FD_Input_Final_Data!J101</f>
        <v>Totex</v>
      </c>
      <c r="K101" s="89" t="str">
        <f>FD_Input_Final_Data!K101</f>
        <v xml:space="preserve">Company view </v>
      </c>
      <c r="L101" s="89" t="str">
        <f>FD_Input_Final_Data!L101</f>
        <v>RWQ</v>
      </c>
      <c r="M101" s="89" t="str">
        <f>FD_Input_Final_Data!M101</f>
        <v>Underlying calculations for common performance commitments - wastewater - River water quality?(phosphorus) - Phosphorus prevented from entering rivers from partnership working</v>
      </c>
      <c r="N101" s="89" t="str">
        <f>FD_Input_Final_Data!N101</f>
        <v>kg</v>
      </c>
      <c r="O101" s="89">
        <f>FD_Input_Final_Data!O101</f>
        <v>4</v>
      </c>
      <c r="P101" s="89" t="str">
        <f>FD_Input_Final_Data!Q101</f>
        <v>##BLANK</v>
      </c>
      <c r="Q101" s="89" t="str">
        <f>FD_Input_Final_Data!R101</f>
        <v>##BLANK</v>
      </c>
      <c r="R101" s="89" t="str">
        <f>FD_Input_Final_Data!S101</f>
        <v>##BLANK</v>
      </c>
      <c r="S101" s="89" t="str">
        <f>FD_Input_Final_Data!T101</f>
        <v>##BLANK</v>
      </c>
      <c r="T101" s="89" t="str">
        <f>FD_Input_Final_Data!U101</f>
        <v>##BLANK</v>
      </c>
      <c r="U101" s="89" t="str">
        <f>FD_Input_Final_Data!V101</f>
        <v>##BLANK</v>
      </c>
      <c r="V101" s="89" t="str">
        <f>FD_Input_Final_Data!W101</f>
        <v>##BLANK</v>
      </c>
      <c r="W101" s="89" t="str">
        <f>FD_Input_Final_Data!X101</f>
        <v>##BLANK</v>
      </c>
      <c r="X101" s="89" t="str">
        <f>FD_Input_Final_Data!Y101</f>
        <v>##BLANK</v>
      </c>
      <c r="Y101" s="89" t="str">
        <f>FD_Input_Final_Data!Z101</f>
        <v>##BLANK</v>
      </c>
      <c r="Z101" s="89" t="str">
        <f>FD_Input_Final_Data!AA101</f>
        <v>##BLANK</v>
      </c>
      <c r="AA101" s="89" t="str">
        <f>FD_Input_Final_Data!AB101</f>
        <v>##BLANK</v>
      </c>
      <c r="AB101" s="89" t="str">
        <f>FD_Input_Final_Data!AC101</f>
        <v>##BLANK</v>
      </c>
      <c r="AC101" s="89" t="str">
        <f>FD_Input_Final_Data!AD101</f>
        <v>##BLANK</v>
      </c>
      <c r="AD101" s="89" t="str">
        <f>FD_Input_Final_Data!AE101</f>
        <v>##BLANK</v>
      </c>
      <c r="AE101" s="89" t="str">
        <f>FD_Input_Final_Data!AF101</f>
        <v>##BLANK</v>
      </c>
      <c r="AF101" s="89" t="str">
        <f>FD_Input_Final_Data!AG101</f>
        <v>##BLANK</v>
      </c>
      <c r="AG101" s="89" t="str">
        <f>FD_Input_Final_Data!AH101</f>
        <v>##BLANK</v>
      </c>
      <c r="AH101" s="89" t="str">
        <f>FD_Input_Final_Data!AI101</f>
        <v>##BLANK</v>
      </c>
    </row>
    <row r="102" spans="2:34" s="15" customFormat="1" ht="15" x14ac:dyDescent="0.25">
      <c r="B102" s="89" t="str">
        <f>FD_Input_Final_Data!B102</f>
        <v>SEW</v>
      </c>
      <c r="C102" s="89" t="str">
        <f>FD_Input_Final_Data!C102</f>
        <v>South East Water</v>
      </c>
      <c r="D102" s="89" t="str">
        <f>FD_Input_Final_Data!D102</f>
        <v>England</v>
      </c>
      <c r="E102" s="89" t="str">
        <f>FD_Input_Final_Data!E102</f>
        <v>Company</v>
      </c>
      <c r="F102" s="89" t="str">
        <f>FD_Input_Final_Data!F102</f>
        <v>WoC</v>
      </c>
      <c r="G102" s="89" t="str">
        <f>FD_Input_Final_Data!G102</f>
        <v>PCL Units</v>
      </c>
      <c r="H102" s="89" t="str">
        <f>FD_Input_Final_Data!H102</f>
        <v>OUT5_09_E_PR24_OFWAT</v>
      </c>
      <c r="I102" s="88" t="str">
        <f t="shared" si="1"/>
        <v>SEWOUT5_09_E_PR24_OFWAT</v>
      </c>
      <c r="J102" s="89" t="str">
        <f>FD_Input_Final_Data!J102</f>
        <v>Totex</v>
      </c>
      <c r="K102" s="89" t="str">
        <f>FD_Input_Final_Data!K102</f>
        <v xml:space="preserve">Company view </v>
      </c>
      <c r="L102" s="89" t="str">
        <f>FD_Input_Final_Data!L102</f>
        <v>RWQ</v>
      </c>
      <c r="M102" s="89" t="str">
        <f>FD_Input_Final_Data!M102</f>
        <v>Underlying calculations for common performance commitments - wastewater - River water quality?(phosphorus) - Phosphorus prevented from entering rivers from partnership working</v>
      </c>
      <c r="N102" s="89" t="str">
        <f>FD_Input_Final_Data!N102</f>
        <v>kg</v>
      </c>
      <c r="O102" s="89">
        <f>FD_Input_Final_Data!O102</f>
        <v>4</v>
      </c>
      <c r="P102" s="89" t="str">
        <f>FD_Input_Final_Data!Q102</f>
        <v>##BLANK</v>
      </c>
      <c r="Q102" s="89" t="str">
        <f>FD_Input_Final_Data!R102</f>
        <v>##BLANK</v>
      </c>
      <c r="R102" s="89" t="str">
        <f>FD_Input_Final_Data!S102</f>
        <v>##BLANK</v>
      </c>
      <c r="S102" s="89" t="str">
        <f>FD_Input_Final_Data!T102</f>
        <v>##BLANK</v>
      </c>
      <c r="T102" s="89" t="str">
        <f>FD_Input_Final_Data!U102</f>
        <v>##BLANK</v>
      </c>
      <c r="U102" s="89" t="str">
        <f>FD_Input_Final_Data!V102</f>
        <v>##BLANK</v>
      </c>
      <c r="V102" s="89" t="str">
        <f>FD_Input_Final_Data!W102</f>
        <v>##BLANK</v>
      </c>
      <c r="W102" s="89" t="str">
        <f>FD_Input_Final_Data!X102</f>
        <v>##BLANK</v>
      </c>
      <c r="X102" s="89" t="str">
        <f>FD_Input_Final_Data!Y102</f>
        <v>##BLANK</v>
      </c>
      <c r="Y102" s="89" t="str">
        <f>FD_Input_Final_Data!Z102</f>
        <v>##BLANK</v>
      </c>
      <c r="Z102" s="89" t="str">
        <f>FD_Input_Final_Data!AA102</f>
        <v>##BLANK</v>
      </c>
      <c r="AA102" s="89" t="str">
        <f>FD_Input_Final_Data!AB102</f>
        <v>##BLANK</v>
      </c>
      <c r="AB102" s="89" t="str">
        <f>FD_Input_Final_Data!AC102</f>
        <v>##BLANK</v>
      </c>
      <c r="AC102" s="89" t="str">
        <f>FD_Input_Final_Data!AD102</f>
        <v>##BLANK</v>
      </c>
      <c r="AD102" s="89" t="str">
        <f>FD_Input_Final_Data!AE102</f>
        <v>##BLANK</v>
      </c>
      <c r="AE102" s="89" t="str">
        <f>FD_Input_Final_Data!AF102</f>
        <v>##BLANK</v>
      </c>
      <c r="AF102" s="89" t="str">
        <f>FD_Input_Final_Data!AG102</f>
        <v>##BLANK</v>
      </c>
      <c r="AG102" s="89" t="str">
        <f>FD_Input_Final_Data!AH102</f>
        <v>##BLANK</v>
      </c>
      <c r="AH102" s="89" t="str">
        <f>FD_Input_Final_Data!AI102</f>
        <v>##BLANK</v>
      </c>
    </row>
    <row r="103" spans="2:34" s="15" customFormat="1" ht="15" x14ac:dyDescent="0.25">
      <c r="B103" s="89" t="str">
        <f>FD_Input_Final_Data!B103</f>
        <v>SSC</v>
      </c>
      <c r="C103" s="89" t="str">
        <f>FD_Input_Final_Data!C103</f>
        <v>South Staffordshire Water</v>
      </c>
      <c r="D103" s="89" t="str">
        <f>FD_Input_Final_Data!D103</f>
        <v>England</v>
      </c>
      <c r="E103" s="89" t="str">
        <f>FD_Input_Final_Data!E103</f>
        <v>Company</v>
      </c>
      <c r="F103" s="89" t="str">
        <f>FD_Input_Final_Data!F103</f>
        <v>WoC</v>
      </c>
      <c r="G103" s="89" t="str">
        <f>FD_Input_Final_Data!G103</f>
        <v>PCL Units</v>
      </c>
      <c r="H103" s="89" t="str">
        <f>FD_Input_Final_Data!H103</f>
        <v>OUT5_09_E_PR24_OFWAT</v>
      </c>
      <c r="I103" s="88" t="str">
        <f t="shared" si="1"/>
        <v>SSCOUT5_09_E_PR24_OFWAT</v>
      </c>
      <c r="J103" s="89" t="str">
        <f>FD_Input_Final_Data!J103</f>
        <v>Totex</v>
      </c>
      <c r="K103" s="89" t="str">
        <f>FD_Input_Final_Data!K103</f>
        <v xml:space="preserve">Company view </v>
      </c>
      <c r="L103" s="89" t="str">
        <f>FD_Input_Final_Data!L103</f>
        <v>RWQ</v>
      </c>
      <c r="M103" s="89" t="str">
        <f>FD_Input_Final_Data!M103</f>
        <v>Underlying calculations for common performance commitments - wastewater - River water quality?(phosphorus) - Phosphorus prevented from entering rivers from partnership working</v>
      </c>
      <c r="N103" s="89" t="str">
        <f>FD_Input_Final_Data!N103</f>
        <v>kg</v>
      </c>
      <c r="O103" s="89">
        <f>FD_Input_Final_Data!O103</f>
        <v>4</v>
      </c>
      <c r="P103" s="89" t="str">
        <f>FD_Input_Final_Data!Q103</f>
        <v>##BLANK</v>
      </c>
      <c r="Q103" s="89" t="str">
        <f>FD_Input_Final_Data!R103</f>
        <v>##BLANK</v>
      </c>
      <c r="R103" s="89" t="str">
        <f>FD_Input_Final_Data!S103</f>
        <v>##BLANK</v>
      </c>
      <c r="S103" s="89" t="str">
        <f>FD_Input_Final_Data!T103</f>
        <v>##BLANK</v>
      </c>
      <c r="T103" s="89" t="str">
        <f>FD_Input_Final_Data!U103</f>
        <v>##BLANK</v>
      </c>
      <c r="U103" s="89" t="str">
        <f>FD_Input_Final_Data!V103</f>
        <v>##BLANK</v>
      </c>
      <c r="V103" s="89" t="str">
        <f>FD_Input_Final_Data!W103</f>
        <v>##BLANK</v>
      </c>
      <c r="W103" s="89" t="str">
        <f>FD_Input_Final_Data!X103</f>
        <v>##BLANK</v>
      </c>
      <c r="X103" s="89" t="str">
        <f>FD_Input_Final_Data!Y103</f>
        <v>##BLANK</v>
      </c>
      <c r="Y103" s="89" t="str">
        <f>FD_Input_Final_Data!Z103</f>
        <v>##BLANK</v>
      </c>
      <c r="Z103" s="89" t="str">
        <f>FD_Input_Final_Data!AA103</f>
        <v>##BLANK</v>
      </c>
      <c r="AA103" s="89" t="str">
        <f>FD_Input_Final_Data!AB103</f>
        <v>##BLANK</v>
      </c>
      <c r="AB103" s="89" t="str">
        <f>FD_Input_Final_Data!AC103</f>
        <v>##BLANK</v>
      </c>
      <c r="AC103" s="89" t="str">
        <f>FD_Input_Final_Data!AD103</f>
        <v>##BLANK</v>
      </c>
      <c r="AD103" s="89" t="str">
        <f>FD_Input_Final_Data!AE103</f>
        <v>##BLANK</v>
      </c>
      <c r="AE103" s="89" t="str">
        <f>FD_Input_Final_Data!AF103</f>
        <v>##BLANK</v>
      </c>
      <c r="AF103" s="89" t="str">
        <f>FD_Input_Final_Data!AG103</f>
        <v>##BLANK</v>
      </c>
      <c r="AG103" s="89" t="str">
        <f>FD_Input_Final_Data!AH103</f>
        <v>##BLANK</v>
      </c>
      <c r="AH103" s="89" t="str">
        <f>FD_Input_Final_Data!AI103</f>
        <v>##BLANK</v>
      </c>
    </row>
    <row r="104" spans="2:34" s="15" customFormat="1" ht="15" x14ac:dyDescent="0.25">
      <c r="B104" s="89" t="str">
        <f>FD_Input_Final_Data!B104</f>
        <v>SES</v>
      </c>
      <c r="C104" s="89" t="str">
        <f>FD_Input_Final_Data!C104</f>
        <v>SES Water</v>
      </c>
      <c r="D104" s="89" t="str">
        <f>FD_Input_Final_Data!D104</f>
        <v>England</v>
      </c>
      <c r="E104" s="89" t="str">
        <f>FD_Input_Final_Data!E104</f>
        <v>Company</v>
      </c>
      <c r="F104" s="89" t="str">
        <f>FD_Input_Final_Data!F104</f>
        <v>WoC</v>
      </c>
      <c r="G104" s="89" t="str">
        <f>FD_Input_Final_Data!G104</f>
        <v>PCL Units</v>
      </c>
      <c r="H104" s="89" t="str">
        <f>FD_Input_Final_Data!H104</f>
        <v>OUT5_09_E_PR24_OFWAT</v>
      </c>
      <c r="I104" s="88" t="str">
        <f t="shared" si="1"/>
        <v>SESOUT5_09_E_PR24_OFWAT</v>
      </c>
      <c r="J104" s="89" t="str">
        <f>FD_Input_Final_Data!J104</f>
        <v>Totex</v>
      </c>
      <c r="K104" s="89" t="str">
        <f>FD_Input_Final_Data!K104</f>
        <v xml:space="preserve">Company view </v>
      </c>
      <c r="L104" s="89" t="str">
        <f>FD_Input_Final_Data!L104</f>
        <v>RWQ</v>
      </c>
      <c r="M104" s="89" t="str">
        <f>FD_Input_Final_Data!M104</f>
        <v>Underlying calculations for common performance commitments - wastewater - River water quality?(phosphorus) - Phosphorus prevented from entering rivers from partnership working</v>
      </c>
      <c r="N104" s="89" t="str">
        <f>FD_Input_Final_Data!N104</f>
        <v>kg</v>
      </c>
      <c r="O104" s="89">
        <f>FD_Input_Final_Data!O104</f>
        <v>4</v>
      </c>
      <c r="P104" s="89" t="str">
        <f>FD_Input_Final_Data!Q104</f>
        <v>##BLANK</v>
      </c>
      <c r="Q104" s="89" t="str">
        <f>FD_Input_Final_Data!R104</f>
        <v>##BLANK</v>
      </c>
      <c r="R104" s="89" t="str">
        <f>FD_Input_Final_Data!S104</f>
        <v>##BLANK</v>
      </c>
      <c r="S104" s="89" t="str">
        <f>FD_Input_Final_Data!T104</f>
        <v>##BLANK</v>
      </c>
      <c r="T104" s="89" t="str">
        <f>FD_Input_Final_Data!U104</f>
        <v>##BLANK</v>
      </c>
      <c r="U104" s="89" t="str">
        <f>FD_Input_Final_Data!V104</f>
        <v>##BLANK</v>
      </c>
      <c r="V104" s="89" t="str">
        <f>FD_Input_Final_Data!W104</f>
        <v>##BLANK</v>
      </c>
      <c r="W104" s="89" t="str">
        <f>FD_Input_Final_Data!X104</f>
        <v>##BLANK</v>
      </c>
      <c r="X104" s="89" t="str">
        <f>FD_Input_Final_Data!Y104</f>
        <v>##BLANK</v>
      </c>
      <c r="Y104" s="89" t="str">
        <f>FD_Input_Final_Data!Z104</f>
        <v>##BLANK</v>
      </c>
      <c r="Z104" s="89" t="str">
        <f>FD_Input_Final_Data!AA104</f>
        <v>##BLANK</v>
      </c>
      <c r="AA104" s="89" t="str">
        <f>FD_Input_Final_Data!AB104</f>
        <v>##BLANK</v>
      </c>
      <c r="AB104" s="89" t="str">
        <f>FD_Input_Final_Data!AC104</f>
        <v>##BLANK</v>
      </c>
      <c r="AC104" s="89" t="str">
        <f>FD_Input_Final_Data!AD104</f>
        <v>##BLANK</v>
      </c>
      <c r="AD104" s="89" t="str">
        <f>FD_Input_Final_Data!AE104</f>
        <v>##BLANK</v>
      </c>
      <c r="AE104" s="89" t="str">
        <f>FD_Input_Final_Data!AF104</f>
        <v>##BLANK</v>
      </c>
      <c r="AF104" s="89" t="str">
        <f>FD_Input_Final_Data!AG104</f>
        <v>##BLANK</v>
      </c>
      <c r="AG104" s="89" t="str">
        <f>FD_Input_Final_Data!AH104</f>
        <v>##BLANK</v>
      </c>
      <c r="AH104" s="89" t="str">
        <f>FD_Input_Final_Data!AI104</f>
        <v>##BLANK</v>
      </c>
    </row>
    <row r="105" spans="2:34" s="15" customFormat="1" ht="15" x14ac:dyDescent="0.25">
      <c r="B105" s="89" t="str">
        <f>FD_Input_Final_Data!B105</f>
        <v>SWB</v>
      </c>
      <c r="C105" s="89" t="str">
        <f>FD_Input_Final_Data!C105</f>
        <v>South West Water</v>
      </c>
      <c r="D105" s="89" t="str">
        <f>FD_Input_Final_Data!D105</f>
        <v>England</v>
      </c>
      <c r="E105" s="89" t="str">
        <f>FD_Input_Final_Data!E105</f>
        <v>Company</v>
      </c>
      <c r="F105" s="89" t="str">
        <f>FD_Input_Final_Data!F105</f>
        <v>WaSC</v>
      </c>
      <c r="G105" s="89" t="str">
        <f>FD_Input_Final_Data!G105</f>
        <v>PCL Units</v>
      </c>
      <c r="H105" s="89" t="str">
        <f>FD_Input_Final_Data!H105</f>
        <v>OUT5_09_E_PR24_OFWAT</v>
      </c>
      <c r="I105" s="88" t="str">
        <f t="shared" si="1"/>
        <v>SWBOUT5_09_E_PR24_OFWAT</v>
      </c>
      <c r="J105" s="89" t="str">
        <f>FD_Input_Final_Data!J105</f>
        <v>Totex</v>
      </c>
      <c r="K105" s="89" t="str">
        <f>FD_Input_Final_Data!K105</f>
        <v xml:space="preserve">Company view </v>
      </c>
      <c r="L105" s="89" t="str">
        <f>FD_Input_Final_Data!L105</f>
        <v>RWQ</v>
      </c>
      <c r="M105" s="89" t="str">
        <f>FD_Input_Final_Data!M105</f>
        <v>Underlying calculations for common performance commitments - wastewater - River water quality?(phosphorus) - Phosphorus prevented from entering rivers from partnership working</v>
      </c>
      <c r="N105" s="89" t="str">
        <f>FD_Input_Final_Data!N105</f>
        <v>kg</v>
      </c>
      <c r="O105" s="89">
        <f>FD_Input_Final_Data!O105</f>
        <v>4</v>
      </c>
      <c r="P105" s="89">
        <f>FD_Input_Final_Data!Q105</f>
        <v>0</v>
      </c>
      <c r="Q105" s="89">
        <f>FD_Input_Final_Data!R105</f>
        <v>0</v>
      </c>
      <c r="R105" s="89">
        <f>FD_Input_Final_Data!S105</f>
        <v>0</v>
      </c>
      <c r="S105" s="89">
        <f>FD_Input_Final_Data!T105</f>
        <v>0</v>
      </c>
      <c r="T105" s="89">
        <f>FD_Input_Final_Data!U105</f>
        <v>0</v>
      </c>
      <c r="U105" s="89">
        <f>FD_Input_Final_Data!V105</f>
        <v>0</v>
      </c>
      <c r="V105" s="89">
        <f>FD_Input_Final_Data!W105</f>
        <v>0</v>
      </c>
      <c r="W105" s="89">
        <f>FD_Input_Final_Data!X105</f>
        <v>0</v>
      </c>
      <c r="X105" s="89">
        <f>FD_Input_Final_Data!Y105</f>
        <v>0</v>
      </c>
      <c r="Y105" s="89">
        <f>FD_Input_Final_Data!Z105</f>
        <v>0</v>
      </c>
      <c r="Z105" s="89">
        <f>FD_Input_Final_Data!AA105</f>
        <v>0</v>
      </c>
      <c r="AA105" s="89">
        <f>FD_Input_Final_Data!AB105</f>
        <v>0</v>
      </c>
      <c r="AB105" s="89">
        <f>FD_Input_Final_Data!AC105</f>
        <v>0</v>
      </c>
      <c r="AC105" s="89">
        <f>FD_Input_Final_Data!AD105</f>
        <v>0</v>
      </c>
      <c r="AD105" s="89">
        <f>FD_Input_Final_Data!AE105</f>
        <v>0</v>
      </c>
      <c r="AE105" s="89">
        <f>FD_Input_Final_Data!AF105</f>
        <v>0</v>
      </c>
      <c r="AF105" s="89">
        <f>FD_Input_Final_Data!AG105</f>
        <v>0</v>
      </c>
      <c r="AG105" s="89">
        <f>FD_Input_Final_Data!AH105</f>
        <v>0</v>
      </c>
      <c r="AH105" s="89">
        <f>FD_Input_Final_Data!AI105</f>
        <v>0</v>
      </c>
    </row>
    <row r="106" spans="2:34" s="15" customFormat="1" ht="15" x14ac:dyDescent="0.25">
      <c r="B106" s="89" t="str">
        <f>FD_Input_Final_Data!B106</f>
        <v>BRL</v>
      </c>
      <c r="C106" s="89" t="str">
        <f>FD_Input_Final_Data!C106</f>
        <v>Bristol Water</v>
      </c>
      <c r="D106" s="89" t="str">
        <f>FD_Input_Final_Data!D106</f>
        <v>England</v>
      </c>
      <c r="E106" s="89" t="str">
        <f>FD_Input_Final_Data!E106</f>
        <v>Company</v>
      </c>
      <c r="F106" s="89" t="str">
        <f>FD_Input_Final_Data!F106</f>
        <v>WoC</v>
      </c>
      <c r="G106" s="89" t="str">
        <f>FD_Input_Final_Data!G106</f>
        <v>PCL Units</v>
      </c>
      <c r="H106" s="89" t="str">
        <f>FD_Input_Final_Data!H106</f>
        <v>OUT5_09_E_PR24_OFWAT</v>
      </c>
      <c r="I106" s="88" t="str">
        <f t="shared" si="1"/>
        <v>BRLOUT5_09_E_PR24_OFWAT</v>
      </c>
      <c r="J106" s="89" t="str">
        <f>FD_Input_Final_Data!J106</f>
        <v>Totex</v>
      </c>
      <c r="K106" s="89" t="str">
        <f>FD_Input_Final_Data!K106</f>
        <v xml:space="preserve">Company view </v>
      </c>
      <c r="L106" s="89" t="str">
        <f>FD_Input_Final_Data!L106</f>
        <v>RWQ</v>
      </c>
      <c r="M106" s="89" t="str">
        <f>FD_Input_Final_Data!M106</f>
        <v>Underlying calculations for common performance commitments - wastewater - River water quality?(phosphorus) - Phosphorus prevented from entering rivers from partnership working</v>
      </c>
      <c r="N106" s="89" t="str">
        <f>FD_Input_Final_Data!N106</f>
        <v>kg</v>
      </c>
      <c r="O106" s="89">
        <f>FD_Input_Final_Data!O106</f>
        <v>4</v>
      </c>
      <c r="P106" s="89" t="str">
        <f>FD_Input_Final_Data!Q106</f>
        <v>##BLANK</v>
      </c>
      <c r="Q106" s="89" t="str">
        <f>FD_Input_Final_Data!R106</f>
        <v>##BLANK</v>
      </c>
      <c r="R106" s="89" t="str">
        <f>FD_Input_Final_Data!S106</f>
        <v>##BLANK</v>
      </c>
      <c r="S106" s="89" t="str">
        <f>FD_Input_Final_Data!T106</f>
        <v>##BLANK</v>
      </c>
      <c r="T106" s="89" t="str">
        <f>FD_Input_Final_Data!U106</f>
        <v>##BLANK</v>
      </c>
      <c r="U106" s="89" t="str">
        <f>FD_Input_Final_Data!V106</f>
        <v>##BLANK</v>
      </c>
      <c r="V106" s="89" t="str">
        <f>FD_Input_Final_Data!W106</f>
        <v>##BLANK</v>
      </c>
      <c r="W106" s="89" t="str">
        <f>FD_Input_Final_Data!X106</f>
        <v>##BLANK</v>
      </c>
      <c r="X106" s="89" t="str">
        <f>FD_Input_Final_Data!Y106</f>
        <v>##BLANK</v>
      </c>
      <c r="Y106" s="89" t="str">
        <f>FD_Input_Final_Data!Z106</f>
        <v>##BLANK</v>
      </c>
      <c r="Z106" s="89" t="str">
        <f>FD_Input_Final_Data!AA106</f>
        <v>##BLANK</v>
      </c>
      <c r="AA106" s="89" t="str">
        <f>FD_Input_Final_Data!AB106</f>
        <v>##BLANK</v>
      </c>
      <c r="AB106" s="89" t="str">
        <f>FD_Input_Final_Data!AC106</f>
        <v>##BLANK</v>
      </c>
      <c r="AC106" s="89" t="str">
        <f>FD_Input_Final_Data!AD106</f>
        <v>##BLANK</v>
      </c>
      <c r="AD106" s="89" t="str">
        <f>FD_Input_Final_Data!AE106</f>
        <v>##BLANK</v>
      </c>
      <c r="AE106" s="89" t="str">
        <f>FD_Input_Final_Data!AF106</f>
        <v>##BLANK</v>
      </c>
      <c r="AF106" s="89" t="str">
        <f>FD_Input_Final_Data!AG106</f>
        <v>##BLANK</v>
      </c>
      <c r="AG106" s="89" t="str">
        <f>FD_Input_Final_Data!AH106</f>
        <v>##BLANK</v>
      </c>
      <c r="AH106" s="89" t="str">
        <f>FD_Input_Final_Data!AI106</f>
        <v>##BLANK</v>
      </c>
    </row>
    <row r="107" spans="2:34" s="15" customFormat="1" ht="15" x14ac:dyDescent="0.25">
      <c r="B107" s="89" t="str">
        <f>FD_Input_Final_Data!B107</f>
        <v>ANH</v>
      </c>
      <c r="C107" s="89" t="str">
        <f>FD_Input_Final_Data!C107</f>
        <v>Anglian Water</v>
      </c>
      <c r="D107" s="89" t="str">
        <f>FD_Input_Final_Data!D107</f>
        <v>England</v>
      </c>
      <c r="E107" s="89" t="str">
        <f>FD_Input_Final_Data!E107</f>
        <v>Company</v>
      </c>
      <c r="F107" s="89" t="str">
        <f>FD_Input_Final_Data!F107</f>
        <v>WaSC</v>
      </c>
      <c r="G107" s="89" t="str">
        <f>FD_Input_Final_Data!G107</f>
        <v>PCL Units</v>
      </c>
      <c r="H107" s="89" t="str">
        <f>FD_Input_Final_Data!H107</f>
        <v>OUT5_09_F_PR24_OFWAT</v>
      </c>
      <c r="I107" s="88" t="str">
        <f t="shared" si="1"/>
        <v>ANHOUT5_09_F_PR24_OFWAT</v>
      </c>
      <c r="J107" s="89" t="str">
        <f>FD_Input_Final_Data!J107</f>
        <v>Totex</v>
      </c>
      <c r="K107" s="89" t="str">
        <f>FD_Input_Final_Data!K107</f>
        <v xml:space="preserve">Company view </v>
      </c>
      <c r="L107" s="89" t="str">
        <f>FD_Input_Final_Data!L107</f>
        <v>RWQ</v>
      </c>
      <c r="M107" s="89" t="str">
        <f>FD_Input_Final_Data!M107</f>
        <v>Underlying calculations for common performance commitments - wastewater - River water quality?(phosphorus) - Phosphorus prevented from entering rivers from partnership working in 2020</v>
      </c>
      <c r="N107" s="89" t="str">
        <f>FD_Input_Final_Data!N107</f>
        <v>kg</v>
      </c>
      <c r="O107" s="89">
        <f>FD_Input_Final_Data!O107</f>
        <v>4</v>
      </c>
      <c r="P107" s="89" t="str">
        <f>FD_Input_Final_Data!Q107</f>
        <v>##BLANK</v>
      </c>
      <c r="Q107" s="89" t="str">
        <f>FD_Input_Final_Data!R107</f>
        <v>##BLANK</v>
      </c>
      <c r="R107" s="89" t="str">
        <f>FD_Input_Final_Data!S107</f>
        <v>##BLANK</v>
      </c>
      <c r="S107" s="89" t="str">
        <f>FD_Input_Final_Data!T107</f>
        <v>##BLANK</v>
      </c>
      <c r="T107" s="89" t="str">
        <f>FD_Input_Final_Data!U107</f>
        <v>##BLANK</v>
      </c>
      <c r="U107" s="89" t="str">
        <f>FD_Input_Final_Data!V107</f>
        <v>##BLANK</v>
      </c>
      <c r="V107" s="89" t="str">
        <f>FD_Input_Final_Data!W107</f>
        <v>##BLANK</v>
      </c>
      <c r="W107" s="89" t="str">
        <f>FD_Input_Final_Data!X107</f>
        <v>##BLANK</v>
      </c>
      <c r="X107" s="89" t="str">
        <f>FD_Input_Final_Data!Y107</f>
        <v>##BLANK</v>
      </c>
      <c r="Y107" s="89" t="str">
        <f>FD_Input_Final_Data!Z107</f>
        <v>##BLANK</v>
      </c>
      <c r="Z107" s="89" t="str">
        <f>FD_Input_Final_Data!AA107</f>
        <v>##BLANK</v>
      </c>
      <c r="AA107" s="89" t="str">
        <f>FD_Input_Final_Data!AB107</f>
        <v>##BLANK</v>
      </c>
      <c r="AB107" s="89" t="str">
        <f>FD_Input_Final_Data!AC107</f>
        <v>##BLANK</v>
      </c>
      <c r="AC107" s="89" t="str">
        <f>FD_Input_Final_Data!AD107</f>
        <v>##BLANK</v>
      </c>
      <c r="AD107" s="89" t="str">
        <f>FD_Input_Final_Data!AE107</f>
        <v>##BLANK</v>
      </c>
      <c r="AE107" s="89" t="str">
        <f>FD_Input_Final_Data!AF107</f>
        <v>##BLANK</v>
      </c>
      <c r="AF107" s="89" t="str">
        <f>FD_Input_Final_Data!AG107</f>
        <v>##BLANK</v>
      </c>
      <c r="AG107" s="89" t="str">
        <f>FD_Input_Final_Data!AH107</f>
        <v>##BLANK</v>
      </c>
      <c r="AH107" s="89" t="str">
        <f>FD_Input_Final_Data!AI107</f>
        <v>##BLANK</v>
      </c>
    </row>
    <row r="108" spans="2:34" s="15" customFormat="1" ht="15" x14ac:dyDescent="0.25">
      <c r="B108" s="89" t="str">
        <f>FD_Input_Final_Data!B108</f>
        <v>WSH</v>
      </c>
      <c r="C108" s="89" t="str">
        <f>FD_Input_Final_Data!C108</f>
        <v>Dŵr Cymru</v>
      </c>
      <c r="D108" s="89" t="str">
        <f>FD_Input_Final_Data!D108</f>
        <v>Wales</v>
      </c>
      <c r="E108" s="89" t="str">
        <f>FD_Input_Final_Data!E108</f>
        <v>Company</v>
      </c>
      <c r="F108" s="89" t="str">
        <f>FD_Input_Final_Data!F108</f>
        <v>WaSC</v>
      </c>
      <c r="G108" s="89" t="str">
        <f>FD_Input_Final_Data!G108</f>
        <v>PCL Units</v>
      </c>
      <c r="H108" s="89" t="str">
        <f>FD_Input_Final_Data!H108</f>
        <v>OUT5_09_F_PR24_OFWAT</v>
      </c>
      <c r="I108" s="88" t="str">
        <f t="shared" si="1"/>
        <v>WSHOUT5_09_F_PR24_OFWAT</v>
      </c>
      <c r="J108" s="89" t="str">
        <f>FD_Input_Final_Data!J108</f>
        <v>Totex</v>
      </c>
      <c r="K108" s="89" t="str">
        <f>FD_Input_Final_Data!K108</f>
        <v xml:space="preserve">Company view </v>
      </c>
      <c r="L108" s="89" t="str">
        <f>FD_Input_Final_Data!L108</f>
        <v>RWQ</v>
      </c>
      <c r="M108" s="89" t="str">
        <f>FD_Input_Final_Data!M108</f>
        <v>Underlying calculations for common performance commitments - wastewater - River water quality?(phosphorus) - Phosphorus prevented from entering rivers from partnership working in 2020</v>
      </c>
      <c r="N108" s="89" t="str">
        <f>FD_Input_Final_Data!N108</f>
        <v>kg</v>
      </c>
      <c r="O108" s="89">
        <f>FD_Input_Final_Data!O108</f>
        <v>4</v>
      </c>
      <c r="P108" s="89" t="str">
        <f>FD_Input_Final_Data!Q108</f>
        <v>##BLANK</v>
      </c>
      <c r="Q108" s="89" t="str">
        <f>FD_Input_Final_Data!R108</f>
        <v>##BLANK</v>
      </c>
      <c r="R108" s="89" t="str">
        <f>FD_Input_Final_Data!S108</f>
        <v>##BLANK</v>
      </c>
      <c r="S108" s="89" t="str">
        <f>FD_Input_Final_Data!T108</f>
        <v>##BLANK</v>
      </c>
      <c r="T108" s="89" t="str">
        <f>FD_Input_Final_Data!U108</f>
        <v>##BLANK</v>
      </c>
      <c r="U108" s="89" t="str">
        <f>FD_Input_Final_Data!V108</f>
        <v>##BLANK</v>
      </c>
      <c r="V108" s="89" t="str">
        <f>FD_Input_Final_Data!W108</f>
        <v>##BLANK</v>
      </c>
      <c r="W108" s="89" t="str">
        <f>FD_Input_Final_Data!X108</f>
        <v>##BLANK</v>
      </c>
      <c r="X108" s="89" t="str">
        <f>FD_Input_Final_Data!Y108</f>
        <v>##BLANK</v>
      </c>
      <c r="Y108" s="89" t="str">
        <f>FD_Input_Final_Data!Z108</f>
        <v>##BLANK</v>
      </c>
      <c r="Z108" s="89" t="str">
        <f>FD_Input_Final_Data!AA108</f>
        <v>##BLANK</v>
      </c>
      <c r="AA108" s="89" t="str">
        <f>FD_Input_Final_Data!AB108</f>
        <v>##BLANK</v>
      </c>
      <c r="AB108" s="89" t="str">
        <f>FD_Input_Final_Data!AC108</f>
        <v>##BLANK</v>
      </c>
      <c r="AC108" s="89" t="str">
        <f>FD_Input_Final_Data!AD108</f>
        <v>##BLANK</v>
      </c>
      <c r="AD108" s="89" t="str">
        <f>FD_Input_Final_Data!AE108</f>
        <v>##BLANK</v>
      </c>
      <c r="AE108" s="89" t="str">
        <f>FD_Input_Final_Data!AF108</f>
        <v>##BLANK</v>
      </c>
      <c r="AF108" s="89" t="str">
        <f>FD_Input_Final_Data!AG108</f>
        <v>##BLANK</v>
      </c>
      <c r="AG108" s="89" t="str">
        <f>FD_Input_Final_Data!AH108</f>
        <v>##BLANK</v>
      </c>
      <c r="AH108" s="89" t="str">
        <f>FD_Input_Final_Data!AI108</f>
        <v>##BLANK</v>
      </c>
    </row>
    <row r="109" spans="2:34" s="15" customFormat="1" ht="15" x14ac:dyDescent="0.25">
      <c r="B109" s="89" t="str">
        <f>FD_Input_Final_Data!B109</f>
        <v>HDD</v>
      </c>
      <c r="C109" s="89" t="str">
        <f>FD_Input_Final_Data!C109</f>
        <v>Hafren Dyfrdwy</v>
      </c>
      <c r="D109" s="89" t="str">
        <f>FD_Input_Final_Data!D109</f>
        <v>Wales</v>
      </c>
      <c r="E109" s="89" t="str">
        <f>FD_Input_Final_Data!E109</f>
        <v>Company</v>
      </c>
      <c r="F109" s="89" t="str">
        <f>FD_Input_Final_Data!F109</f>
        <v>WaSC</v>
      </c>
      <c r="G109" s="89" t="str">
        <f>FD_Input_Final_Data!G109</f>
        <v>PCL Units</v>
      </c>
      <c r="H109" s="89" t="str">
        <f>FD_Input_Final_Data!H109</f>
        <v>OUT5_09_F_PR24_OFWAT</v>
      </c>
      <c r="I109" s="88" t="str">
        <f t="shared" si="1"/>
        <v>HDDOUT5_09_F_PR24_OFWAT</v>
      </c>
      <c r="J109" s="89" t="str">
        <f>FD_Input_Final_Data!J109</f>
        <v>Totex</v>
      </c>
      <c r="K109" s="89" t="str">
        <f>FD_Input_Final_Data!K109</f>
        <v xml:space="preserve">Company view </v>
      </c>
      <c r="L109" s="89" t="str">
        <f>FD_Input_Final_Data!L109</f>
        <v>RWQ</v>
      </c>
      <c r="M109" s="89" t="str">
        <f>FD_Input_Final_Data!M109</f>
        <v>Underlying calculations for common performance commitments - wastewater - River water quality?(phosphorus) - Phosphorus prevented from entering rivers from partnership working in 2020</v>
      </c>
      <c r="N109" s="89" t="str">
        <f>FD_Input_Final_Data!N109</f>
        <v>kg</v>
      </c>
      <c r="O109" s="89">
        <f>FD_Input_Final_Data!O109</f>
        <v>4</v>
      </c>
      <c r="P109" s="89" t="str">
        <f>FD_Input_Final_Data!Q109</f>
        <v>##BLANK</v>
      </c>
      <c r="Q109" s="89" t="str">
        <f>FD_Input_Final_Data!R109</f>
        <v>##BLANK</v>
      </c>
      <c r="R109" s="89" t="str">
        <f>FD_Input_Final_Data!S109</f>
        <v>##BLANK</v>
      </c>
      <c r="S109" s="89" t="str">
        <f>FD_Input_Final_Data!T109</f>
        <v>##BLANK</v>
      </c>
      <c r="T109" s="89" t="str">
        <f>FD_Input_Final_Data!U109</f>
        <v>##BLANK</v>
      </c>
      <c r="U109" s="89" t="str">
        <f>FD_Input_Final_Data!V109</f>
        <v>##BLANK</v>
      </c>
      <c r="V109" s="89" t="str">
        <f>FD_Input_Final_Data!W109</f>
        <v>##BLANK</v>
      </c>
      <c r="W109" s="89" t="str">
        <f>FD_Input_Final_Data!X109</f>
        <v>##BLANK</v>
      </c>
      <c r="X109" s="89" t="str">
        <f>FD_Input_Final_Data!Y109</f>
        <v>##BLANK</v>
      </c>
      <c r="Y109" s="89" t="str">
        <f>FD_Input_Final_Data!Z109</f>
        <v>##BLANK</v>
      </c>
      <c r="Z109" s="89" t="str">
        <f>FD_Input_Final_Data!AA109</f>
        <v>##BLANK</v>
      </c>
      <c r="AA109" s="89" t="str">
        <f>FD_Input_Final_Data!AB109</f>
        <v>##BLANK</v>
      </c>
      <c r="AB109" s="89" t="str">
        <f>FD_Input_Final_Data!AC109</f>
        <v>##BLANK</v>
      </c>
      <c r="AC109" s="89" t="str">
        <f>FD_Input_Final_Data!AD109</f>
        <v>##BLANK</v>
      </c>
      <c r="AD109" s="89" t="str">
        <f>FD_Input_Final_Data!AE109</f>
        <v>##BLANK</v>
      </c>
      <c r="AE109" s="89" t="str">
        <f>FD_Input_Final_Data!AF109</f>
        <v>##BLANK</v>
      </c>
      <c r="AF109" s="89" t="str">
        <f>FD_Input_Final_Data!AG109</f>
        <v>##BLANK</v>
      </c>
      <c r="AG109" s="89" t="str">
        <f>FD_Input_Final_Data!AH109</f>
        <v>##BLANK</v>
      </c>
      <c r="AH109" s="89" t="str">
        <f>FD_Input_Final_Data!AI109</f>
        <v>##BLANK</v>
      </c>
    </row>
    <row r="110" spans="2:34" s="15" customFormat="1" ht="15" x14ac:dyDescent="0.25">
      <c r="B110" s="89" t="str">
        <f>FD_Input_Final_Data!B110</f>
        <v>NES</v>
      </c>
      <c r="C110" s="89" t="str">
        <f>FD_Input_Final_Data!C110</f>
        <v>Northumbrian Water</v>
      </c>
      <c r="D110" s="89" t="str">
        <f>FD_Input_Final_Data!D110</f>
        <v>England</v>
      </c>
      <c r="E110" s="89" t="str">
        <f>FD_Input_Final_Data!E110</f>
        <v>Company</v>
      </c>
      <c r="F110" s="89" t="str">
        <f>FD_Input_Final_Data!F110</f>
        <v>WaSC</v>
      </c>
      <c r="G110" s="89" t="str">
        <f>FD_Input_Final_Data!G110</f>
        <v>PCL Units</v>
      </c>
      <c r="H110" s="89" t="str">
        <f>FD_Input_Final_Data!H110</f>
        <v>OUT5_09_F_PR24_OFWAT</v>
      </c>
      <c r="I110" s="88" t="str">
        <f t="shared" si="1"/>
        <v>NESOUT5_09_F_PR24_OFWAT</v>
      </c>
      <c r="J110" s="89" t="str">
        <f>FD_Input_Final_Data!J110</f>
        <v>Totex</v>
      </c>
      <c r="K110" s="89" t="str">
        <f>FD_Input_Final_Data!K110</f>
        <v xml:space="preserve">Company view </v>
      </c>
      <c r="L110" s="89" t="str">
        <f>FD_Input_Final_Data!L110</f>
        <v>RWQ</v>
      </c>
      <c r="M110" s="89" t="str">
        <f>FD_Input_Final_Data!M110</f>
        <v>Underlying calculations for common performance commitments - wastewater - River water quality?(phosphorus) - Phosphorus prevented from entering rivers from partnership working in 2020</v>
      </c>
      <c r="N110" s="89" t="str">
        <f>FD_Input_Final_Data!N110</f>
        <v>kg</v>
      </c>
      <c r="O110" s="89">
        <f>FD_Input_Final_Data!O110</f>
        <v>4</v>
      </c>
      <c r="P110" s="89" t="str">
        <f>FD_Input_Final_Data!Q110</f>
        <v>##BLANK</v>
      </c>
      <c r="Q110" s="89" t="str">
        <f>FD_Input_Final_Data!R110</f>
        <v>##BLANK</v>
      </c>
      <c r="R110" s="89" t="str">
        <f>FD_Input_Final_Data!S110</f>
        <v>##BLANK</v>
      </c>
      <c r="S110" s="89" t="str">
        <f>FD_Input_Final_Data!T110</f>
        <v>##BLANK</v>
      </c>
      <c r="T110" s="89" t="str">
        <f>FD_Input_Final_Data!U110</f>
        <v>##BLANK</v>
      </c>
      <c r="U110" s="89" t="str">
        <f>FD_Input_Final_Data!V110</f>
        <v>##BLANK</v>
      </c>
      <c r="V110" s="89" t="str">
        <f>FD_Input_Final_Data!W110</f>
        <v>##BLANK</v>
      </c>
      <c r="W110" s="89" t="str">
        <f>FD_Input_Final_Data!X110</f>
        <v>##BLANK</v>
      </c>
      <c r="X110" s="89" t="str">
        <f>FD_Input_Final_Data!Y110</f>
        <v>##BLANK</v>
      </c>
      <c r="Y110" s="89" t="str">
        <f>FD_Input_Final_Data!Z110</f>
        <v>##BLANK</v>
      </c>
      <c r="Z110" s="89" t="str">
        <f>FD_Input_Final_Data!AA110</f>
        <v>##BLANK</v>
      </c>
      <c r="AA110" s="89" t="str">
        <f>FD_Input_Final_Data!AB110</f>
        <v>##BLANK</v>
      </c>
      <c r="AB110" s="89" t="str">
        <f>FD_Input_Final_Data!AC110</f>
        <v>##BLANK</v>
      </c>
      <c r="AC110" s="89" t="str">
        <f>FD_Input_Final_Data!AD110</f>
        <v>##BLANK</v>
      </c>
      <c r="AD110" s="89" t="str">
        <f>FD_Input_Final_Data!AE110</f>
        <v>##BLANK</v>
      </c>
      <c r="AE110" s="89" t="str">
        <f>FD_Input_Final_Data!AF110</f>
        <v>##BLANK</v>
      </c>
      <c r="AF110" s="89" t="str">
        <f>FD_Input_Final_Data!AG110</f>
        <v>##BLANK</v>
      </c>
      <c r="AG110" s="89" t="str">
        <f>FD_Input_Final_Data!AH110</f>
        <v>##BLANK</v>
      </c>
      <c r="AH110" s="89" t="str">
        <f>FD_Input_Final_Data!AI110</f>
        <v>##BLANK</v>
      </c>
    </row>
    <row r="111" spans="2:34" s="15" customFormat="1" ht="15" x14ac:dyDescent="0.25">
      <c r="B111" s="89" t="str">
        <f>FD_Input_Final_Data!B111</f>
        <v>SVE</v>
      </c>
      <c r="C111" s="89" t="str">
        <f>FD_Input_Final_Data!C111</f>
        <v>Severn Trent Water</v>
      </c>
      <c r="D111" s="89" t="str">
        <f>FD_Input_Final_Data!D111</f>
        <v>England</v>
      </c>
      <c r="E111" s="89" t="str">
        <f>FD_Input_Final_Data!E111</f>
        <v>Company</v>
      </c>
      <c r="F111" s="89" t="str">
        <f>FD_Input_Final_Data!F111</f>
        <v>WaSC</v>
      </c>
      <c r="G111" s="89" t="str">
        <f>FD_Input_Final_Data!G111</f>
        <v>PCL Units</v>
      </c>
      <c r="H111" s="89" t="str">
        <f>FD_Input_Final_Data!H111</f>
        <v>OUT5_09_F_PR24_OFWAT</v>
      </c>
      <c r="I111" s="88" t="str">
        <f t="shared" si="1"/>
        <v>SVEOUT5_09_F_PR24_OFWAT</v>
      </c>
      <c r="J111" s="89" t="str">
        <f>FD_Input_Final_Data!J111</f>
        <v>Totex</v>
      </c>
      <c r="K111" s="89" t="str">
        <f>FD_Input_Final_Data!K111</f>
        <v xml:space="preserve">Company view </v>
      </c>
      <c r="L111" s="89" t="str">
        <f>FD_Input_Final_Data!L111</f>
        <v>RWQ</v>
      </c>
      <c r="M111" s="89" t="str">
        <f>FD_Input_Final_Data!M111</f>
        <v>Underlying calculations for common performance commitments - wastewater - River water quality?(phosphorus) - Phosphorus prevented from entering rivers from partnership working in 2020</v>
      </c>
      <c r="N111" s="89" t="str">
        <f>FD_Input_Final_Data!N111</f>
        <v>kg</v>
      </c>
      <c r="O111" s="89">
        <f>FD_Input_Final_Data!O111</f>
        <v>4</v>
      </c>
      <c r="P111" s="89" t="str">
        <f>FD_Input_Final_Data!Q111</f>
        <v>##BLANK</v>
      </c>
      <c r="Q111" s="89" t="str">
        <f>FD_Input_Final_Data!R111</f>
        <v>##BLANK</v>
      </c>
      <c r="R111" s="89" t="str">
        <f>FD_Input_Final_Data!S111</f>
        <v>##BLANK</v>
      </c>
      <c r="S111" s="89" t="str">
        <f>FD_Input_Final_Data!T111</f>
        <v>##BLANK</v>
      </c>
      <c r="T111" s="89" t="str">
        <f>FD_Input_Final_Data!U111</f>
        <v>##BLANK</v>
      </c>
      <c r="U111" s="89" t="str">
        <f>FD_Input_Final_Data!V111</f>
        <v>##BLANK</v>
      </c>
      <c r="V111" s="89" t="str">
        <f>FD_Input_Final_Data!W111</f>
        <v>##BLANK</v>
      </c>
      <c r="W111" s="89" t="str">
        <f>FD_Input_Final_Data!X111</f>
        <v>##BLANK</v>
      </c>
      <c r="X111" s="89" t="str">
        <f>FD_Input_Final_Data!Y111</f>
        <v>##BLANK</v>
      </c>
      <c r="Y111" s="89" t="str">
        <f>FD_Input_Final_Data!Z111</f>
        <v>##BLANK</v>
      </c>
      <c r="Z111" s="89" t="str">
        <f>FD_Input_Final_Data!AA111</f>
        <v>##BLANK</v>
      </c>
      <c r="AA111" s="89" t="str">
        <f>FD_Input_Final_Data!AB111</f>
        <v>##BLANK</v>
      </c>
      <c r="AB111" s="89" t="str">
        <f>FD_Input_Final_Data!AC111</f>
        <v>##BLANK</v>
      </c>
      <c r="AC111" s="89" t="str">
        <f>FD_Input_Final_Data!AD111</f>
        <v>##BLANK</v>
      </c>
      <c r="AD111" s="89" t="str">
        <f>FD_Input_Final_Data!AE111</f>
        <v>##BLANK</v>
      </c>
      <c r="AE111" s="89" t="str">
        <f>FD_Input_Final_Data!AF111</f>
        <v>##BLANK</v>
      </c>
      <c r="AF111" s="89" t="str">
        <f>FD_Input_Final_Data!AG111</f>
        <v>##BLANK</v>
      </c>
      <c r="AG111" s="89" t="str">
        <f>FD_Input_Final_Data!AH111</f>
        <v>##BLANK</v>
      </c>
      <c r="AH111" s="89" t="str">
        <f>FD_Input_Final_Data!AI111</f>
        <v>##BLANK</v>
      </c>
    </row>
    <row r="112" spans="2:34" s="15" customFormat="1" ht="15" x14ac:dyDescent="0.25">
      <c r="B112" s="89" t="str">
        <f>FD_Input_Final_Data!B112</f>
        <v>SRN</v>
      </c>
      <c r="C112" s="89" t="str">
        <f>FD_Input_Final_Data!C112</f>
        <v>Southern Water</v>
      </c>
      <c r="D112" s="89" t="str">
        <f>FD_Input_Final_Data!D112</f>
        <v>England</v>
      </c>
      <c r="E112" s="89" t="str">
        <f>FD_Input_Final_Data!E112</f>
        <v>Company</v>
      </c>
      <c r="F112" s="89" t="str">
        <f>FD_Input_Final_Data!F112</f>
        <v>WaSC</v>
      </c>
      <c r="G112" s="89" t="str">
        <f>FD_Input_Final_Data!G112</f>
        <v>PCL Units</v>
      </c>
      <c r="H112" s="89" t="str">
        <f>FD_Input_Final_Data!H112</f>
        <v>OUT5_09_F_PR24_OFWAT</v>
      </c>
      <c r="I112" s="88" t="str">
        <f t="shared" si="1"/>
        <v>SRNOUT5_09_F_PR24_OFWAT</v>
      </c>
      <c r="J112" s="89" t="str">
        <f>FD_Input_Final_Data!J112</f>
        <v>Totex</v>
      </c>
      <c r="K112" s="89" t="str">
        <f>FD_Input_Final_Data!K112</f>
        <v xml:space="preserve">Company view </v>
      </c>
      <c r="L112" s="89" t="str">
        <f>FD_Input_Final_Data!L112</f>
        <v>RWQ</v>
      </c>
      <c r="M112" s="89" t="str">
        <f>FD_Input_Final_Data!M112</f>
        <v>Underlying calculations for common performance commitments - wastewater - River water quality?(phosphorus) - Phosphorus prevented from entering rivers from partnership working in 2020</v>
      </c>
      <c r="N112" s="89" t="str">
        <f>FD_Input_Final_Data!N112</f>
        <v>kg</v>
      </c>
      <c r="O112" s="89">
        <f>FD_Input_Final_Data!O112</f>
        <v>4</v>
      </c>
      <c r="P112" s="89" t="str">
        <f>FD_Input_Final_Data!Q112</f>
        <v>##BLANK</v>
      </c>
      <c r="Q112" s="89" t="str">
        <f>FD_Input_Final_Data!R112</f>
        <v>##BLANK</v>
      </c>
      <c r="R112" s="89" t="str">
        <f>FD_Input_Final_Data!S112</f>
        <v>##BLANK</v>
      </c>
      <c r="S112" s="89" t="str">
        <f>FD_Input_Final_Data!T112</f>
        <v>##BLANK</v>
      </c>
      <c r="T112" s="89" t="str">
        <f>FD_Input_Final_Data!U112</f>
        <v>##BLANK</v>
      </c>
      <c r="U112" s="89" t="str">
        <f>FD_Input_Final_Data!V112</f>
        <v>##BLANK</v>
      </c>
      <c r="V112" s="89" t="str">
        <f>FD_Input_Final_Data!W112</f>
        <v>##BLANK</v>
      </c>
      <c r="W112" s="89" t="str">
        <f>FD_Input_Final_Data!X112</f>
        <v>##BLANK</v>
      </c>
      <c r="X112" s="89" t="str">
        <f>FD_Input_Final_Data!Y112</f>
        <v>##BLANK</v>
      </c>
      <c r="Y112" s="89" t="str">
        <f>FD_Input_Final_Data!Z112</f>
        <v>##BLANK</v>
      </c>
      <c r="Z112" s="89" t="str">
        <f>FD_Input_Final_Data!AA112</f>
        <v>##BLANK</v>
      </c>
      <c r="AA112" s="89" t="str">
        <f>FD_Input_Final_Data!AB112</f>
        <v>##BLANK</v>
      </c>
      <c r="AB112" s="89" t="str">
        <f>FD_Input_Final_Data!AC112</f>
        <v>##BLANK</v>
      </c>
      <c r="AC112" s="89" t="str">
        <f>FD_Input_Final_Data!AD112</f>
        <v>##BLANK</v>
      </c>
      <c r="AD112" s="89" t="str">
        <f>FD_Input_Final_Data!AE112</f>
        <v>##BLANK</v>
      </c>
      <c r="AE112" s="89" t="str">
        <f>FD_Input_Final_Data!AF112</f>
        <v>##BLANK</v>
      </c>
      <c r="AF112" s="89" t="str">
        <f>FD_Input_Final_Data!AG112</f>
        <v>##BLANK</v>
      </c>
      <c r="AG112" s="89" t="str">
        <f>FD_Input_Final_Data!AH112</f>
        <v>##BLANK</v>
      </c>
      <c r="AH112" s="89" t="str">
        <f>FD_Input_Final_Data!AI112</f>
        <v>##BLANK</v>
      </c>
    </row>
    <row r="113" spans="2:34" s="15" customFormat="1" ht="15" x14ac:dyDescent="0.25">
      <c r="B113" s="89" t="str">
        <f>FD_Input_Final_Data!B113</f>
        <v>TMS</v>
      </c>
      <c r="C113" s="89" t="str">
        <f>FD_Input_Final_Data!C113</f>
        <v>Thames Water</v>
      </c>
      <c r="D113" s="89" t="str">
        <f>FD_Input_Final_Data!D113</f>
        <v>England</v>
      </c>
      <c r="E113" s="89" t="str">
        <f>FD_Input_Final_Data!E113</f>
        <v>Company</v>
      </c>
      <c r="F113" s="89" t="str">
        <f>FD_Input_Final_Data!F113</f>
        <v>WaSC</v>
      </c>
      <c r="G113" s="89" t="str">
        <f>FD_Input_Final_Data!G113</f>
        <v>PCL Units</v>
      </c>
      <c r="H113" s="89" t="str">
        <f>FD_Input_Final_Data!H113</f>
        <v>OUT5_09_F_PR24_OFWAT</v>
      </c>
      <c r="I113" s="88" t="str">
        <f t="shared" si="1"/>
        <v>TMSOUT5_09_F_PR24_OFWAT</v>
      </c>
      <c r="J113" s="89" t="str">
        <f>FD_Input_Final_Data!J113</f>
        <v>Totex</v>
      </c>
      <c r="K113" s="89" t="str">
        <f>FD_Input_Final_Data!K113</f>
        <v xml:space="preserve">Company view </v>
      </c>
      <c r="L113" s="89" t="str">
        <f>FD_Input_Final_Data!L113</f>
        <v>RWQ</v>
      </c>
      <c r="M113" s="89" t="str">
        <f>FD_Input_Final_Data!M113</f>
        <v>Underlying calculations for common performance commitments - wastewater - River water quality?(phosphorus) - Phosphorus prevented from entering rivers from partnership working in 2020</v>
      </c>
      <c r="N113" s="89" t="str">
        <f>FD_Input_Final_Data!N113</f>
        <v>kg</v>
      </c>
      <c r="O113" s="89">
        <f>FD_Input_Final_Data!O113</f>
        <v>4</v>
      </c>
      <c r="P113" s="89" t="str">
        <f>FD_Input_Final_Data!Q113</f>
        <v>##BLANK</v>
      </c>
      <c r="Q113" s="89" t="str">
        <f>FD_Input_Final_Data!R113</f>
        <v>##BLANK</v>
      </c>
      <c r="R113" s="89" t="str">
        <f>FD_Input_Final_Data!S113</f>
        <v>##BLANK</v>
      </c>
      <c r="S113" s="89" t="str">
        <f>FD_Input_Final_Data!T113</f>
        <v>##BLANK</v>
      </c>
      <c r="T113" s="89" t="str">
        <f>FD_Input_Final_Data!U113</f>
        <v>##BLANK</v>
      </c>
      <c r="U113" s="89" t="str">
        <f>FD_Input_Final_Data!V113</f>
        <v>##BLANK</v>
      </c>
      <c r="V113" s="89" t="str">
        <f>FD_Input_Final_Data!W113</f>
        <v>##BLANK</v>
      </c>
      <c r="W113" s="89" t="str">
        <f>FD_Input_Final_Data!X113</f>
        <v>##BLANK</v>
      </c>
      <c r="X113" s="89" t="str">
        <f>FD_Input_Final_Data!Y113</f>
        <v>##BLANK</v>
      </c>
      <c r="Y113" s="89" t="str">
        <f>FD_Input_Final_Data!Z113</f>
        <v>##BLANK</v>
      </c>
      <c r="Z113" s="89" t="str">
        <f>FD_Input_Final_Data!AA113</f>
        <v>##BLANK</v>
      </c>
      <c r="AA113" s="89" t="str">
        <f>FD_Input_Final_Data!AB113</f>
        <v>##BLANK</v>
      </c>
      <c r="AB113" s="89" t="str">
        <f>FD_Input_Final_Data!AC113</f>
        <v>##BLANK</v>
      </c>
      <c r="AC113" s="89" t="str">
        <f>FD_Input_Final_Data!AD113</f>
        <v>##BLANK</v>
      </c>
      <c r="AD113" s="89" t="str">
        <f>FD_Input_Final_Data!AE113</f>
        <v>##BLANK</v>
      </c>
      <c r="AE113" s="89" t="str">
        <f>FD_Input_Final_Data!AF113</f>
        <v>##BLANK</v>
      </c>
      <c r="AF113" s="89" t="str">
        <f>FD_Input_Final_Data!AG113</f>
        <v>##BLANK</v>
      </c>
      <c r="AG113" s="89" t="str">
        <f>FD_Input_Final_Data!AH113</f>
        <v>##BLANK</v>
      </c>
      <c r="AH113" s="89" t="str">
        <f>FD_Input_Final_Data!AI113</f>
        <v>##BLANK</v>
      </c>
    </row>
    <row r="114" spans="2:34" s="15" customFormat="1" ht="15" x14ac:dyDescent="0.25">
      <c r="B114" s="89" t="str">
        <f>FD_Input_Final_Data!B114</f>
        <v>NWT</v>
      </c>
      <c r="C114" s="89" t="str">
        <f>FD_Input_Final_Data!C114</f>
        <v xml:space="preserve">United Utilities </v>
      </c>
      <c r="D114" s="89" t="str">
        <f>FD_Input_Final_Data!D114</f>
        <v>England</v>
      </c>
      <c r="E114" s="89" t="str">
        <f>FD_Input_Final_Data!E114</f>
        <v>Company</v>
      </c>
      <c r="F114" s="89" t="str">
        <f>FD_Input_Final_Data!F114</f>
        <v>WaSC</v>
      </c>
      <c r="G114" s="89" t="str">
        <f>FD_Input_Final_Data!G114</f>
        <v>PCL Units</v>
      </c>
      <c r="H114" s="89" t="str">
        <f>FD_Input_Final_Data!H114</f>
        <v>OUT5_09_F_PR24_OFWAT</v>
      </c>
      <c r="I114" s="88" t="str">
        <f t="shared" si="1"/>
        <v>NWTOUT5_09_F_PR24_OFWAT</v>
      </c>
      <c r="J114" s="89" t="str">
        <f>FD_Input_Final_Data!J114</f>
        <v>Totex</v>
      </c>
      <c r="K114" s="89" t="str">
        <f>FD_Input_Final_Data!K114</f>
        <v xml:space="preserve">Company view </v>
      </c>
      <c r="L114" s="89" t="str">
        <f>FD_Input_Final_Data!L114</f>
        <v>RWQ</v>
      </c>
      <c r="M114" s="89" t="str">
        <f>FD_Input_Final_Data!M114</f>
        <v>Underlying calculations for common performance commitments - wastewater - River water quality?(phosphorus) - Phosphorus prevented from entering rivers from partnership working in 2020</v>
      </c>
      <c r="N114" s="89" t="str">
        <f>FD_Input_Final_Data!N114</f>
        <v>kg</v>
      </c>
      <c r="O114" s="89">
        <f>FD_Input_Final_Data!O114</f>
        <v>4</v>
      </c>
      <c r="P114" s="89" t="str">
        <f>FD_Input_Final_Data!Q114</f>
        <v>##BLANK</v>
      </c>
      <c r="Q114" s="89" t="str">
        <f>FD_Input_Final_Data!R114</f>
        <v>##BLANK</v>
      </c>
      <c r="R114" s="89" t="str">
        <f>FD_Input_Final_Data!S114</f>
        <v>##BLANK</v>
      </c>
      <c r="S114" s="89" t="str">
        <f>FD_Input_Final_Data!T114</f>
        <v>##BLANK</v>
      </c>
      <c r="T114" s="89" t="str">
        <f>FD_Input_Final_Data!U114</f>
        <v>##BLANK</v>
      </c>
      <c r="U114" s="89" t="str">
        <f>FD_Input_Final_Data!V114</f>
        <v>##BLANK</v>
      </c>
      <c r="V114" s="89" t="str">
        <f>FD_Input_Final_Data!W114</f>
        <v>##BLANK</v>
      </c>
      <c r="W114" s="89" t="str">
        <f>FD_Input_Final_Data!X114</f>
        <v>##BLANK</v>
      </c>
      <c r="X114" s="89" t="str">
        <f>FD_Input_Final_Data!Y114</f>
        <v>##BLANK</v>
      </c>
      <c r="Y114" s="89" t="str">
        <f>FD_Input_Final_Data!Z114</f>
        <v>##BLANK</v>
      </c>
      <c r="Z114" s="89" t="str">
        <f>FD_Input_Final_Data!AA114</f>
        <v>##BLANK</v>
      </c>
      <c r="AA114" s="89" t="str">
        <f>FD_Input_Final_Data!AB114</f>
        <v>##BLANK</v>
      </c>
      <c r="AB114" s="89" t="str">
        <f>FD_Input_Final_Data!AC114</f>
        <v>##BLANK</v>
      </c>
      <c r="AC114" s="89" t="str">
        <f>FD_Input_Final_Data!AD114</f>
        <v>##BLANK</v>
      </c>
      <c r="AD114" s="89" t="str">
        <f>FD_Input_Final_Data!AE114</f>
        <v>##BLANK</v>
      </c>
      <c r="AE114" s="89" t="str">
        <f>FD_Input_Final_Data!AF114</f>
        <v>##BLANK</v>
      </c>
      <c r="AF114" s="89" t="str">
        <f>FD_Input_Final_Data!AG114</f>
        <v>##BLANK</v>
      </c>
      <c r="AG114" s="89" t="str">
        <f>FD_Input_Final_Data!AH114</f>
        <v>##BLANK</v>
      </c>
      <c r="AH114" s="89" t="str">
        <f>FD_Input_Final_Data!AI114</f>
        <v>##BLANK</v>
      </c>
    </row>
    <row r="115" spans="2:34" s="15" customFormat="1" ht="15" x14ac:dyDescent="0.25">
      <c r="B115" s="89" t="str">
        <f>FD_Input_Final_Data!B115</f>
        <v>WSX</v>
      </c>
      <c r="C115" s="89" t="str">
        <f>FD_Input_Final_Data!C115</f>
        <v>Wessex Water</v>
      </c>
      <c r="D115" s="89" t="str">
        <f>FD_Input_Final_Data!D115</f>
        <v>England</v>
      </c>
      <c r="E115" s="89" t="str">
        <f>FD_Input_Final_Data!E115</f>
        <v>Company</v>
      </c>
      <c r="F115" s="89" t="str">
        <f>FD_Input_Final_Data!F115</f>
        <v>WaSC</v>
      </c>
      <c r="G115" s="89" t="str">
        <f>FD_Input_Final_Data!G115</f>
        <v>PCL Units</v>
      </c>
      <c r="H115" s="89" t="str">
        <f>FD_Input_Final_Data!H115</f>
        <v>OUT5_09_F_PR24_OFWAT</v>
      </c>
      <c r="I115" s="88" t="str">
        <f t="shared" si="1"/>
        <v>WSXOUT5_09_F_PR24_OFWAT</v>
      </c>
      <c r="J115" s="89" t="str">
        <f>FD_Input_Final_Data!J115</f>
        <v>Totex</v>
      </c>
      <c r="K115" s="89" t="str">
        <f>FD_Input_Final_Data!K115</f>
        <v xml:space="preserve">Company view </v>
      </c>
      <c r="L115" s="89" t="str">
        <f>FD_Input_Final_Data!L115</f>
        <v>RWQ</v>
      </c>
      <c r="M115" s="89" t="str">
        <f>FD_Input_Final_Data!M115</f>
        <v>Underlying calculations for common performance commitments - wastewater - River water quality?(phosphorus) - Phosphorus prevented from entering rivers from partnership working in 2020</v>
      </c>
      <c r="N115" s="89" t="str">
        <f>FD_Input_Final_Data!N115</f>
        <v>kg</v>
      </c>
      <c r="O115" s="89">
        <f>FD_Input_Final_Data!O115</f>
        <v>4</v>
      </c>
      <c r="P115" s="89" t="str">
        <f>FD_Input_Final_Data!Q115</f>
        <v>##BLANK</v>
      </c>
      <c r="Q115" s="89" t="str">
        <f>FD_Input_Final_Data!R115</f>
        <v>##BLANK</v>
      </c>
      <c r="R115" s="89" t="str">
        <f>FD_Input_Final_Data!S115</f>
        <v>##BLANK</v>
      </c>
      <c r="S115" s="89" t="str">
        <f>FD_Input_Final_Data!T115</f>
        <v>##BLANK</v>
      </c>
      <c r="T115" s="89" t="str">
        <f>FD_Input_Final_Data!U115</f>
        <v>##BLANK</v>
      </c>
      <c r="U115" s="89" t="str">
        <f>FD_Input_Final_Data!V115</f>
        <v>##BLANK</v>
      </c>
      <c r="V115" s="89" t="str">
        <f>FD_Input_Final_Data!W115</f>
        <v>##BLANK</v>
      </c>
      <c r="W115" s="89" t="str">
        <f>FD_Input_Final_Data!X115</f>
        <v>##BLANK</v>
      </c>
      <c r="X115" s="89" t="str">
        <f>FD_Input_Final_Data!Y115</f>
        <v>##BLANK</v>
      </c>
      <c r="Y115" s="89" t="str">
        <f>FD_Input_Final_Data!Z115</f>
        <v>##BLANK</v>
      </c>
      <c r="Z115" s="89" t="str">
        <f>FD_Input_Final_Data!AA115</f>
        <v>##BLANK</v>
      </c>
      <c r="AA115" s="89" t="str">
        <f>FD_Input_Final_Data!AB115</f>
        <v>##BLANK</v>
      </c>
      <c r="AB115" s="89" t="str">
        <f>FD_Input_Final_Data!AC115</f>
        <v>##BLANK</v>
      </c>
      <c r="AC115" s="89" t="str">
        <f>FD_Input_Final_Data!AD115</f>
        <v>##BLANK</v>
      </c>
      <c r="AD115" s="89" t="str">
        <f>FD_Input_Final_Data!AE115</f>
        <v>##BLANK</v>
      </c>
      <c r="AE115" s="89" t="str">
        <f>FD_Input_Final_Data!AF115</f>
        <v>##BLANK</v>
      </c>
      <c r="AF115" s="89" t="str">
        <f>FD_Input_Final_Data!AG115</f>
        <v>##BLANK</v>
      </c>
      <c r="AG115" s="89" t="str">
        <f>FD_Input_Final_Data!AH115</f>
        <v>##BLANK</v>
      </c>
      <c r="AH115" s="89" t="str">
        <f>FD_Input_Final_Data!AI115</f>
        <v>##BLANK</v>
      </c>
    </row>
    <row r="116" spans="2:34" s="15" customFormat="1" ht="15" x14ac:dyDescent="0.25">
      <c r="B116" s="89" t="str">
        <f>FD_Input_Final_Data!B116</f>
        <v>YKY</v>
      </c>
      <c r="C116" s="89" t="str">
        <f>FD_Input_Final_Data!C116</f>
        <v>Yorkshire Water</v>
      </c>
      <c r="D116" s="89" t="str">
        <f>FD_Input_Final_Data!D116</f>
        <v>England</v>
      </c>
      <c r="E116" s="89" t="str">
        <f>FD_Input_Final_Data!E116</f>
        <v>Company</v>
      </c>
      <c r="F116" s="89" t="str">
        <f>FD_Input_Final_Data!F116</f>
        <v>WaSC</v>
      </c>
      <c r="G116" s="89" t="str">
        <f>FD_Input_Final_Data!G116</f>
        <v>PCL Units</v>
      </c>
      <c r="H116" s="89" t="str">
        <f>FD_Input_Final_Data!H116</f>
        <v>OUT5_09_F_PR24_OFWAT</v>
      </c>
      <c r="I116" s="88" t="str">
        <f t="shared" si="1"/>
        <v>YKYOUT5_09_F_PR24_OFWAT</v>
      </c>
      <c r="J116" s="89" t="str">
        <f>FD_Input_Final_Data!J116</f>
        <v>Totex</v>
      </c>
      <c r="K116" s="89" t="str">
        <f>FD_Input_Final_Data!K116</f>
        <v xml:space="preserve">Company view </v>
      </c>
      <c r="L116" s="89" t="str">
        <f>FD_Input_Final_Data!L116</f>
        <v>RWQ</v>
      </c>
      <c r="M116" s="89" t="str">
        <f>FD_Input_Final_Data!M116</f>
        <v>Underlying calculations for common performance commitments - wastewater - River water quality?(phosphorus) - Phosphorus prevented from entering rivers from partnership working in 2020</v>
      </c>
      <c r="N116" s="89" t="str">
        <f>FD_Input_Final_Data!N116</f>
        <v>kg</v>
      </c>
      <c r="O116" s="89">
        <f>FD_Input_Final_Data!O116</f>
        <v>4</v>
      </c>
      <c r="P116" s="89" t="str">
        <f>FD_Input_Final_Data!Q116</f>
        <v>##BLANK</v>
      </c>
      <c r="Q116" s="89" t="str">
        <f>FD_Input_Final_Data!R116</f>
        <v>##BLANK</v>
      </c>
      <c r="R116" s="89" t="str">
        <f>FD_Input_Final_Data!S116</f>
        <v>##BLANK</v>
      </c>
      <c r="S116" s="89" t="str">
        <f>FD_Input_Final_Data!T116</f>
        <v>##BLANK</v>
      </c>
      <c r="T116" s="89" t="str">
        <f>FD_Input_Final_Data!U116</f>
        <v>##BLANK</v>
      </c>
      <c r="U116" s="89" t="str">
        <f>FD_Input_Final_Data!V116</f>
        <v>##BLANK</v>
      </c>
      <c r="V116" s="89" t="str">
        <f>FD_Input_Final_Data!W116</f>
        <v>##BLANK</v>
      </c>
      <c r="W116" s="89" t="str">
        <f>FD_Input_Final_Data!X116</f>
        <v>##BLANK</v>
      </c>
      <c r="X116" s="89" t="str">
        <f>FD_Input_Final_Data!Y116</f>
        <v>##BLANK</v>
      </c>
      <c r="Y116" s="89" t="str">
        <f>FD_Input_Final_Data!Z116</f>
        <v>##BLANK</v>
      </c>
      <c r="Z116" s="89" t="str">
        <f>FD_Input_Final_Data!AA116</f>
        <v>##BLANK</v>
      </c>
      <c r="AA116" s="89" t="str">
        <f>FD_Input_Final_Data!AB116</f>
        <v>##BLANK</v>
      </c>
      <c r="AB116" s="89" t="str">
        <f>FD_Input_Final_Data!AC116</f>
        <v>##BLANK</v>
      </c>
      <c r="AC116" s="89" t="str">
        <f>FD_Input_Final_Data!AD116</f>
        <v>##BLANK</v>
      </c>
      <c r="AD116" s="89" t="str">
        <f>FD_Input_Final_Data!AE116</f>
        <v>##BLANK</v>
      </c>
      <c r="AE116" s="89" t="str">
        <f>FD_Input_Final_Data!AF116</f>
        <v>##BLANK</v>
      </c>
      <c r="AF116" s="89" t="str">
        <f>FD_Input_Final_Data!AG116</f>
        <v>##BLANK</v>
      </c>
      <c r="AG116" s="89" t="str">
        <f>FD_Input_Final_Data!AH116</f>
        <v>##BLANK</v>
      </c>
      <c r="AH116" s="89" t="str">
        <f>FD_Input_Final_Data!AI116</f>
        <v>##BLANK</v>
      </c>
    </row>
    <row r="117" spans="2:34" s="15" customFormat="1" ht="15" x14ac:dyDescent="0.25">
      <c r="B117" s="89" t="str">
        <f>FD_Input_Final_Data!B117</f>
        <v>AFW</v>
      </c>
      <c r="C117" s="89" t="str">
        <f>FD_Input_Final_Data!C117</f>
        <v>Affinity Water</v>
      </c>
      <c r="D117" s="89" t="str">
        <f>FD_Input_Final_Data!D117</f>
        <v>England</v>
      </c>
      <c r="E117" s="89" t="str">
        <f>FD_Input_Final_Data!E117</f>
        <v>Company</v>
      </c>
      <c r="F117" s="89" t="str">
        <f>FD_Input_Final_Data!F117</f>
        <v>WoC</v>
      </c>
      <c r="G117" s="89" t="str">
        <f>FD_Input_Final_Data!G117</f>
        <v>PCL Units</v>
      </c>
      <c r="H117" s="89" t="str">
        <f>FD_Input_Final_Data!H117</f>
        <v>OUT5_09_F_PR24_OFWAT</v>
      </c>
      <c r="I117" s="88" t="str">
        <f t="shared" si="1"/>
        <v>AFWOUT5_09_F_PR24_OFWAT</v>
      </c>
      <c r="J117" s="89" t="str">
        <f>FD_Input_Final_Data!J117</f>
        <v>Totex</v>
      </c>
      <c r="K117" s="89" t="str">
        <f>FD_Input_Final_Data!K117</f>
        <v xml:space="preserve">Company view </v>
      </c>
      <c r="L117" s="89" t="str">
        <f>FD_Input_Final_Data!L117</f>
        <v>RWQ</v>
      </c>
      <c r="M117" s="89" t="str">
        <f>FD_Input_Final_Data!M117</f>
        <v>Underlying calculations for common performance commitments - wastewater - River water quality?(phosphorus) - Phosphorus prevented from entering rivers from partnership working in 2020</v>
      </c>
      <c r="N117" s="89" t="str">
        <f>FD_Input_Final_Data!N117</f>
        <v>kg</v>
      </c>
      <c r="O117" s="89">
        <f>FD_Input_Final_Data!O117</f>
        <v>4</v>
      </c>
      <c r="P117" s="89" t="str">
        <f>FD_Input_Final_Data!Q117</f>
        <v>##BLANK</v>
      </c>
      <c r="Q117" s="89" t="str">
        <f>FD_Input_Final_Data!R117</f>
        <v>##BLANK</v>
      </c>
      <c r="R117" s="89" t="str">
        <f>FD_Input_Final_Data!S117</f>
        <v>##BLANK</v>
      </c>
      <c r="S117" s="89" t="str">
        <f>FD_Input_Final_Data!T117</f>
        <v>##BLANK</v>
      </c>
      <c r="T117" s="89" t="str">
        <f>FD_Input_Final_Data!U117</f>
        <v>##BLANK</v>
      </c>
      <c r="U117" s="89" t="str">
        <f>FD_Input_Final_Data!V117</f>
        <v>##BLANK</v>
      </c>
      <c r="V117" s="89" t="str">
        <f>FD_Input_Final_Data!W117</f>
        <v>##BLANK</v>
      </c>
      <c r="W117" s="89" t="str">
        <f>FD_Input_Final_Data!X117</f>
        <v>##BLANK</v>
      </c>
      <c r="X117" s="89" t="str">
        <f>FD_Input_Final_Data!Y117</f>
        <v>##BLANK</v>
      </c>
      <c r="Y117" s="89" t="str">
        <f>FD_Input_Final_Data!Z117</f>
        <v>##BLANK</v>
      </c>
      <c r="Z117" s="89" t="str">
        <f>FD_Input_Final_Data!AA117</f>
        <v>##BLANK</v>
      </c>
      <c r="AA117" s="89" t="str">
        <f>FD_Input_Final_Data!AB117</f>
        <v>##BLANK</v>
      </c>
      <c r="AB117" s="89" t="str">
        <f>FD_Input_Final_Data!AC117</f>
        <v>##BLANK</v>
      </c>
      <c r="AC117" s="89" t="str">
        <f>FD_Input_Final_Data!AD117</f>
        <v>##BLANK</v>
      </c>
      <c r="AD117" s="89" t="str">
        <f>FD_Input_Final_Data!AE117</f>
        <v>##BLANK</v>
      </c>
      <c r="AE117" s="89" t="str">
        <f>FD_Input_Final_Data!AF117</f>
        <v>##BLANK</v>
      </c>
      <c r="AF117" s="89" t="str">
        <f>FD_Input_Final_Data!AG117</f>
        <v>##BLANK</v>
      </c>
      <c r="AG117" s="89" t="str">
        <f>FD_Input_Final_Data!AH117</f>
        <v>##BLANK</v>
      </c>
      <c r="AH117" s="89" t="str">
        <f>FD_Input_Final_Data!AI117</f>
        <v>##BLANK</v>
      </c>
    </row>
    <row r="118" spans="2:34" s="15" customFormat="1" ht="15" x14ac:dyDescent="0.25">
      <c r="B118" s="89" t="str">
        <f>FD_Input_Final_Data!B118</f>
        <v>PRT</v>
      </c>
      <c r="C118" s="89" t="str">
        <f>FD_Input_Final_Data!C118</f>
        <v>Portsmouth Water</v>
      </c>
      <c r="D118" s="89" t="str">
        <f>FD_Input_Final_Data!D118</f>
        <v>England</v>
      </c>
      <c r="E118" s="89" t="str">
        <f>FD_Input_Final_Data!E118</f>
        <v>Company</v>
      </c>
      <c r="F118" s="89" t="str">
        <f>FD_Input_Final_Data!F118</f>
        <v>WoC</v>
      </c>
      <c r="G118" s="89" t="str">
        <f>FD_Input_Final_Data!G118</f>
        <v>PCL Units</v>
      </c>
      <c r="H118" s="89" t="str">
        <f>FD_Input_Final_Data!H118</f>
        <v>OUT5_09_F_PR24_OFWAT</v>
      </c>
      <c r="I118" s="88" t="str">
        <f t="shared" si="1"/>
        <v>PRTOUT5_09_F_PR24_OFWAT</v>
      </c>
      <c r="J118" s="89" t="str">
        <f>FD_Input_Final_Data!J118</f>
        <v>Totex</v>
      </c>
      <c r="K118" s="89" t="str">
        <f>FD_Input_Final_Data!K118</f>
        <v xml:space="preserve">Company view </v>
      </c>
      <c r="L118" s="89" t="str">
        <f>FD_Input_Final_Data!L118</f>
        <v>RWQ</v>
      </c>
      <c r="M118" s="89" t="str">
        <f>FD_Input_Final_Data!M118</f>
        <v>Underlying calculations for common performance commitments - wastewater - River water quality?(phosphorus) - Phosphorus prevented from entering rivers from partnership working in 2020</v>
      </c>
      <c r="N118" s="89" t="str">
        <f>FD_Input_Final_Data!N118</f>
        <v>kg</v>
      </c>
      <c r="O118" s="89">
        <f>FD_Input_Final_Data!O118</f>
        <v>4</v>
      </c>
      <c r="P118" s="89" t="str">
        <f>FD_Input_Final_Data!Q118</f>
        <v>##BLANK</v>
      </c>
      <c r="Q118" s="89" t="str">
        <f>FD_Input_Final_Data!R118</f>
        <v>##BLANK</v>
      </c>
      <c r="R118" s="89" t="str">
        <f>FD_Input_Final_Data!S118</f>
        <v>##BLANK</v>
      </c>
      <c r="S118" s="89" t="str">
        <f>FD_Input_Final_Data!T118</f>
        <v>##BLANK</v>
      </c>
      <c r="T118" s="89" t="str">
        <f>FD_Input_Final_Data!U118</f>
        <v>##BLANK</v>
      </c>
      <c r="U118" s="89" t="str">
        <f>FD_Input_Final_Data!V118</f>
        <v>##BLANK</v>
      </c>
      <c r="V118" s="89" t="str">
        <f>FD_Input_Final_Data!W118</f>
        <v>##BLANK</v>
      </c>
      <c r="W118" s="89" t="str">
        <f>FD_Input_Final_Data!X118</f>
        <v>##BLANK</v>
      </c>
      <c r="X118" s="89" t="str">
        <f>FD_Input_Final_Data!Y118</f>
        <v>##BLANK</v>
      </c>
      <c r="Y118" s="89" t="str">
        <f>FD_Input_Final_Data!Z118</f>
        <v>##BLANK</v>
      </c>
      <c r="Z118" s="89" t="str">
        <f>FD_Input_Final_Data!AA118</f>
        <v>##BLANK</v>
      </c>
      <c r="AA118" s="89" t="str">
        <f>FD_Input_Final_Data!AB118</f>
        <v>##BLANK</v>
      </c>
      <c r="AB118" s="89" t="str">
        <f>FD_Input_Final_Data!AC118</f>
        <v>##BLANK</v>
      </c>
      <c r="AC118" s="89" t="str">
        <f>FD_Input_Final_Data!AD118</f>
        <v>##BLANK</v>
      </c>
      <c r="AD118" s="89" t="str">
        <f>FD_Input_Final_Data!AE118</f>
        <v>##BLANK</v>
      </c>
      <c r="AE118" s="89" t="str">
        <f>FD_Input_Final_Data!AF118</f>
        <v>##BLANK</v>
      </c>
      <c r="AF118" s="89" t="str">
        <f>FD_Input_Final_Data!AG118</f>
        <v>##BLANK</v>
      </c>
      <c r="AG118" s="89" t="str">
        <f>FD_Input_Final_Data!AH118</f>
        <v>##BLANK</v>
      </c>
      <c r="AH118" s="89" t="str">
        <f>FD_Input_Final_Data!AI118</f>
        <v>##BLANK</v>
      </c>
    </row>
    <row r="119" spans="2:34" s="15" customFormat="1" ht="15" x14ac:dyDescent="0.25">
      <c r="B119" s="89" t="str">
        <f>FD_Input_Final_Data!B119</f>
        <v>SEW</v>
      </c>
      <c r="C119" s="89" t="str">
        <f>FD_Input_Final_Data!C119</f>
        <v>South East Water</v>
      </c>
      <c r="D119" s="89" t="str">
        <f>FD_Input_Final_Data!D119</f>
        <v>England</v>
      </c>
      <c r="E119" s="89" t="str">
        <f>FD_Input_Final_Data!E119</f>
        <v>Company</v>
      </c>
      <c r="F119" s="89" t="str">
        <f>FD_Input_Final_Data!F119</f>
        <v>WoC</v>
      </c>
      <c r="G119" s="89" t="str">
        <f>FD_Input_Final_Data!G119</f>
        <v>PCL Units</v>
      </c>
      <c r="H119" s="89" t="str">
        <f>FD_Input_Final_Data!H119</f>
        <v>OUT5_09_F_PR24_OFWAT</v>
      </c>
      <c r="I119" s="88" t="str">
        <f t="shared" si="1"/>
        <v>SEWOUT5_09_F_PR24_OFWAT</v>
      </c>
      <c r="J119" s="89" t="str">
        <f>FD_Input_Final_Data!J119</f>
        <v>Totex</v>
      </c>
      <c r="K119" s="89" t="str">
        <f>FD_Input_Final_Data!K119</f>
        <v xml:space="preserve">Company view </v>
      </c>
      <c r="L119" s="89" t="str">
        <f>FD_Input_Final_Data!L119</f>
        <v>RWQ</v>
      </c>
      <c r="M119" s="89" t="str">
        <f>FD_Input_Final_Data!M119</f>
        <v>Underlying calculations for common performance commitments - wastewater - River water quality?(phosphorus) - Phosphorus prevented from entering rivers from partnership working in 2020</v>
      </c>
      <c r="N119" s="89" t="str">
        <f>FD_Input_Final_Data!N119</f>
        <v>kg</v>
      </c>
      <c r="O119" s="89">
        <f>FD_Input_Final_Data!O119</f>
        <v>4</v>
      </c>
      <c r="P119" s="89" t="str">
        <f>FD_Input_Final_Data!Q119</f>
        <v>##BLANK</v>
      </c>
      <c r="Q119" s="89" t="str">
        <f>FD_Input_Final_Data!R119</f>
        <v>##BLANK</v>
      </c>
      <c r="R119" s="89" t="str">
        <f>FD_Input_Final_Data!S119</f>
        <v>##BLANK</v>
      </c>
      <c r="S119" s="89" t="str">
        <f>FD_Input_Final_Data!T119</f>
        <v>##BLANK</v>
      </c>
      <c r="T119" s="89" t="str">
        <f>FD_Input_Final_Data!U119</f>
        <v>##BLANK</v>
      </c>
      <c r="U119" s="89" t="str">
        <f>FD_Input_Final_Data!V119</f>
        <v>##BLANK</v>
      </c>
      <c r="V119" s="89" t="str">
        <f>FD_Input_Final_Data!W119</f>
        <v>##BLANK</v>
      </c>
      <c r="W119" s="89" t="str">
        <f>FD_Input_Final_Data!X119</f>
        <v>##BLANK</v>
      </c>
      <c r="X119" s="89" t="str">
        <f>FD_Input_Final_Data!Y119</f>
        <v>##BLANK</v>
      </c>
      <c r="Y119" s="89" t="str">
        <f>FD_Input_Final_Data!Z119</f>
        <v>##BLANK</v>
      </c>
      <c r="Z119" s="89" t="str">
        <f>FD_Input_Final_Data!AA119</f>
        <v>##BLANK</v>
      </c>
      <c r="AA119" s="89" t="str">
        <f>FD_Input_Final_Data!AB119</f>
        <v>##BLANK</v>
      </c>
      <c r="AB119" s="89" t="str">
        <f>FD_Input_Final_Data!AC119</f>
        <v>##BLANK</v>
      </c>
      <c r="AC119" s="89" t="str">
        <f>FD_Input_Final_Data!AD119</f>
        <v>##BLANK</v>
      </c>
      <c r="AD119" s="89" t="str">
        <f>FD_Input_Final_Data!AE119</f>
        <v>##BLANK</v>
      </c>
      <c r="AE119" s="89" t="str">
        <f>FD_Input_Final_Data!AF119</f>
        <v>##BLANK</v>
      </c>
      <c r="AF119" s="89" t="str">
        <f>FD_Input_Final_Data!AG119</f>
        <v>##BLANK</v>
      </c>
      <c r="AG119" s="89" t="str">
        <f>FD_Input_Final_Data!AH119</f>
        <v>##BLANK</v>
      </c>
      <c r="AH119" s="89" t="str">
        <f>FD_Input_Final_Data!AI119</f>
        <v>##BLANK</v>
      </c>
    </row>
    <row r="120" spans="2:34" s="15" customFormat="1" ht="15" x14ac:dyDescent="0.25">
      <c r="B120" s="89" t="str">
        <f>FD_Input_Final_Data!B120</f>
        <v>SSC</v>
      </c>
      <c r="C120" s="89" t="str">
        <f>FD_Input_Final_Data!C120</f>
        <v>South Staffordshire Water</v>
      </c>
      <c r="D120" s="89" t="str">
        <f>FD_Input_Final_Data!D120</f>
        <v>England</v>
      </c>
      <c r="E120" s="89" t="str">
        <f>FD_Input_Final_Data!E120</f>
        <v>Company</v>
      </c>
      <c r="F120" s="89" t="str">
        <f>FD_Input_Final_Data!F120</f>
        <v>WoC</v>
      </c>
      <c r="G120" s="89" t="str">
        <f>FD_Input_Final_Data!G120</f>
        <v>PCL Units</v>
      </c>
      <c r="H120" s="89" t="str">
        <f>FD_Input_Final_Data!H120</f>
        <v>OUT5_09_F_PR24_OFWAT</v>
      </c>
      <c r="I120" s="88" t="str">
        <f t="shared" si="1"/>
        <v>SSCOUT5_09_F_PR24_OFWAT</v>
      </c>
      <c r="J120" s="89" t="str">
        <f>FD_Input_Final_Data!J120</f>
        <v>Totex</v>
      </c>
      <c r="K120" s="89" t="str">
        <f>FD_Input_Final_Data!K120</f>
        <v xml:space="preserve">Company view </v>
      </c>
      <c r="L120" s="89" t="str">
        <f>FD_Input_Final_Data!L120</f>
        <v>RWQ</v>
      </c>
      <c r="M120" s="89" t="str">
        <f>FD_Input_Final_Data!M120</f>
        <v>Underlying calculations for common performance commitments - wastewater - River water quality?(phosphorus) - Phosphorus prevented from entering rivers from partnership working in 2020</v>
      </c>
      <c r="N120" s="89" t="str">
        <f>FD_Input_Final_Data!N120</f>
        <v>kg</v>
      </c>
      <c r="O120" s="89">
        <f>FD_Input_Final_Data!O120</f>
        <v>4</v>
      </c>
      <c r="P120" s="89" t="str">
        <f>FD_Input_Final_Data!Q120</f>
        <v>##BLANK</v>
      </c>
      <c r="Q120" s="89" t="str">
        <f>FD_Input_Final_Data!R120</f>
        <v>##BLANK</v>
      </c>
      <c r="R120" s="89" t="str">
        <f>FD_Input_Final_Data!S120</f>
        <v>##BLANK</v>
      </c>
      <c r="S120" s="89" t="str">
        <f>FD_Input_Final_Data!T120</f>
        <v>##BLANK</v>
      </c>
      <c r="T120" s="89" t="str">
        <f>FD_Input_Final_Data!U120</f>
        <v>##BLANK</v>
      </c>
      <c r="U120" s="89" t="str">
        <f>FD_Input_Final_Data!V120</f>
        <v>##BLANK</v>
      </c>
      <c r="V120" s="89" t="str">
        <f>FD_Input_Final_Data!W120</f>
        <v>##BLANK</v>
      </c>
      <c r="W120" s="89" t="str">
        <f>FD_Input_Final_Data!X120</f>
        <v>##BLANK</v>
      </c>
      <c r="X120" s="89" t="str">
        <f>FD_Input_Final_Data!Y120</f>
        <v>##BLANK</v>
      </c>
      <c r="Y120" s="89" t="str">
        <f>FD_Input_Final_Data!Z120</f>
        <v>##BLANK</v>
      </c>
      <c r="Z120" s="89" t="str">
        <f>FD_Input_Final_Data!AA120</f>
        <v>##BLANK</v>
      </c>
      <c r="AA120" s="89" t="str">
        <f>FD_Input_Final_Data!AB120</f>
        <v>##BLANK</v>
      </c>
      <c r="AB120" s="89" t="str">
        <f>FD_Input_Final_Data!AC120</f>
        <v>##BLANK</v>
      </c>
      <c r="AC120" s="89" t="str">
        <f>FD_Input_Final_Data!AD120</f>
        <v>##BLANK</v>
      </c>
      <c r="AD120" s="89" t="str">
        <f>FD_Input_Final_Data!AE120</f>
        <v>##BLANK</v>
      </c>
      <c r="AE120" s="89" t="str">
        <f>FD_Input_Final_Data!AF120</f>
        <v>##BLANK</v>
      </c>
      <c r="AF120" s="89" t="str">
        <f>FD_Input_Final_Data!AG120</f>
        <v>##BLANK</v>
      </c>
      <c r="AG120" s="89" t="str">
        <f>FD_Input_Final_Data!AH120</f>
        <v>##BLANK</v>
      </c>
      <c r="AH120" s="89" t="str">
        <f>FD_Input_Final_Data!AI120</f>
        <v>##BLANK</v>
      </c>
    </row>
    <row r="121" spans="2:34" s="15" customFormat="1" ht="15" x14ac:dyDescent="0.25">
      <c r="B121" s="89" t="str">
        <f>FD_Input_Final_Data!B121</f>
        <v>SES</v>
      </c>
      <c r="C121" s="89" t="str">
        <f>FD_Input_Final_Data!C121</f>
        <v>SES Water</v>
      </c>
      <c r="D121" s="89" t="str">
        <f>FD_Input_Final_Data!D121</f>
        <v>England</v>
      </c>
      <c r="E121" s="89" t="str">
        <f>FD_Input_Final_Data!E121</f>
        <v>Company</v>
      </c>
      <c r="F121" s="89" t="str">
        <f>FD_Input_Final_Data!F121</f>
        <v>WoC</v>
      </c>
      <c r="G121" s="89" t="str">
        <f>FD_Input_Final_Data!G121</f>
        <v>PCL Units</v>
      </c>
      <c r="H121" s="89" t="str">
        <f>FD_Input_Final_Data!H121</f>
        <v>OUT5_09_F_PR24_OFWAT</v>
      </c>
      <c r="I121" s="88" t="str">
        <f t="shared" si="1"/>
        <v>SESOUT5_09_F_PR24_OFWAT</v>
      </c>
      <c r="J121" s="89" t="str">
        <f>FD_Input_Final_Data!J121</f>
        <v>Totex</v>
      </c>
      <c r="K121" s="89" t="str">
        <f>FD_Input_Final_Data!K121</f>
        <v xml:space="preserve">Company view </v>
      </c>
      <c r="L121" s="89" t="str">
        <f>FD_Input_Final_Data!L121</f>
        <v>RWQ</v>
      </c>
      <c r="M121" s="89" t="str">
        <f>FD_Input_Final_Data!M121</f>
        <v>Underlying calculations for common performance commitments - wastewater - River water quality?(phosphorus) - Phosphorus prevented from entering rivers from partnership working in 2020</v>
      </c>
      <c r="N121" s="89" t="str">
        <f>FD_Input_Final_Data!N121</f>
        <v>kg</v>
      </c>
      <c r="O121" s="89">
        <f>FD_Input_Final_Data!O121</f>
        <v>4</v>
      </c>
      <c r="P121" s="89" t="str">
        <f>FD_Input_Final_Data!Q121</f>
        <v>##BLANK</v>
      </c>
      <c r="Q121" s="89" t="str">
        <f>FD_Input_Final_Data!R121</f>
        <v>##BLANK</v>
      </c>
      <c r="R121" s="89" t="str">
        <f>FD_Input_Final_Data!S121</f>
        <v>##BLANK</v>
      </c>
      <c r="S121" s="89" t="str">
        <f>FD_Input_Final_Data!T121</f>
        <v>##BLANK</v>
      </c>
      <c r="T121" s="89" t="str">
        <f>FD_Input_Final_Data!U121</f>
        <v>##BLANK</v>
      </c>
      <c r="U121" s="89" t="str">
        <f>FD_Input_Final_Data!V121</f>
        <v>##BLANK</v>
      </c>
      <c r="V121" s="89" t="str">
        <f>FD_Input_Final_Data!W121</f>
        <v>##BLANK</v>
      </c>
      <c r="W121" s="89" t="str">
        <f>FD_Input_Final_Data!X121</f>
        <v>##BLANK</v>
      </c>
      <c r="X121" s="89" t="str">
        <f>FD_Input_Final_Data!Y121</f>
        <v>##BLANK</v>
      </c>
      <c r="Y121" s="89" t="str">
        <f>FD_Input_Final_Data!Z121</f>
        <v>##BLANK</v>
      </c>
      <c r="Z121" s="89" t="str">
        <f>FD_Input_Final_Data!AA121</f>
        <v>##BLANK</v>
      </c>
      <c r="AA121" s="89" t="str">
        <f>FD_Input_Final_Data!AB121</f>
        <v>##BLANK</v>
      </c>
      <c r="AB121" s="89" t="str">
        <f>FD_Input_Final_Data!AC121</f>
        <v>##BLANK</v>
      </c>
      <c r="AC121" s="89" t="str">
        <f>FD_Input_Final_Data!AD121</f>
        <v>##BLANK</v>
      </c>
      <c r="AD121" s="89" t="str">
        <f>FD_Input_Final_Data!AE121</f>
        <v>##BLANK</v>
      </c>
      <c r="AE121" s="89" t="str">
        <f>FD_Input_Final_Data!AF121</f>
        <v>##BLANK</v>
      </c>
      <c r="AF121" s="89" t="str">
        <f>FD_Input_Final_Data!AG121</f>
        <v>##BLANK</v>
      </c>
      <c r="AG121" s="89" t="str">
        <f>FD_Input_Final_Data!AH121</f>
        <v>##BLANK</v>
      </c>
      <c r="AH121" s="89" t="str">
        <f>FD_Input_Final_Data!AI121</f>
        <v>##BLANK</v>
      </c>
    </row>
    <row r="122" spans="2:34" s="15" customFormat="1" ht="15" x14ac:dyDescent="0.25">
      <c r="B122" s="89" t="str">
        <f>FD_Input_Final_Data!B122</f>
        <v>SWB</v>
      </c>
      <c r="C122" s="89" t="str">
        <f>FD_Input_Final_Data!C122</f>
        <v>South West Water</v>
      </c>
      <c r="D122" s="89" t="str">
        <f>FD_Input_Final_Data!D122</f>
        <v>England</v>
      </c>
      <c r="E122" s="89" t="str">
        <f>FD_Input_Final_Data!E122</f>
        <v>Company</v>
      </c>
      <c r="F122" s="89" t="str">
        <f>FD_Input_Final_Data!F122</f>
        <v>WaSC</v>
      </c>
      <c r="G122" s="89" t="str">
        <f>FD_Input_Final_Data!G122</f>
        <v>PCL Units</v>
      </c>
      <c r="H122" s="89" t="str">
        <f>FD_Input_Final_Data!H122</f>
        <v>OUT5_09_F_PR24_OFWAT</v>
      </c>
      <c r="I122" s="88" t="str">
        <f t="shared" si="1"/>
        <v>SWBOUT5_09_F_PR24_OFWAT</v>
      </c>
      <c r="J122" s="89" t="str">
        <f>FD_Input_Final_Data!J122</f>
        <v>Totex</v>
      </c>
      <c r="K122" s="89" t="str">
        <f>FD_Input_Final_Data!K122</f>
        <v xml:space="preserve">Company view </v>
      </c>
      <c r="L122" s="89" t="str">
        <f>FD_Input_Final_Data!L122</f>
        <v>RWQ</v>
      </c>
      <c r="M122" s="89" t="str">
        <f>FD_Input_Final_Data!M122</f>
        <v>Underlying calculations for common performance commitments - wastewater - River water quality?(phosphorus) - Phosphorus prevented from entering rivers from partnership working in 2020</v>
      </c>
      <c r="N122" s="89" t="str">
        <f>FD_Input_Final_Data!N122</f>
        <v>kg</v>
      </c>
      <c r="O122" s="89">
        <f>FD_Input_Final_Data!O122</f>
        <v>4</v>
      </c>
      <c r="P122" s="89" t="str">
        <f>FD_Input_Final_Data!Q122</f>
        <v>##BLANK</v>
      </c>
      <c r="Q122" s="89" t="str">
        <f>FD_Input_Final_Data!R122</f>
        <v>##BLANK</v>
      </c>
      <c r="R122" s="89" t="str">
        <f>FD_Input_Final_Data!S122</f>
        <v>##BLANK</v>
      </c>
      <c r="S122" s="89" t="str">
        <f>FD_Input_Final_Data!T122</f>
        <v>##BLANK</v>
      </c>
      <c r="T122" s="89" t="str">
        <f>FD_Input_Final_Data!U122</f>
        <v>##BLANK</v>
      </c>
      <c r="U122" s="89" t="str">
        <f>FD_Input_Final_Data!V122</f>
        <v>##BLANK</v>
      </c>
      <c r="V122" s="89" t="str">
        <f>FD_Input_Final_Data!W122</f>
        <v>##BLANK</v>
      </c>
      <c r="W122" s="89" t="str">
        <f>FD_Input_Final_Data!X122</f>
        <v>##BLANK</v>
      </c>
      <c r="X122" s="89" t="str">
        <f>FD_Input_Final_Data!Y122</f>
        <v>##BLANK</v>
      </c>
      <c r="Y122" s="89" t="str">
        <f>FD_Input_Final_Data!Z122</f>
        <v>##BLANK</v>
      </c>
      <c r="Z122" s="89" t="str">
        <f>FD_Input_Final_Data!AA122</f>
        <v>##BLANK</v>
      </c>
      <c r="AA122" s="89" t="str">
        <f>FD_Input_Final_Data!AB122</f>
        <v>##BLANK</v>
      </c>
      <c r="AB122" s="89" t="str">
        <f>FD_Input_Final_Data!AC122</f>
        <v>##BLANK</v>
      </c>
      <c r="AC122" s="89" t="str">
        <f>FD_Input_Final_Data!AD122</f>
        <v>##BLANK</v>
      </c>
      <c r="AD122" s="89" t="str">
        <f>FD_Input_Final_Data!AE122</f>
        <v>##BLANK</v>
      </c>
      <c r="AE122" s="89" t="str">
        <f>FD_Input_Final_Data!AF122</f>
        <v>##BLANK</v>
      </c>
      <c r="AF122" s="89" t="str">
        <f>FD_Input_Final_Data!AG122</f>
        <v>##BLANK</v>
      </c>
      <c r="AG122" s="89" t="str">
        <f>FD_Input_Final_Data!AH122</f>
        <v>##BLANK</v>
      </c>
      <c r="AH122" s="89" t="str">
        <f>FD_Input_Final_Data!AI122</f>
        <v>##BLANK</v>
      </c>
    </row>
    <row r="123" spans="2:34" s="15" customFormat="1" ht="15" x14ac:dyDescent="0.25">
      <c r="B123" s="89" t="str">
        <f>FD_Input_Final_Data!B123</f>
        <v>BRL</v>
      </c>
      <c r="C123" s="89" t="str">
        <f>FD_Input_Final_Data!C123</f>
        <v>Bristol Water</v>
      </c>
      <c r="D123" s="89" t="str">
        <f>FD_Input_Final_Data!D123</f>
        <v>England</v>
      </c>
      <c r="E123" s="89" t="str">
        <f>FD_Input_Final_Data!E123</f>
        <v>Company</v>
      </c>
      <c r="F123" s="89" t="str">
        <f>FD_Input_Final_Data!F123</f>
        <v>WoC</v>
      </c>
      <c r="G123" s="89" t="str">
        <f>FD_Input_Final_Data!G123</f>
        <v>PCL Units</v>
      </c>
      <c r="H123" s="89" t="str">
        <f>FD_Input_Final_Data!H123</f>
        <v>OUT5_09_F_PR24_OFWAT</v>
      </c>
      <c r="I123" s="88" t="str">
        <f t="shared" si="1"/>
        <v>BRLOUT5_09_F_PR24_OFWAT</v>
      </c>
      <c r="J123" s="89" t="str">
        <f>FD_Input_Final_Data!J123</f>
        <v>Totex</v>
      </c>
      <c r="K123" s="89" t="str">
        <f>FD_Input_Final_Data!K123</f>
        <v xml:space="preserve">Company view </v>
      </c>
      <c r="L123" s="89" t="str">
        <f>FD_Input_Final_Data!L123</f>
        <v>RWQ</v>
      </c>
      <c r="M123" s="89" t="str">
        <f>FD_Input_Final_Data!M123</f>
        <v>Underlying calculations for common performance commitments - wastewater - River water quality?(phosphorus) - Phosphorus prevented from entering rivers from partnership working in 2020</v>
      </c>
      <c r="N123" s="89" t="str">
        <f>FD_Input_Final_Data!N123</f>
        <v>kg</v>
      </c>
      <c r="O123" s="89">
        <f>FD_Input_Final_Data!O123</f>
        <v>4</v>
      </c>
      <c r="P123" s="89" t="str">
        <f>FD_Input_Final_Data!Q123</f>
        <v>##BLANK</v>
      </c>
      <c r="Q123" s="89" t="str">
        <f>FD_Input_Final_Data!R123</f>
        <v>##BLANK</v>
      </c>
      <c r="R123" s="89" t="str">
        <f>FD_Input_Final_Data!S123</f>
        <v>##BLANK</v>
      </c>
      <c r="S123" s="89" t="str">
        <f>FD_Input_Final_Data!T123</f>
        <v>##BLANK</v>
      </c>
      <c r="T123" s="89" t="str">
        <f>FD_Input_Final_Data!U123</f>
        <v>##BLANK</v>
      </c>
      <c r="U123" s="89" t="str">
        <f>FD_Input_Final_Data!V123</f>
        <v>##BLANK</v>
      </c>
      <c r="V123" s="89" t="str">
        <f>FD_Input_Final_Data!W123</f>
        <v>##BLANK</v>
      </c>
      <c r="W123" s="89" t="str">
        <f>FD_Input_Final_Data!X123</f>
        <v>##BLANK</v>
      </c>
      <c r="X123" s="89" t="str">
        <f>FD_Input_Final_Data!Y123</f>
        <v>##BLANK</v>
      </c>
      <c r="Y123" s="89" t="str">
        <f>FD_Input_Final_Data!Z123</f>
        <v>##BLANK</v>
      </c>
      <c r="Z123" s="89" t="str">
        <f>FD_Input_Final_Data!AA123</f>
        <v>##BLANK</v>
      </c>
      <c r="AA123" s="89" t="str">
        <f>FD_Input_Final_Data!AB123</f>
        <v>##BLANK</v>
      </c>
      <c r="AB123" s="89" t="str">
        <f>FD_Input_Final_Data!AC123</f>
        <v>##BLANK</v>
      </c>
      <c r="AC123" s="89" t="str">
        <f>FD_Input_Final_Data!AD123</f>
        <v>##BLANK</v>
      </c>
      <c r="AD123" s="89" t="str">
        <f>FD_Input_Final_Data!AE123</f>
        <v>##BLANK</v>
      </c>
      <c r="AE123" s="89" t="str">
        <f>FD_Input_Final_Data!AF123</f>
        <v>##BLANK</v>
      </c>
      <c r="AF123" s="89" t="str">
        <f>FD_Input_Final_Data!AG123</f>
        <v>##BLANK</v>
      </c>
      <c r="AG123" s="89" t="str">
        <f>FD_Input_Final_Data!AH123</f>
        <v>##BLANK</v>
      </c>
      <c r="AH123" s="89" t="str">
        <f>FD_Input_Final_Data!AI123</f>
        <v>##BLANK</v>
      </c>
    </row>
    <row r="124" spans="2:34" s="15" customFormat="1" ht="15" x14ac:dyDescent="0.25">
      <c r="B124" s="89" t="str">
        <f>FD_Input_Final_Data!B124</f>
        <v>ANH</v>
      </c>
      <c r="C124" s="89" t="str">
        <f>FD_Input_Final_Data!C124</f>
        <v>Anglian Water</v>
      </c>
      <c r="D124" s="89" t="str">
        <f>FD_Input_Final_Data!D124</f>
        <v>England</v>
      </c>
      <c r="E124" s="89" t="str">
        <f>FD_Input_Final_Data!E124</f>
        <v>Company</v>
      </c>
      <c r="F124" s="89" t="str">
        <f>FD_Input_Final_Data!F124</f>
        <v>WaSC</v>
      </c>
      <c r="G124" s="89" t="str">
        <f>FD_Input_Final_Data!G124</f>
        <v>PCL Units</v>
      </c>
      <c r="H124" s="89" t="str">
        <f>FD_Input_Final_Data!H124</f>
        <v>OUT5_09_G_PR24_OFWAT</v>
      </c>
      <c r="I124" s="88" t="str">
        <f t="shared" si="1"/>
        <v>ANHOUT5_09_G_PR24_OFWAT</v>
      </c>
      <c r="J124" s="89" t="str">
        <f>FD_Input_Final_Data!J124</f>
        <v>Totex</v>
      </c>
      <c r="K124" s="89" t="str">
        <f>FD_Input_Final_Data!K124</f>
        <v xml:space="preserve">Company view </v>
      </c>
      <c r="L124" s="89" t="str">
        <f>FD_Input_Final_Data!L124</f>
        <v>RWQ</v>
      </c>
      <c r="M124" s="89" t="str">
        <f>FD_Input_Final_Data!M124</f>
        <v>Underlying calculations for common performance commitments - wastewater - River water quality?(phosphorus) - Change in phosphorus prevented from entering rivers from partnership working</v>
      </c>
      <c r="N124" s="89" t="str">
        <f>FD_Input_Final_Data!N124</f>
        <v>kg</v>
      </c>
      <c r="O124" s="89">
        <f>FD_Input_Final_Data!O124</f>
        <v>4</v>
      </c>
      <c r="P124" s="89">
        <f>FD_Input_Final_Data!Q124</f>
        <v>0</v>
      </c>
      <c r="Q124" s="89">
        <f>FD_Input_Final_Data!R124</f>
        <v>0</v>
      </c>
      <c r="R124" s="89">
        <f>FD_Input_Final_Data!S124</f>
        <v>0</v>
      </c>
      <c r="S124" s="89">
        <f>FD_Input_Final_Data!T124</f>
        <v>0</v>
      </c>
      <c r="T124" s="89">
        <f>FD_Input_Final_Data!U124</f>
        <v>0</v>
      </c>
      <c r="U124" s="89">
        <f>FD_Input_Final_Data!V124</f>
        <v>0</v>
      </c>
      <c r="V124" s="89">
        <f>FD_Input_Final_Data!W124</f>
        <v>0</v>
      </c>
      <c r="W124" s="89">
        <f>FD_Input_Final_Data!X124</f>
        <v>0</v>
      </c>
      <c r="X124" s="89">
        <f>FD_Input_Final_Data!Y124</f>
        <v>0</v>
      </c>
      <c r="Y124" s="89">
        <f>FD_Input_Final_Data!Z124</f>
        <v>0</v>
      </c>
      <c r="Z124" s="89">
        <f>FD_Input_Final_Data!AA124</f>
        <v>0</v>
      </c>
      <c r="AA124" s="89">
        <f>FD_Input_Final_Data!AB124</f>
        <v>0</v>
      </c>
      <c r="AB124" s="89">
        <f>FD_Input_Final_Data!AC124</f>
        <v>0</v>
      </c>
      <c r="AC124" s="89">
        <f>FD_Input_Final_Data!AD124</f>
        <v>0</v>
      </c>
      <c r="AD124" s="89">
        <f>FD_Input_Final_Data!AE124</f>
        <v>0</v>
      </c>
      <c r="AE124" s="89">
        <f>FD_Input_Final_Data!AF124</f>
        <v>0</v>
      </c>
      <c r="AF124" s="89">
        <f>FD_Input_Final_Data!AG124</f>
        <v>0</v>
      </c>
      <c r="AG124" s="89">
        <f>FD_Input_Final_Data!AH124</f>
        <v>0</v>
      </c>
      <c r="AH124" s="89">
        <f>FD_Input_Final_Data!AI124</f>
        <v>0</v>
      </c>
    </row>
    <row r="125" spans="2:34" s="15" customFormat="1" ht="15" x14ac:dyDescent="0.25">
      <c r="B125" s="89" t="str">
        <f>FD_Input_Final_Data!B125</f>
        <v>WSH</v>
      </c>
      <c r="C125" s="89" t="str">
        <f>FD_Input_Final_Data!C125</f>
        <v>Dŵr Cymru</v>
      </c>
      <c r="D125" s="89" t="str">
        <f>FD_Input_Final_Data!D125</f>
        <v>Wales</v>
      </c>
      <c r="E125" s="89" t="str">
        <f>FD_Input_Final_Data!E125</f>
        <v>Company</v>
      </c>
      <c r="F125" s="89" t="str">
        <f>FD_Input_Final_Data!F125</f>
        <v>WaSC</v>
      </c>
      <c r="G125" s="89" t="str">
        <f>FD_Input_Final_Data!G125</f>
        <v>PCL Units</v>
      </c>
      <c r="H125" s="89" t="str">
        <f>FD_Input_Final_Data!H125</f>
        <v>OUT5_09_G_PR24_OFWAT</v>
      </c>
      <c r="I125" s="88" t="str">
        <f t="shared" si="1"/>
        <v>WSHOUT5_09_G_PR24_OFWAT</v>
      </c>
      <c r="J125" s="89" t="str">
        <f>FD_Input_Final_Data!J125</f>
        <v>Totex</v>
      </c>
      <c r="K125" s="89" t="str">
        <f>FD_Input_Final_Data!K125</f>
        <v xml:space="preserve">Company view </v>
      </c>
      <c r="L125" s="89" t="str">
        <f>FD_Input_Final_Data!L125</f>
        <v>RWQ</v>
      </c>
      <c r="M125" s="89" t="str">
        <f>FD_Input_Final_Data!M125</f>
        <v>Underlying calculations for common performance commitments - wastewater - River water quality?(phosphorus) - Change in phosphorus prevented from entering rivers from partnership working</v>
      </c>
      <c r="N125" s="89" t="str">
        <f>FD_Input_Final_Data!N125</f>
        <v>kg</v>
      </c>
      <c r="O125" s="89">
        <f>FD_Input_Final_Data!O125</f>
        <v>4</v>
      </c>
      <c r="P125" s="89">
        <f>FD_Input_Final_Data!Q125</f>
        <v>0</v>
      </c>
      <c r="Q125" s="89">
        <f>FD_Input_Final_Data!R125</f>
        <v>0</v>
      </c>
      <c r="R125" s="89">
        <f>FD_Input_Final_Data!S125</f>
        <v>0</v>
      </c>
      <c r="S125" s="89">
        <f>FD_Input_Final_Data!T125</f>
        <v>0</v>
      </c>
      <c r="T125" s="89">
        <f>FD_Input_Final_Data!U125</f>
        <v>0</v>
      </c>
      <c r="U125" s="89">
        <f>FD_Input_Final_Data!V125</f>
        <v>0</v>
      </c>
      <c r="V125" s="89">
        <f>FD_Input_Final_Data!W125</f>
        <v>0</v>
      </c>
      <c r="W125" s="89">
        <f>FD_Input_Final_Data!X125</f>
        <v>0</v>
      </c>
      <c r="X125" s="89">
        <f>FD_Input_Final_Data!Y125</f>
        <v>0</v>
      </c>
      <c r="Y125" s="89">
        <f>FD_Input_Final_Data!Z125</f>
        <v>0</v>
      </c>
      <c r="Z125" s="89">
        <f>FD_Input_Final_Data!AA125</f>
        <v>0</v>
      </c>
      <c r="AA125" s="89">
        <f>FD_Input_Final_Data!AB125</f>
        <v>0</v>
      </c>
      <c r="AB125" s="89">
        <f>FD_Input_Final_Data!AC125</f>
        <v>0</v>
      </c>
      <c r="AC125" s="89">
        <f>FD_Input_Final_Data!AD125</f>
        <v>0</v>
      </c>
      <c r="AD125" s="89">
        <f>FD_Input_Final_Data!AE125</f>
        <v>189.435</v>
      </c>
      <c r="AE125" s="89">
        <f>FD_Input_Final_Data!AF125</f>
        <v>413.91</v>
      </c>
      <c r="AF125" s="89">
        <f>FD_Input_Final_Data!AG125</f>
        <v>413.91</v>
      </c>
      <c r="AG125" s="89">
        <f>FD_Input_Final_Data!AH125</f>
        <v>587.09519999999998</v>
      </c>
      <c r="AH125" s="89">
        <f>FD_Input_Final_Data!AI125</f>
        <v>587.09519999999998</v>
      </c>
    </row>
    <row r="126" spans="2:34" s="15" customFormat="1" ht="15" x14ac:dyDescent="0.25">
      <c r="B126" s="89" t="str">
        <f>FD_Input_Final_Data!B126</f>
        <v>HDD</v>
      </c>
      <c r="C126" s="89" t="str">
        <f>FD_Input_Final_Data!C126</f>
        <v>Hafren Dyfrdwy</v>
      </c>
      <c r="D126" s="89" t="str">
        <f>FD_Input_Final_Data!D126</f>
        <v>Wales</v>
      </c>
      <c r="E126" s="89" t="str">
        <f>FD_Input_Final_Data!E126</f>
        <v>Company</v>
      </c>
      <c r="F126" s="89" t="str">
        <f>FD_Input_Final_Data!F126</f>
        <v>WaSC</v>
      </c>
      <c r="G126" s="89" t="str">
        <f>FD_Input_Final_Data!G126</f>
        <v>PCL Units</v>
      </c>
      <c r="H126" s="89" t="str">
        <f>FD_Input_Final_Data!H126</f>
        <v>OUT5_09_G_PR24_OFWAT</v>
      </c>
      <c r="I126" s="88" t="str">
        <f t="shared" si="1"/>
        <v>HDDOUT5_09_G_PR24_OFWAT</v>
      </c>
      <c r="J126" s="89" t="str">
        <f>FD_Input_Final_Data!J126</f>
        <v>Totex</v>
      </c>
      <c r="K126" s="89" t="str">
        <f>FD_Input_Final_Data!K126</f>
        <v xml:space="preserve">Company view </v>
      </c>
      <c r="L126" s="89" t="str">
        <f>FD_Input_Final_Data!L126</f>
        <v>RWQ</v>
      </c>
      <c r="M126" s="89" t="str">
        <f>FD_Input_Final_Data!M126</f>
        <v>Underlying calculations for common performance commitments - wastewater - River water quality?(phosphorus) - Change in phosphorus prevented from entering rivers from partnership working</v>
      </c>
      <c r="N126" s="89" t="str">
        <f>FD_Input_Final_Data!N126</f>
        <v>kg</v>
      </c>
      <c r="O126" s="89">
        <f>FD_Input_Final_Data!O126</f>
        <v>4</v>
      </c>
      <c r="P126" s="89">
        <f>FD_Input_Final_Data!Q126</f>
        <v>0</v>
      </c>
      <c r="Q126" s="89">
        <f>FD_Input_Final_Data!R126</f>
        <v>0</v>
      </c>
      <c r="R126" s="89">
        <f>FD_Input_Final_Data!S126</f>
        <v>0</v>
      </c>
      <c r="S126" s="89">
        <f>FD_Input_Final_Data!T126</f>
        <v>0</v>
      </c>
      <c r="T126" s="89">
        <f>FD_Input_Final_Data!U126</f>
        <v>0</v>
      </c>
      <c r="U126" s="89">
        <f>FD_Input_Final_Data!V126</f>
        <v>0</v>
      </c>
      <c r="V126" s="89">
        <f>FD_Input_Final_Data!W126</f>
        <v>0</v>
      </c>
      <c r="W126" s="89">
        <f>FD_Input_Final_Data!X126</f>
        <v>0</v>
      </c>
      <c r="X126" s="89">
        <f>FD_Input_Final_Data!Y126</f>
        <v>0</v>
      </c>
      <c r="Y126" s="89">
        <f>FD_Input_Final_Data!Z126</f>
        <v>0</v>
      </c>
      <c r="Z126" s="89">
        <f>FD_Input_Final_Data!AA126</f>
        <v>0</v>
      </c>
      <c r="AA126" s="89">
        <f>FD_Input_Final_Data!AB126</f>
        <v>0</v>
      </c>
      <c r="AB126" s="89">
        <f>FD_Input_Final_Data!AC126</f>
        <v>0</v>
      </c>
      <c r="AC126" s="89">
        <f>FD_Input_Final_Data!AD126</f>
        <v>0</v>
      </c>
      <c r="AD126" s="89">
        <f>FD_Input_Final_Data!AE126</f>
        <v>0</v>
      </c>
      <c r="AE126" s="89">
        <f>FD_Input_Final_Data!AF126</f>
        <v>0</v>
      </c>
      <c r="AF126" s="89">
        <f>FD_Input_Final_Data!AG126</f>
        <v>0</v>
      </c>
      <c r="AG126" s="89">
        <f>FD_Input_Final_Data!AH126</f>
        <v>0</v>
      </c>
      <c r="AH126" s="89">
        <f>FD_Input_Final_Data!AI126</f>
        <v>0</v>
      </c>
    </row>
    <row r="127" spans="2:34" s="15" customFormat="1" ht="15" x14ac:dyDescent="0.25">
      <c r="B127" s="89" t="str">
        <f>FD_Input_Final_Data!B127</f>
        <v>NES</v>
      </c>
      <c r="C127" s="89" t="str">
        <f>FD_Input_Final_Data!C127</f>
        <v>Northumbrian Water</v>
      </c>
      <c r="D127" s="89" t="str">
        <f>FD_Input_Final_Data!D127</f>
        <v>England</v>
      </c>
      <c r="E127" s="89" t="str">
        <f>FD_Input_Final_Data!E127</f>
        <v>Company</v>
      </c>
      <c r="F127" s="89" t="str">
        <f>FD_Input_Final_Data!F127</f>
        <v>WaSC</v>
      </c>
      <c r="G127" s="89" t="str">
        <f>FD_Input_Final_Data!G127</f>
        <v>PCL Units</v>
      </c>
      <c r="H127" s="89" t="str">
        <f>FD_Input_Final_Data!H127</f>
        <v>OUT5_09_G_PR24_OFWAT</v>
      </c>
      <c r="I127" s="88" t="str">
        <f t="shared" si="1"/>
        <v>NESOUT5_09_G_PR24_OFWAT</v>
      </c>
      <c r="J127" s="89" t="str">
        <f>FD_Input_Final_Data!J127</f>
        <v>Totex</v>
      </c>
      <c r="K127" s="89" t="str">
        <f>FD_Input_Final_Data!K127</f>
        <v xml:space="preserve">Company view </v>
      </c>
      <c r="L127" s="89" t="str">
        <f>FD_Input_Final_Data!L127</f>
        <v>RWQ</v>
      </c>
      <c r="M127" s="89" t="str">
        <f>FD_Input_Final_Data!M127</f>
        <v>Underlying calculations for common performance commitments - wastewater - River water quality?(phosphorus) - Change in phosphorus prevented from entering rivers from partnership working</v>
      </c>
      <c r="N127" s="89" t="str">
        <f>FD_Input_Final_Data!N127</f>
        <v>kg</v>
      </c>
      <c r="O127" s="89">
        <f>FD_Input_Final_Data!O127</f>
        <v>4</v>
      </c>
      <c r="P127" s="89">
        <f>FD_Input_Final_Data!Q127</f>
        <v>0</v>
      </c>
      <c r="Q127" s="89">
        <f>FD_Input_Final_Data!R127</f>
        <v>0</v>
      </c>
      <c r="R127" s="89">
        <f>FD_Input_Final_Data!S127</f>
        <v>0</v>
      </c>
      <c r="S127" s="89">
        <f>FD_Input_Final_Data!T127</f>
        <v>0</v>
      </c>
      <c r="T127" s="89">
        <f>FD_Input_Final_Data!U127</f>
        <v>0</v>
      </c>
      <c r="U127" s="89">
        <f>FD_Input_Final_Data!V127</f>
        <v>0</v>
      </c>
      <c r="V127" s="89">
        <f>FD_Input_Final_Data!W127</f>
        <v>0</v>
      </c>
      <c r="W127" s="89">
        <f>FD_Input_Final_Data!X127</f>
        <v>0</v>
      </c>
      <c r="X127" s="89">
        <f>FD_Input_Final_Data!Y127</f>
        <v>0</v>
      </c>
      <c r="Y127" s="89">
        <f>FD_Input_Final_Data!Z127</f>
        <v>0</v>
      </c>
      <c r="Z127" s="89">
        <f>FD_Input_Final_Data!AA127</f>
        <v>0</v>
      </c>
      <c r="AA127" s="89">
        <f>FD_Input_Final_Data!AB127</f>
        <v>0</v>
      </c>
      <c r="AB127" s="89">
        <f>FD_Input_Final_Data!AC127</f>
        <v>0</v>
      </c>
      <c r="AC127" s="89">
        <f>FD_Input_Final_Data!AD127</f>
        <v>0</v>
      </c>
      <c r="AD127" s="89">
        <f>FD_Input_Final_Data!AE127</f>
        <v>0</v>
      </c>
      <c r="AE127" s="89">
        <f>FD_Input_Final_Data!AF127</f>
        <v>0</v>
      </c>
      <c r="AF127" s="89">
        <f>FD_Input_Final_Data!AG127</f>
        <v>0</v>
      </c>
      <c r="AG127" s="89">
        <f>FD_Input_Final_Data!AH127</f>
        <v>4867.1913999999997</v>
      </c>
      <c r="AH127" s="89">
        <f>FD_Input_Final_Data!AI127</f>
        <v>4867.1913999999997</v>
      </c>
    </row>
    <row r="128" spans="2:34" s="15" customFormat="1" ht="15" x14ac:dyDescent="0.25">
      <c r="B128" s="89" t="str">
        <f>FD_Input_Final_Data!B128</f>
        <v>SVE</v>
      </c>
      <c r="C128" s="89" t="str">
        <f>FD_Input_Final_Data!C128</f>
        <v>Severn Trent Water</v>
      </c>
      <c r="D128" s="89" t="str">
        <f>FD_Input_Final_Data!D128</f>
        <v>England</v>
      </c>
      <c r="E128" s="89" t="str">
        <f>FD_Input_Final_Data!E128</f>
        <v>Company</v>
      </c>
      <c r="F128" s="89" t="str">
        <f>FD_Input_Final_Data!F128</f>
        <v>WaSC</v>
      </c>
      <c r="G128" s="89" t="str">
        <f>FD_Input_Final_Data!G128</f>
        <v>PCL Units</v>
      </c>
      <c r="H128" s="89" t="str">
        <f>FD_Input_Final_Data!H128</f>
        <v>OUT5_09_G_PR24_OFWAT</v>
      </c>
      <c r="I128" s="88" t="str">
        <f t="shared" si="1"/>
        <v>SVEOUT5_09_G_PR24_OFWAT</v>
      </c>
      <c r="J128" s="89" t="str">
        <f>FD_Input_Final_Data!J128</f>
        <v>Totex</v>
      </c>
      <c r="K128" s="89" t="str">
        <f>FD_Input_Final_Data!K128</f>
        <v xml:space="preserve">Company view </v>
      </c>
      <c r="L128" s="89" t="str">
        <f>FD_Input_Final_Data!L128</f>
        <v>RWQ</v>
      </c>
      <c r="M128" s="89" t="str">
        <f>FD_Input_Final_Data!M128</f>
        <v>Underlying calculations for common performance commitments - wastewater - River water quality?(phosphorus) - Change in phosphorus prevented from entering rivers from partnership working</v>
      </c>
      <c r="N128" s="89" t="str">
        <f>FD_Input_Final_Data!N128</f>
        <v>kg</v>
      </c>
      <c r="O128" s="89">
        <f>FD_Input_Final_Data!O128</f>
        <v>4</v>
      </c>
      <c r="P128" s="89">
        <f>FD_Input_Final_Data!Q128</f>
        <v>0</v>
      </c>
      <c r="Q128" s="89">
        <f>FD_Input_Final_Data!R128</f>
        <v>0</v>
      </c>
      <c r="R128" s="89">
        <f>FD_Input_Final_Data!S128</f>
        <v>0</v>
      </c>
      <c r="S128" s="89">
        <f>FD_Input_Final_Data!T128</f>
        <v>0</v>
      </c>
      <c r="T128" s="89">
        <f>FD_Input_Final_Data!U128</f>
        <v>0</v>
      </c>
      <c r="U128" s="89">
        <f>FD_Input_Final_Data!V128</f>
        <v>0</v>
      </c>
      <c r="V128" s="89">
        <f>FD_Input_Final_Data!W128</f>
        <v>0</v>
      </c>
      <c r="W128" s="89">
        <f>FD_Input_Final_Data!X128</f>
        <v>0</v>
      </c>
      <c r="X128" s="89">
        <f>FD_Input_Final_Data!Y128</f>
        <v>0</v>
      </c>
      <c r="Y128" s="89">
        <f>FD_Input_Final_Data!Z128</f>
        <v>0</v>
      </c>
      <c r="Z128" s="89">
        <f>FD_Input_Final_Data!AA128</f>
        <v>0</v>
      </c>
      <c r="AA128" s="89">
        <f>FD_Input_Final_Data!AB128</f>
        <v>0</v>
      </c>
      <c r="AB128" s="89">
        <f>FD_Input_Final_Data!AC128</f>
        <v>0</v>
      </c>
      <c r="AC128" s="89">
        <f>FD_Input_Final_Data!AD128</f>
        <v>0</v>
      </c>
      <c r="AD128" s="89">
        <f>FD_Input_Final_Data!AE128</f>
        <v>0</v>
      </c>
      <c r="AE128" s="89">
        <f>FD_Input_Final_Data!AF128</f>
        <v>0</v>
      </c>
      <c r="AF128" s="89">
        <f>FD_Input_Final_Data!AG128</f>
        <v>0</v>
      </c>
      <c r="AG128" s="89">
        <f>FD_Input_Final_Data!AH128</f>
        <v>0</v>
      </c>
      <c r="AH128" s="89">
        <f>FD_Input_Final_Data!AI128</f>
        <v>0</v>
      </c>
    </row>
    <row r="129" spans="2:34" s="15" customFormat="1" ht="15" x14ac:dyDescent="0.25">
      <c r="B129" s="89" t="str">
        <f>FD_Input_Final_Data!B129</f>
        <v>SRN</v>
      </c>
      <c r="C129" s="89" t="str">
        <f>FD_Input_Final_Data!C129</f>
        <v>Southern Water</v>
      </c>
      <c r="D129" s="89" t="str">
        <f>FD_Input_Final_Data!D129</f>
        <v>England</v>
      </c>
      <c r="E129" s="89" t="str">
        <f>FD_Input_Final_Data!E129</f>
        <v>Company</v>
      </c>
      <c r="F129" s="89" t="str">
        <f>FD_Input_Final_Data!F129</f>
        <v>WaSC</v>
      </c>
      <c r="G129" s="89" t="str">
        <f>FD_Input_Final_Data!G129</f>
        <v>PCL Units</v>
      </c>
      <c r="H129" s="89" t="str">
        <f>FD_Input_Final_Data!H129</f>
        <v>OUT5_09_G_PR24_OFWAT</v>
      </c>
      <c r="I129" s="88" t="str">
        <f t="shared" si="1"/>
        <v>SRNOUT5_09_G_PR24_OFWAT</v>
      </c>
      <c r="J129" s="89" t="str">
        <f>FD_Input_Final_Data!J129</f>
        <v>Totex</v>
      </c>
      <c r="K129" s="89" t="str">
        <f>FD_Input_Final_Data!K129</f>
        <v xml:space="preserve">Company view </v>
      </c>
      <c r="L129" s="89" t="str">
        <f>FD_Input_Final_Data!L129</f>
        <v>RWQ</v>
      </c>
      <c r="M129" s="89" t="str">
        <f>FD_Input_Final_Data!M129</f>
        <v>Underlying calculations for common performance commitments - wastewater - River water quality?(phosphorus) - Change in phosphorus prevented from entering rivers from partnership working</v>
      </c>
      <c r="N129" s="89" t="str">
        <f>FD_Input_Final_Data!N129</f>
        <v>kg</v>
      </c>
      <c r="O129" s="89">
        <f>FD_Input_Final_Data!O129</f>
        <v>4</v>
      </c>
      <c r="P129" s="89">
        <f>FD_Input_Final_Data!Q129</f>
        <v>0</v>
      </c>
      <c r="Q129" s="89">
        <f>FD_Input_Final_Data!R129</f>
        <v>0</v>
      </c>
      <c r="R129" s="89">
        <f>FD_Input_Final_Data!S129</f>
        <v>0</v>
      </c>
      <c r="S129" s="89">
        <f>FD_Input_Final_Data!T129</f>
        <v>0</v>
      </c>
      <c r="T129" s="89">
        <f>FD_Input_Final_Data!U129</f>
        <v>0</v>
      </c>
      <c r="U129" s="89">
        <f>FD_Input_Final_Data!V129</f>
        <v>0</v>
      </c>
      <c r="V129" s="89">
        <f>FD_Input_Final_Data!W129</f>
        <v>0</v>
      </c>
      <c r="W129" s="89">
        <f>FD_Input_Final_Data!X129</f>
        <v>0</v>
      </c>
      <c r="X129" s="89">
        <f>FD_Input_Final_Data!Y129</f>
        <v>0</v>
      </c>
      <c r="Y129" s="89">
        <f>FD_Input_Final_Data!Z129</f>
        <v>0</v>
      </c>
      <c r="Z129" s="89">
        <f>FD_Input_Final_Data!AA129</f>
        <v>0</v>
      </c>
      <c r="AA129" s="89">
        <f>FD_Input_Final_Data!AB129</f>
        <v>0</v>
      </c>
      <c r="AB129" s="89">
        <f>FD_Input_Final_Data!AC129</f>
        <v>0</v>
      </c>
      <c r="AC129" s="89">
        <f>FD_Input_Final_Data!AD129</f>
        <v>0</v>
      </c>
      <c r="AD129" s="89">
        <f>FD_Input_Final_Data!AE129</f>
        <v>0</v>
      </c>
      <c r="AE129" s="89">
        <f>FD_Input_Final_Data!AF129</f>
        <v>0</v>
      </c>
      <c r="AF129" s="89">
        <f>FD_Input_Final_Data!AG129</f>
        <v>0</v>
      </c>
      <c r="AG129" s="89">
        <f>FD_Input_Final_Data!AH129</f>
        <v>0</v>
      </c>
      <c r="AH129" s="89">
        <f>FD_Input_Final_Data!AI129</f>
        <v>0</v>
      </c>
    </row>
    <row r="130" spans="2:34" s="15" customFormat="1" ht="15" x14ac:dyDescent="0.25">
      <c r="B130" s="89" t="str">
        <f>FD_Input_Final_Data!B130</f>
        <v>TMS</v>
      </c>
      <c r="C130" s="89" t="str">
        <f>FD_Input_Final_Data!C130</f>
        <v>Thames Water</v>
      </c>
      <c r="D130" s="89" t="str">
        <f>FD_Input_Final_Data!D130</f>
        <v>England</v>
      </c>
      <c r="E130" s="89" t="str">
        <f>FD_Input_Final_Data!E130</f>
        <v>Company</v>
      </c>
      <c r="F130" s="89" t="str">
        <f>FD_Input_Final_Data!F130</f>
        <v>WaSC</v>
      </c>
      <c r="G130" s="89" t="str">
        <f>FD_Input_Final_Data!G130</f>
        <v>PCL Units</v>
      </c>
      <c r="H130" s="89" t="str">
        <f>FD_Input_Final_Data!H130</f>
        <v>OUT5_09_G_PR24_OFWAT</v>
      </c>
      <c r="I130" s="88" t="str">
        <f t="shared" si="1"/>
        <v>TMSOUT5_09_G_PR24_OFWAT</v>
      </c>
      <c r="J130" s="89" t="str">
        <f>FD_Input_Final_Data!J130</f>
        <v>Totex</v>
      </c>
      <c r="K130" s="89" t="str">
        <f>FD_Input_Final_Data!K130</f>
        <v xml:space="preserve">Company view </v>
      </c>
      <c r="L130" s="89" t="str">
        <f>FD_Input_Final_Data!L130</f>
        <v>RWQ</v>
      </c>
      <c r="M130" s="89" t="str">
        <f>FD_Input_Final_Data!M130</f>
        <v>Underlying calculations for common performance commitments - wastewater - River water quality?(phosphorus) - Change in phosphorus prevented from entering rivers from partnership working</v>
      </c>
      <c r="N130" s="89" t="str">
        <f>FD_Input_Final_Data!N130</f>
        <v>kg</v>
      </c>
      <c r="O130" s="89">
        <f>FD_Input_Final_Data!O130</f>
        <v>4</v>
      </c>
      <c r="P130" s="89">
        <f>FD_Input_Final_Data!Q130</f>
        <v>0</v>
      </c>
      <c r="Q130" s="89">
        <f>FD_Input_Final_Data!R130</f>
        <v>0</v>
      </c>
      <c r="R130" s="89">
        <f>FD_Input_Final_Data!S130</f>
        <v>0</v>
      </c>
      <c r="S130" s="89">
        <f>FD_Input_Final_Data!T130</f>
        <v>0</v>
      </c>
      <c r="T130" s="89">
        <f>FD_Input_Final_Data!U130</f>
        <v>0</v>
      </c>
      <c r="U130" s="89">
        <f>FD_Input_Final_Data!V130</f>
        <v>0</v>
      </c>
      <c r="V130" s="89">
        <f>FD_Input_Final_Data!W130</f>
        <v>0</v>
      </c>
      <c r="W130" s="89">
        <f>FD_Input_Final_Data!X130</f>
        <v>0</v>
      </c>
      <c r="X130" s="89">
        <f>FD_Input_Final_Data!Y130</f>
        <v>0</v>
      </c>
      <c r="Y130" s="89">
        <f>FD_Input_Final_Data!Z130</f>
        <v>0</v>
      </c>
      <c r="Z130" s="89">
        <f>FD_Input_Final_Data!AA130</f>
        <v>299</v>
      </c>
      <c r="AA130" s="89">
        <f>FD_Input_Final_Data!AB130</f>
        <v>299</v>
      </c>
      <c r="AB130" s="89">
        <f>FD_Input_Final_Data!AC130</f>
        <v>299</v>
      </c>
      <c r="AC130" s="89">
        <f>FD_Input_Final_Data!AD130</f>
        <v>299</v>
      </c>
      <c r="AD130" s="89">
        <f>FD_Input_Final_Data!AE130</f>
        <v>299</v>
      </c>
      <c r="AE130" s="89">
        <f>FD_Input_Final_Data!AF130</f>
        <v>299</v>
      </c>
      <c r="AF130" s="89">
        <f>FD_Input_Final_Data!AG130</f>
        <v>299</v>
      </c>
      <c r="AG130" s="89">
        <f>FD_Input_Final_Data!AH130</f>
        <v>299</v>
      </c>
      <c r="AH130" s="89">
        <f>FD_Input_Final_Data!AI130</f>
        <v>299</v>
      </c>
    </row>
    <row r="131" spans="2:34" s="15" customFormat="1" ht="15" x14ac:dyDescent="0.25">
      <c r="B131" s="89" t="str">
        <f>FD_Input_Final_Data!B131</f>
        <v>NWT</v>
      </c>
      <c r="C131" s="89" t="str">
        <f>FD_Input_Final_Data!C131</f>
        <v xml:space="preserve">United Utilities </v>
      </c>
      <c r="D131" s="89" t="str">
        <f>FD_Input_Final_Data!D131</f>
        <v>England</v>
      </c>
      <c r="E131" s="89" t="str">
        <f>FD_Input_Final_Data!E131</f>
        <v>Company</v>
      </c>
      <c r="F131" s="89" t="str">
        <f>FD_Input_Final_Data!F131</f>
        <v>WaSC</v>
      </c>
      <c r="G131" s="89" t="str">
        <f>FD_Input_Final_Data!G131</f>
        <v>PCL Units</v>
      </c>
      <c r="H131" s="89" t="str">
        <f>FD_Input_Final_Data!H131</f>
        <v>OUT5_09_G_PR24_OFWAT</v>
      </c>
      <c r="I131" s="88" t="str">
        <f t="shared" si="1"/>
        <v>NWTOUT5_09_G_PR24_OFWAT</v>
      </c>
      <c r="J131" s="89" t="str">
        <f>FD_Input_Final_Data!J131</f>
        <v>Totex</v>
      </c>
      <c r="K131" s="89" t="str">
        <f>FD_Input_Final_Data!K131</f>
        <v xml:space="preserve">Company view </v>
      </c>
      <c r="L131" s="89" t="str">
        <f>FD_Input_Final_Data!L131</f>
        <v>RWQ</v>
      </c>
      <c r="M131" s="89" t="str">
        <f>FD_Input_Final_Data!M131</f>
        <v>Underlying calculations for common performance commitments - wastewater - River water quality?(phosphorus) - Change in phosphorus prevented from entering rivers from partnership working</v>
      </c>
      <c r="N131" s="89" t="str">
        <f>FD_Input_Final_Data!N131</f>
        <v>kg</v>
      </c>
      <c r="O131" s="89">
        <f>FD_Input_Final_Data!O131</f>
        <v>4</v>
      </c>
      <c r="P131" s="89">
        <f>FD_Input_Final_Data!Q131</f>
        <v>0</v>
      </c>
      <c r="Q131" s="89">
        <f>FD_Input_Final_Data!R131</f>
        <v>0</v>
      </c>
      <c r="R131" s="89">
        <f>FD_Input_Final_Data!S131</f>
        <v>0</v>
      </c>
      <c r="S131" s="89">
        <f>FD_Input_Final_Data!T131</f>
        <v>0</v>
      </c>
      <c r="T131" s="89">
        <f>FD_Input_Final_Data!U131</f>
        <v>0</v>
      </c>
      <c r="U131" s="89">
        <f>FD_Input_Final_Data!V131</f>
        <v>0</v>
      </c>
      <c r="V131" s="89">
        <f>FD_Input_Final_Data!W131</f>
        <v>0</v>
      </c>
      <c r="W131" s="89">
        <f>FD_Input_Final_Data!X131</f>
        <v>0</v>
      </c>
      <c r="X131" s="89">
        <f>FD_Input_Final_Data!Y131</f>
        <v>0</v>
      </c>
      <c r="Y131" s="89">
        <f>FD_Input_Final_Data!Z131</f>
        <v>0</v>
      </c>
      <c r="Z131" s="89">
        <f>FD_Input_Final_Data!AA131</f>
        <v>0</v>
      </c>
      <c r="AA131" s="89">
        <f>FD_Input_Final_Data!AB131</f>
        <v>0</v>
      </c>
      <c r="AB131" s="89">
        <f>FD_Input_Final_Data!AC131</f>
        <v>0</v>
      </c>
      <c r="AC131" s="89">
        <f>FD_Input_Final_Data!AD131</f>
        <v>0</v>
      </c>
      <c r="AD131" s="89">
        <f>FD_Input_Final_Data!AE131</f>
        <v>0</v>
      </c>
      <c r="AE131" s="89">
        <f>FD_Input_Final_Data!AF131</f>
        <v>66.028800000000004</v>
      </c>
      <c r="AF131" s="89">
        <f>FD_Input_Final_Data!AG131</f>
        <v>77</v>
      </c>
      <c r="AG131" s="89">
        <f>FD_Input_Final_Data!AH131</f>
        <v>77</v>
      </c>
      <c r="AH131" s="89">
        <f>FD_Input_Final_Data!AI131</f>
        <v>77</v>
      </c>
    </row>
    <row r="132" spans="2:34" s="15" customFormat="1" ht="15" x14ac:dyDescent="0.25">
      <c r="B132" s="89" t="str">
        <f>FD_Input_Final_Data!B132</f>
        <v>WSX</v>
      </c>
      <c r="C132" s="89" t="str">
        <f>FD_Input_Final_Data!C132</f>
        <v>Wessex Water</v>
      </c>
      <c r="D132" s="89" t="str">
        <f>FD_Input_Final_Data!D132</f>
        <v>England</v>
      </c>
      <c r="E132" s="89" t="str">
        <f>FD_Input_Final_Data!E132</f>
        <v>Company</v>
      </c>
      <c r="F132" s="89" t="str">
        <f>FD_Input_Final_Data!F132</f>
        <v>WaSC</v>
      </c>
      <c r="G132" s="89" t="str">
        <f>FD_Input_Final_Data!G132</f>
        <v>PCL Units</v>
      </c>
      <c r="H132" s="89" t="str">
        <f>FD_Input_Final_Data!H132</f>
        <v>OUT5_09_G_PR24_OFWAT</v>
      </c>
      <c r="I132" s="88" t="str">
        <f t="shared" si="1"/>
        <v>WSXOUT5_09_G_PR24_OFWAT</v>
      </c>
      <c r="J132" s="89" t="str">
        <f>FD_Input_Final_Data!J132</f>
        <v>Totex</v>
      </c>
      <c r="K132" s="89" t="str">
        <f>FD_Input_Final_Data!K132</f>
        <v xml:space="preserve">Company view </v>
      </c>
      <c r="L132" s="89" t="str">
        <f>FD_Input_Final_Data!L132</f>
        <v>RWQ</v>
      </c>
      <c r="M132" s="89" t="str">
        <f>FD_Input_Final_Data!M132</f>
        <v>Underlying calculations for common performance commitments - wastewater - River water quality?(phosphorus) - Change in phosphorus prevented from entering rivers from partnership working</v>
      </c>
      <c r="N132" s="89" t="str">
        <f>FD_Input_Final_Data!N132</f>
        <v>kg</v>
      </c>
      <c r="O132" s="89">
        <f>FD_Input_Final_Data!O132</f>
        <v>4</v>
      </c>
      <c r="P132" s="89">
        <f>FD_Input_Final_Data!Q132</f>
        <v>-135.44999999999999</v>
      </c>
      <c r="Q132" s="89">
        <f>FD_Input_Final_Data!R132</f>
        <v>-135.44999999999999</v>
      </c>
      <c r="R132" s="89">
        <f>FD_Input_Final_Data!S132</f>
        <v>-135.44999999999999</v>
      </c>
      <c r="S132" s="89">
        <f>FD_Input_Final_Data!T132</f>
        <v>-135.44999999999999</v>
      </c>
      <c r="T132" s="89">
        <f>FD_Input_Final_Data!U132</f>
        <v>-135.44999999999999</v>
      </c>
      <c r="U132" s="89">
        <f>FD_Input_Final_Data!V132</f>
        <v>-135.44999999999999</v>
      </c>
      <c r="V132" s="89">
        <f>FD_Input_Final_Data!W132</f>
        <v>-83.95</v>
      </c>
      <c r="W132" s="89">
        <f>FD_Input_Final_Data!X132</f>
        <v>-32.450000000000003</v>
      </c>
      <c r="X132" s="89">
        <f>FD_Input_Final_Data!Y132</f>
        <v>-32.450000000000003</v>
      </c>
      <c r="Y132" s="89">
        <f>FD_Input_Final_Data!Z132</f>
        <v>0</v>
      </c>
      <c r="Z132" s="89">
        <f>FD_Input_Final_Data!AA132</f>
        <v>0</v>
      </c>
      <c r="AA132" s="89">
        <f>FD_Input_Final_Data!AB132</f>
        <v>518.5</v>
      </c>
      <c r="AB132" s="89">
        <f>FD_Input_Final_Data!AC132</f>
        <v>637.54999999999995</v>
      </c>
      <c r="AC132" s="89">
        <f>FD_Input_Final_Data!AD132</f>
        <v>2864.55</v>
      </c>
      <c r="AD132" s="89">
        <f>FD_Input_Final_Data!AE132</f>
        <v>3864.55</v>
      </c>
      <c r="AE132" s="89">
        <f>FD_Input_Final_Data!AF132</f>
        <v>3864.55</v>
      </c>
      <c r="AF132" s="89">
        <f>FD_Input_Final_Data!AG132</f>
        <v>2764.55</v>
      </c>
      <c r="AG132" s="89">
        <f>FD_Input_Final_Data!AH132</f>
        <v>1664.55</v>
      </c>
      <c r="AH132" s="89">
        <f>FD_Input_Final_Data!AI132</f>
        <v>614.54999999999995</v>
      </c>
    </row>
    <row r="133" spans="2:34" s="15" customFormat="1" ht="15" x14ac:dyDescent="0.25">
      <c r="B133" s="89" t="str">
        <f>FD_Input_Final_Data!B133</f>
        <v>YKY</v>
      </c>
      <c r="C133" s="89" t="str">
        <f>FD_Input_Final_Data!C133</f>
        <v>Yorkshire Water</v>
      </c>
      <c r="D133" s="89" t="str">
        <f>FD_Input_Final_Data!D133</f>
        <v>England</v>
      </c>
      <c r="E133" s="89" t="str">
        <f>FD_Input_Final_Data!E133</f>
        <v>Company</v>
      </c>
      <c r="F133" s="89" t="str">
        <f>FD_Input_Final_Data!F133</f>
        <v>WaSC</v>
      </c>
      <c r="G133" s="89" t="str">
        <f>FD_Input_Final_Data!G133</f>
        <v>PCL Units</v>
      </c>
      <c r="H133" s="89" t="str">
        <f>FD_Input_Final_Data!H133</f>
        <v>OUT5_09_G_PR24_OFWAT</v>
      </c>
      <c r="I133" s="88" t="str">
        <f t="shared" si="1"/>
        <v>YKYOUT5_09_G_PR24_OFWAT</v>
      </c>
      <c r="J133" s="89" t="str">
        <f>FD_Input_Final_Data!J133</f>
        <v>Totex</v>
      </c>
      <c r="K133" s="89" t="str">
        <f>FD_Input_Final_Data!K133</f>
        <v xml:space="preserve">Company view </v>
      </c>
      <c r="L133" s="89" t="str">
        <f>FD_Input_Final_Data!L133</f>
        <v>RWQ</v>
      </c>
      <c r="M133" s="89" t="str">
        <f>FD_Input_Final_Data!M133</f>
        <v>Underlying calculations for common performance commitments - wastewater - River water quality?(phosphorus) - Change in phosphorus prevented from entering rivers from partnership working</v>
      </c>
      <c r="N133" s="89" t="str">
        <f>FD_Input_Final_Data!N133</f>
        <v>kg</v>
      </c>
      <c r="O133" s="89">
        <f>FD_Input_Final_Data!O133</f>
        <v>4</v>
      </c>
      <c r="P133" s="89">
        <f>FD_Input_Final_Data!Q133</f>
        <v>0</v>
      </c>
      <c r="Q133" s="89">
        <f>FD_Input_Final_Data!R133</f>
        <v>0</v>
      </c>
      <c r="R133" s="89">
        <f>FD_Input_Final_Data!S133</f>
        <v>0</v>
      </c>
      <c r="S133" s="89">
        <f>FD_Input_Final_Data!T133</f>
        <v>0</v>
      </c>
      <c r="T133" s="89">
        <f>FD_Input_Final_Data!U133</f>
        <v>0</v>
      </c>
      <c r="U133" s="89">
        <f>FD_Input_Final_Data!V133</f>
        <v>0</v>
      </c>
      <c r="V133" s="89">
        <f>FD_Input_Final_Data!W133</f>
        <v>0</v>
      </c>
      <c r="W133" s="89">
        <f>FD_Input_Final_Data!X133</f>
        <v>0</v>
      </c>
      <c r="X133" s="89">
        <f>FD_Input_Final_Data!Y133</f>
        <v>0</v>
      </c>
      <c r="Y133" s="89">
        <f>FD_Input_Final_Data!Z133</f>
        <v>0</v>
      </c>
      <c r="Z133" s="89">
        <f>FD_Input_Final_Data!AA133</f>
        <v>0</v>
      </c>
      <c r="AA133" s="89">
        <f>FD_Input_Final_Data!AB133</f>
        <v>0</v>
      </c>
      <c r="AB133" s="89">
        <f>FD_Input_Final_Data!AC133</f>
        <v>0</v>
      </c>
      <c r="AC133" s="89">
        <f>FD_Input_Final_Data!AD133</f>
        <v>0</v>
      </c>
      <c r="AD133" s="89">
        <f>FD_Input_Final_Data!AE133</f>
        <v>0</v>
      </c>
      <c r="AE133" s="89">
        <f>FD_Input_Final_Data!AF133</f>
        <v>0</v>
      </c>
      <c r="AF133" s="89">
        <f>FD_Input_Final_Data!AG133</f>
        <v>0</v>
      </c>
      <c r="AG133" s="89">
        <f>FD_Input_Final_Data!AH133</f>
        <v>0</v>
      </c>
      <c r="AH133" s="89">
        <f>FD_Input_Final_Data!AI133</f>
        <v>0</v>
      </c>
    </row>
    <row r="134" spans="2:34" s="15" customFormat="1" ht="15" x14ac:dyDescent="0.25">
      <c r="B134" s="89" t="str">
        <f>FD_Input_Final_Data!B134</f>
        <v>AFW</v>
      </c>
      <c r="C134" s="89" t="str">
        <f>FD_Input_Final_Data!C134</f>
        <v>Affinity Water</v>
      </c>
      <c r="D134" s="89" t="str">
        <f>FD_Input_Final_Data!D134</f>
        <v>England</v>
      </c>
      <c r="E134" s="89" t="str">
        <f>FD_Input_Final_Data!E134</f>
        <v>Company</v>
      </c>
      <c r="F134" s="89" t="str">
        <f>FD_Input_Final_Data!F134</f>
        <v>WoC</v>
      </c>
      <c r="G134" s="89" t="str">
        <f>FD_Input_Final_Data!G134</f>
        <v>PCL Units</v>
      </c>
      <c r="H134" s="89" t="str">
        <f>FD_Input_Final_Data!H134</f>
        <v>OUT5_09_G_PR24_OFWAT</v>
      </c>
      <c r="I134" s="88" t="str">
        <f t="shared" si="1"/>
        <v>AFWOUT5_09_G_PR24_OFWAT</v>
      </c>
      <c r="J134" s="89" t="str">
        <f>FD_Input_Final_Data!J134</f>
        <v>Totex</v>
      </c>
      <c r="K134" s="89" t="str">
        <f>FD_Input_Final_Data!K134</f>
        <v xml:space="preserve">Company view </v>
      </c>
      <c r="L134" s="89" t="str">
        <f>FD_Input_Final_Data!L134</f>
        <v>RWQ</v>
      </c>
      <c r="M134" s="89" t="str">
        <f>FD_Input_Final_Data!M134</f>
        <v>Underlying calculations for common performance commitments - wastewater - River water quality?(phosphorus) - Change in phosphorus prevented from entering rivers from partnership working</v>
      </c>
      <c r="N134" s="89" t="str">
        <f>FD_Input_Final_Data!N134</f>
        <v>kg</v>
      </c>
      <c r="O134" s="89">
        <f>FD_Input_Final_Data!O134</f>
        <v>4</v>
      </c>
      <c r="P134" s="89" t="str">
        <f>FD_Input_Final_Data!Q134</f>
        <v>##BLANK</v>
      </c>
      <c r="Q134" s="89" t="str">
        <f>FD_Input_Final_Data!R134</f>
        <v>##BLANK</v>
      </c>
      <c r="R134" s="89" t="str">
        <f>FD_Input_Final_Data!S134</f>
        <v>##BLANK</v>
      </c>
      <c r="S134" s="89" t="str">
        <f>FD_Input_Final_Data!T134</f>
        <v>##BLANK</v>
      </c>
      <c r="T134" s="89" t="str">
        <f>FD_Input_Final_Data!U134</f>
        <v>##BLANK</v>
      </c>
      <c r="U134" s="89" t="str">
        <f>FD_Input_Final_Data!V134</f>
        <v>##BLANK</v>
      </c>
      <c r="V134" s="89" t="str">
        <f>FD_Input_Final_Data!W134</f>
        <v>##BLANK</v>
      </c>
      <c r="W134" s="89" t="str">
        <f>FD_Input_Final_Data!X134</f>
        <v>##BLANK</v>
      </c>
      <c r="X134" s="89" t="str">
        <f>FD_Input_Final_Data!Y134</f>
        <v>##BLANK</v>
      </c>
      <c r="Y134" s="89" t="str">
        <f>FD_Input_Final_Data!Z134</f>
        <v>##BLANK</v>
      </c>
      <c r="Z134" s="89" t="str">
        <f>FD_Input_Final_Data!AA134</f>
        <v>##BLANK</v>
      </c>
      <c r="AA134" s="89" t="str">
        <f>FD_Input_Final_Data!AB134</f>
        <v>##BLANK</v>
      </c>
      <c r="AB134" s="89" t="str">
        <f>FD_Input_Final_Data!AC134</f>
        <v>##BLANK</v>
      </c>
      <c r="AC134" s="89" t="str">
        <f>FD_Input_Final_Data!AD134</f>
        <v>##BLANK</v>
      </c>
      <c r="AD134" s="89" t="str">
        <f>FD_Input_Final_Data!AE134</f>
        <v>##BLANK</v>
      </c>
      <c r="AE134" s="89" t="str">
        <f>FD_Input_Final_Data!AF134</f>
        <v>##BLANK</v>
      </c>
      <c r="AF134" s="89" t="str">
        <f>FD_Input_Final_Data!AG134</f>
        <v>##BLANK</v>
      </c>
      <c r="AG134" s="89" t="str">
        <f>FD_Input_Final_Data!AH134</f>
        <v>##BLANK</v>
      </c>
      <c r="AH134" s="89" t="str">
        <f>FD_Input_Final_Data!AI134</f>
        <v>##BLANK</v>
      </c>
    </row>
    <row r="135" spans="2:34" s="15" customFormat="1" ht="15" x14ac:dyDescent="0.25">
      <c r="B135" s="89" t="str">
        <f>FD_Input_Final_Data!B135</f>
        <v>PRT</v>
      </c>
      <c r="C135" s="89" t="str">
        <f>FD_Input_Final_Data!C135</f>
        <v>Portsmouth Water</v>
      </c>
      <c r="D135" s="89" t="str">
        <f>FD_Input_Final_Data!D135</f>
        <v>England</v>
      </c>
      <c r="E135" s="89" t="str">
        <f>FD_Input_Final_Data!E135</f>
        <v>Company</v>
      </c>
      <c r="F135" s="89" t="str">
        <f>FD_Input_Final_Data!F135</f>
        <v>WoC</v>
      </c>
      <c r="G135" s="89" t="str">
        <f>FD_Input_Final_Data!G135</f>
        <v>PCL Units</v>
      </c>
      <c r="H135" s="89" t="str">
        <f>FD_Input_Final_Data!H135</f>
        <v>OUT5_09_G_PR24_OFWAT</v>
      </c>
      <c r="I135" s="88" t="str">
        <f t="shared" ref="I135:I198" si="2">B135&amp;H135</f>
        <v>PRTOUT5_09_G_PR24_OFWAT</v>
      </c>
      <c r="J135" s="89" t="str">
        <f>FD_Input_Final_Data!J135</f>
        <v>Totex</v>
      </c>
      <c r="K135" s="89" t="str">
        <f>FD_Input_Final_Data!K135</f>
        <v xml:space="preserve">Company view </v>
      </c>
      <c r="L135" s="89" t="str">
        <f>FD_Input_Final_Data!L135</f>
        <v>RWQ</v>
      </c>
      <c r="M135" s="89" t="str">
        <f>FD_Input_Final_Data!M135</f>
        <v>Underlying calculations for common performance commitments - wastewater - River water quality?(phosphorus) - Change in phosphorus prevented from entering rivers from partnership working</v>
      </c>
      <c r="N135" s="89" t="str">
        <f>FD_Input_Final_Data!N135</f>
        <v>kg</v>
      </c>
      <c r="O135" s="89">
        <f>FD_Input_Final_Data!O135</f>
        <v>4</v>
      </c>
      <c r="P135" s="89" t="str">
        <f>FD_Input_Final_Data!Q135</f>
        <v>##BLANK</v>
      </c>
      <c r="Q135" s="89" t="str">
        <f>FD_Input_Final_Data!R135</f>
        <v>##BLANK</v>
      </c>
      <c r="R135" s="89" t="str">
        <f>FD_Input_Final_Data!S135</f>
        <v>##BLANK</v>
      </c>
      <c r="S135" s="89" t="str">
        <f>FD_Input_Final_Data!T135</f>
        <v>##BLANK</v>
      </c>
      <c r="T135" s="89" t="str">
        <f>FD_Input_Final_Data!U135</f>
        <v>##BLANK</v>
      </c>
      <c r="U135" s="89" t="str">
        <f>FD_Input_Final_Data!V135</f>
        <v>##BLANK</v>
      </c>
      <c r="V135" s="89" t="str">
        <f>FD_Input_Final_Data!W135</f>
        <v>##BLANK</v>
      </c>
      <c r="W135" s="89" t="str">
        <f>FD_Input_Final_Data!X135</f>
        <v>##BLANK</v>
      </c>
      <c r="X135" s="89" t="str">
        <f>FD_Input_Final_Data!Y135</f>
        <v>##BLANK</v>
      </c>
      <c r="Y135" s="89" t="str">
        <f>FD_Input_Final_Data!Z135</f>
        <v>##BLANK</v>
      </c>
      <c r="Z135" s="89" t="str">
        <f>FD_Input_Final_Data!AA135</f>
        <v>##BLANK</v>
      </c>
      <c r="AA135" s="89" t="str">
        <f>FD_Input_Final_Data!AB135</f>
        <v>##BLANK</v>
      </c>
      <c r="AB135" s="89" t="str">
        <f>FD_Input_Final_Data!AC135</f>
        <v>##BLANK</v>
      </c>
      <c r="AC135" s="89" t="str">
        <f>FD_Input_Final_Data!AD135</f>
        <v>##BLANK</v>
      </c>
      <c r="AD135" s="89" t="str">
        <f>FD_Input_Final_Data!AE135</f>
        <v>##BLANK</v>
      </c>
      <c r="AE135" s="89" t="str">
        <f>FD_Input_Final_Data!AF135</f>
        <v>##BLANK</v>
      </c>
      <c r="AF135" s="89" t="str">
        <f>FD_Input_Final_Data!AG135</f>
        <v>##BLANK</v>
      </c>
      <c r="AG135" s="89" t="str">
        <f>FD_Input_Final_Data!AH135</f>
        <v>##BLANK</v>
      </c>
      <c r="AH135" s="89" t="str">
        <f>FD_Input_Final_Data!AI135</f>
        <v>##BLANK</v>
      </c>
    </row>
    <row r="136" spans="2:34" s="15" customFormat="1" ht="15" x14ac:dyDescent="0.25">
      <c r="B136" s="89" t="str">
        <f>FD_Input_Final_Data!B136</f>
        <v>SEW</v>
      </c>
      <c r="C136" s="89" t="str">
        <f>FD_Input_Final_Data!C136</f>
        <v>South East Water</v>
      </c>
      <c r="D136" s="89" t="str">
        <f>FD_Input_Final_Data!D136</f>
        <v>England</v>
      </c>
      <c r="E136" s="89" t="str">
        <f>FD_Input_Final_Data!E136</f>
        <v>Company</v>
      </c>
      <c r="F136" s="89" t="str">
        <f>FD_Input_Final_Data!F136</f>
        <v>WoC</v>
      </c>
      <c r="G136" s="89" t="str">
        <f>FD_Input_Final_Data!G136</f>
        <v>PCL Units</v>
      </c>
      <c r="H136" s="89" t="str">
        <f>FD_Input_Final_Data!H136</f>
        <v>OUT5_09_G_PR24_OFWAT</v>
      </c>
      <c r="I136" s="88" t="str">
        <f t="shared" si="2"/>
        <v>SEWOUT5_09_G_PR24_OFWAT</v>
      </c>
      <c r="J136" s="89" t="str">
        <f>FD_Input_Final_Data!J136</f>
        <v>Totex</v>
      </c>
      <c r="K136" s="89" t="str">
        <f>FD_Input_Final_Data!K136</f>
        <v xml:space="preserve">Company view </v>
      </c>
      <c r="L136" s="89" t="str">
        <f>FD_Input_Final_Data!L136</f>
        <v>RWQ</v>
      </c>
      <c r="M136" s="89" t="str">
        <f>FD_Input_Final_Data!M136</f>
        <v>Underlying calculations for common performance commitments - wastewater - River water quality?(phosphorus) - Change in phosphorus prevented from entering rivers from partnership working</v>
      </c>
      <c r="N136" s="89" t="str">
        <f>FD_Input_Final_Data!N136</f>
        <v>kg</v>
      </c>
      <c r="O136" s="89">
        <f>FD_Input_Final_Data!O136</f>
        <v>4</v>
      </c>
      <c r="P136" s="89" t="str">
        <f>FD_Input_Final_Data!Q136</f>
        <v>##BLANK</v>
      </c>
      <c r="Q136" s="89" t="str">
        <f>FD_Input_Final_Data!R136</f>
        <v>##BLANK</v>
      </c>
      <c r="R136" s="89" t="str">
        <f>FD_Input_Final_Data!S136</f>
        <v>##BLANK</v>
      </c>
      <c r="S136" s="89" t="str">
        <f>FD_Input_Final_Data!T136</f>
        <v>##BLANK</v>
      </c>
      <c r="T136" s="89" t="str">
        <f>FD_Input_Final_Data!U136</f>
        <v>##BLANK</v>
      </c>
      <c r="U136" s="89" t="str">
        <f>FD_Input_Final_Data!V136</f>
        <v>##BLANK</v>
      </c>
      <c r="V136" s="89" t="str">
        <f>FD_Input_Final_Data!W136</f>
        <v>##BLANK</v>
      </c>
      <c r="W136" s="89" t="str">
        <f>FD_Input_Final_Data!X136</f>
        <v>##BLANK</v>
      </c>
      <c r="X136" s="89" t="str">
        <f>FD_Input_Final_Data!Y136</f>
        <v>##BLANK</v>
      </c>
      <c r="Y136" s="89" t="str">
        <f>FD_Input_Final_Data!Z136</f>
        <v>##BLANK</v>
      </c>
      <c r="Z136" s="89" t="str">
        <f>FD_Input_Final_Data!AA136</f>
        <v>##BLANK</v>
      </c>
      <c r="AA136" s="89" t="str">
        <f>FD_Input_Final_Data!AB136</f>
        <v>##BLANK</v>
      </c>
      <c r="AB136" s="89" t="str">
        <f>FD_Input_Final_Data!AC136</f>
        <v>##BLANK</v>
      </c>
      <c r="AC136" s="89" t="str">
        <f>FD_Input_Final_Data!AD136</f>
        <v>##BLANK</v>
      </c>
      <c r="AD136" s="89" t="str">
        <f>FD_Input_Final_Data!AE136</f>
        <v>##BLANK</v>
      </c>
      <c r="AE136" s="89" t="str">
        <f>FD_Input_Final_Data!AF136</f>
        <v>##BLANK</v>
      </c>
      <c r="AF136" s="89" t="str">
        <f>FD_Input_Final_Data!AG136</f>
        <v>##BLANK</v>
      </c>
      <c r="AG136" s="89" t="str">
        <f>FD_Input_Final_Data!AH136</f>
        <v>##BLANK</v>
      </c>
      <c r="AH136" s="89" t="str">
        <f>FD_Input_Final_Data!AI136</f>
        <v>##BLANK</v>
      </c>
    </row>
    <row r="137" spans="2:34" s="15" customFormat="1" ht="15" x14ac:dyDescent="0.25">
      <c r="B137" s="89" t="str">
        <f>FD_Input_Final_Data!B137</f>
        <v>SSC</v>
      </c>
      <c r="C137" s="89" t="str">
        <f>FD_Input_Final_Data!C137</f>
        <v>South Staffordshire Water</v>
      </c>
      <c r="D137" s="89" t="str">
        <f>FD_Input_Final_Data!D137</f>
        <v>England</v>
      </c>
      <c r="E137" s="89" t="str">
        <f>FD_Input_Final_Data!E137</f>
        <v>Company</v>
      </c>
      <c r="F137" s="89" t="str">
        <f>FD_Input_Final_Data!F137</f>
        <v>WoC</v>
      </c>
      <c r="G137" s="89" t="str">
        <f>FD_Input_Final_Data!G137</f>
        <v>PCL Units</v>
      </c>
      <c r="H137" s="89" t="str">
        <f>FD_Input_Final_Data!H137</f>
        <v>OUT5_09_G_PR24_OFWAT</v>
      </c>
      <c r="I137" s="88" t="str">
        <f t="shared" si="2"/>
        <v>SSCOUT5_09_G_PR24_OFWAT</v>
      </c>
      <c r="J137" s="89" t="str">
        <f>FD_Input_Final_Data!J137</f>
        <v>Totex</v>
      </c>
      <c r="K137" s="89" t="str">
        <f>FD_Input_Final_Data!K137</f>
        <v xml:space="preserve">Company view </v>
      </c>
      <c r="L137" s="89" t="str">
        <f>FD_Input_Final_Data!L137</f>
        <v>RWQ</v>
      </c>
      <c r="M137" s="89" t="str">
        <f>FD_Input_Final_Data!M137</f>
        <v>Underlying calculations for common performance commitments - wastewater - River water quality?(phosphorus) - Change in phosphorus prevented from entering rivers from partnership working</v>
      </c>
      <c r="N137" s="89" t="str">
        <f>FD_Input_Final_Data!N137</f>
        <v>kg</v>
      </c>
      <c r="O137" s="89">
        <f>FD_Input_Final_Data!O137</f>
        <v>4</v>
      </c>
      <c r="P137" s="89" t="str">
        <f>FD_Input_Final_Data!Q137</f>
        <v>##BLANK</v>
      </c>
      <c r="Q137" s="89" t="str">
        <f>FD_Input_Final_Data!R137</f>
        <v>##BLANK</v>
      </c>
      <c r="R137" s="89" t="str">
        <f>FD_Input_Final_Data!S137</f>
        <v>##BLANK</v>
      </c>
      <c r="S137" s="89" t="str">
        <f>FD_Input_Final_Data!T137</f>
        <v>##BLANK</v>
      </c>
      <c r="T137" s="89" t="str">
        <f>FD_Input_Final_Data!U137</f>
        <v>##BLANK</v>
      </c>
      <c r="U137" s="89" t="str">
        <f>FD_Input_Final_Data!V137</f>
        <v>##BLANK</v>
      </c>
      <c r="V137" s="89" t="str">
        <f>FD_Input_Final_Data!W137</f>
        <v>##BLANK</v>
      </c>
      <c r="W137" s="89" t="str">
        <f>FD_Input_Final_Data!X137</f>
        <v>##BLANK</v>
      </c>
      <c r="X137" s="89" t="str">
        <f>FD_Input_Final_Data!Y137</f>
        <v>##BLANK</v>
      </c>
      <c r="Y137" s="89" t="str">
        <f>FD_Input_Final_Data!Z137</f>
        <v>##BLANK</v>
      </c>
      <c r="Z137" s="89" t="str">
        <f>FD_Input_Final_Data!AA137</f>
        <v>##BLANK</v>
      </c>
      <c r="AA137" s="89" t="str">
        <f>FD_Input_Final_Data!AB137</f>
        <v>##BLANK</v>
      </c>
      <c r="AB137" s="89" t="str">
        <f>FD_Input_Final_Data!AC137</f>
        <v>##BLANK</v>
      </c>
      <c r="AC137" s="89" t="str">
        <f>FD_Input_Final_Data!AD137</f>
        <v>##BLANK</v>
      </c>
      <c r="AD137" s="89" t="str">
        <f>FD_Input_Final_Data!AE137</f>
        <v>##BLANK</v>
      </c>
      <c r="AE137" s="89" t="str">
        <f>FD_Input_Final_Data!AF137</f>
        <v>##BLANK</v>
      </c>
      <c r="AF137" s="89" t="str">
        <f>FD_Input_Final_Data!AG137</f>
        <v>##BLANK</v>
      </c>
      <c r="AG137" s="89" t="str">
        <f>FD_Input_Final_Data!AH137</f>
        <v>##BLANK</v>
      </c>
      <c r="AH137" s="89" t="str">
        <f>FD_Input_Final_Data!AI137</f>
        <v>##BLANK</v>
      </c>
    </row>
    <row r="138" spans="2:34" s="15" customFormat="1" ht="15" x14ac:dyDescent="0.25">
      <c r="B138" s="89" t="str">
        <f>FD_Input_Final_Data!B138</f>
        <v>SES</v>
      </c>
      <c r="C138" s="89" t="str">
        <f>FD_Input_Final_Data!C138</f>
        <v>SES Water</v>
      </c>
      <c r="D138" s="89" t="str">
        <f>FD_Input_Final_Data!D138</f>
        <v>England</v>
      </c>
      <c r="E138" s="89" t="str">
        <f>FD_Input_Final_Data!E138</f>
        <v>Company</v>
      </c>
      <c r="F138" s="89" t="str">
        <f>FD_Input_Final_Data!F138</f>
        <v>WoC</v>
      </c>
      <c r="G138" s="89" t="str">
        <f>FD_Input_Final_Data!G138</f>
        <v>PCL Units</v>
      </c>
      <c r="H138" s="89" t="str">
        <f>FD_Input_Final_Data!H138</f>
        <v>OUT5_09_G_PR24_OFWAT</v>
      </c>
      <c r="I138" s="88" t="str">
        <f t="shared" si="2"/>
        <v>SESOUT5_09_G_PR24_OFWAT</v>
      </c>
      <c r="J138" s="89" t="str">
        <f>FD_Input_Final_Data!J138</f>
        <v>Totex</v>
      </c>
      <c r="K138" s="89" t="str">
        <f>FD_Input_Final_Data!K138</f>
        <v xml:space="preserve">Company view </v>
      </c>
      <c r="L138" s="89" t="str">
        <f>FD_Input_Final_Data!L138</f>
        <v>RWQ</v>
      </c>
      <c r="M138" s="89" t="str">
        <f>FD_Input_Final_Data!M138</f>
        <v>Underlying calculations for common performance commitments - wastewater - River water quality?(phosphorus) - Change in phosphorus prevented from entering rivers from partnership working</v>
      </c>
      <c r="N138" s="89" t="str">
        <f>FD_Input_Final_Data!N138</f>
        <v>kg</v>
      </c>
      <c r="O138" s="89">
        <f>FD_Input_Final_Data!O138</f>
        <v>4</v>
      </c>
      <c r="P138" s="89" t="str">
        <f>FD_Input_Final_Data!Q138</f>
        <v>##BLANK</v>
      </c>
      <c r="Q138" s="89" t="str">
        <f>FD_Input_Final_Data!R138</f>
        <v>##BLANK</v>
      </c>
      <c r="R138" s="89" t="str">
        <f>FD_Input_Final_Data!S138</f>
        <v>##BLANK</v>
      </c>
      <c r="S138" s="89" t="str">
        <f>FD_Input_Final_Data!T138</f>
        <v>##BLANK</v>
      </c>
      <c r="T138" s="89" t="str">
        <f>FD_Input_Final_Data!U138</f>
        <v>##BLANK</v>
      </c>
      <c r="U138" s="89" t="str">
        <f>FD_Input_Final_Data!V138</f>
        <v>##BLANK</v>
      </c>
      <c r="V138" s="89" t="str">
        <f>FD_Input_Final_Data!W138</f>
        <v>##BLANK</v>
      </c>
      <c r="W138" s="89" t="str">
        <f>FD_Input_Final_Data!X138</f>
        <v>##BLANK</v>
      </c>
      <c r="X138" s="89" t="str">
        <f>FD_Input_Final_Data!Y138</f>
        <v>##BLANK</v>
      </c>
      <c r="Y138" s="89" t="str">
        <f>FD_Input_Final_Data!Z138</f>
        <v>##BLANK</v>
      </c>
      <c r="Z138" s="89" t="str">
        <f>FD_Input_Final_Data!AA138</f>
        <v>##BLANK</v>
      </c>
      <c r="AA138" s="89" t="str">
        <f>FD_Input_Final_Data!AB138</f>
        <v>##BLANK</v>
      </c>
      <c r="AB138" s="89" t="str">
        <f>FD_Input_Final_Data!AC138</f>
        <v>##BLANK</v>
      </c>
      <c r="AC138" s="89" t="str">
        <f>FD_Input_Final_Data!AD138</f>
        <v>##BLANK</v>
      </c>
      <c r="AD138" s="89" t="str">
        <f>FD_Input_Final_Data!AE138</f>
        <v>##BLANK</v>
      </c>
      <c r="AE138" s="89" t="str">
        <f>FD_Input_Final_Data!AF138</f>
        <v>##BLANK</v>
      </c>
      <c r="AF138" s="89" t="str">
        <f>FD_Input_Final_Data!AG138</f>
        <v>##BLANK</v>
      </c>
      <c r="AG138" s="89" t="str">
        <f>FD_Input_Final_Data!AH138</f>
        <v>##BLANK</v>
      </c>
      <c r="AH138" s="89" t="str">
        <f>FD_Input_Final_Data!AI138</f>
        <v>##BLANK</v>
      </c>
    </row>
    <row r="139" spans="2:34" s="15" customFormat="1" ht="15" x14ac:dyDescent="0.25">
      <c r="B139" s="89" t="str">
        <f>FD_Input_Final_Data!B139</f>
        <v>SWB</v>
      </c>
      <c r="C139" s="89" t="str">
        <f>FD_Input_Final_Data!C139</f>
        <v>South West Water</v>
      </c>
      <c r="D139" s="89" t="str">
        <f>FD_Input_Final_Data!D139</f>
        <v>England</v>
      </c>
      <c r="E139" s="89" t="str">
        <f>FD_Input_Final_Data!E139</f>
        <v>Company</v>
      </c>
      <c r="F139" s="89" t="str">
        <f>FD_Input_Final_Data!F139</f>
        <v>WaSC</v>
      </c>
      <c r="G139" s="89" t="str">
        <f>FD_Input_Final_Data!G139</f>
        <v>PCL Units</v>
      </c>
      <c r="H139" s="89" t="str">
        <f>FD_Input_Final_Data!H139</f>
        <v>OUT5_09_G_PR24_OFWAT</v>
      </c>
      <c r="I139" s="88" t="str">
        <f t="shared" si="2"/>
        <v>SWBOUT5_09_G_PR24_OFWAT</v>
      </c>
      <c r="J139" s="89" t="str">
        <f>FD_Input_Final_Data!J139</f>
        <v>Totex</v>
      </c>
      <c r="K139" s="89" t="str">
        <f>FD_Input_Final_Data!K139</f>
        <v xml:space="preserve">Company view </v>
      </c>
      <c r="L139" s="89" t="str">
        <f>FD_Input_Final_Data!L139</f>
        <v>RWQ</v>
      </c>
      <c r="M139" s="89" t="str">
        <f>FD_Input_Final_Data!M139</f>
        <v>Underlying calculations for common performance commitments - wastewater - River water quality?(phosphorus) - Change in phosphorus prevented from entering rivers from partnership working</v>
      </c>
      <c r="N139" s="89" t="str">
        <f>FD_Input_Final_Data!N139</f>
        <v>kg</v>
      </c>
      <c r="O139" s="89">
        <f>FD_Input_Final_Data!O139</f>
        <v>4</v>
      </c>
      <c r="P139" s="89">
        <f>FD_Input_Final_Data!Q139</f>
        <v>0</v>
      </c>
      <c r="Q139" s="89">
        <f>FD_Input_Final_Data!R139</f>
        <v>0</v>
      </c>
      <c r="R139" s="89">
        <f>FD_Input_Final_Data!S139</f>
        <v>0</v>
      </c>
      <c r="S139" s="89">
        <f>FD_Input_Final_Data!T139</f>
        <v>0</v>
      </c>
      <c r="T139" s="89">
        <f>FD_Input_Final_Data!U139</f>
        <v>0</v>
      </c>
      <c r="U139" s="89">
        <f>FD_Input_Final_Data!V139</f>
        <v>0</v>
      </c>
      <c r="V139" s="89">
        <f>FD_Input_Final_Data!W139</f>
        <v>0</v>
      </c>
      <c r="W139" s="89">
        <f>FD_Input_Final_Data!X139</f>
        <v>0</v>
      </c>
      <c r="X139" s="89">
        <f>FD_Input_Final_Data!Y139</f>
        <v>0</v>
      </c>
      <c r="Y139" s="89">
        <f>FD_Input_Final_Data!Z139</f>
        <v>0</v>
      </c>
      <c r="Z139" s="89">
        <f>FD_Input_Final_Data!AA139</f>
        <v>0</v>
      </c>
      <c r="AA139" s="89">
        <f>FD_Input_Final_Data!AB139</f>
        <v>0</v>
      </c>
      <c r="AB139" s="89">
        <f>FD_Input_Final_Data!AC139</f>
        <v>0</v>
      </c>
      <c r="AC139" s="89">
        <f>FD_Input_Final_Data!AD139</f>
        <v>0</v>
      </c>
      <c r="AD139" s="89">
        <f>FD_Input_Final_Data!AE139</f>
        <v>0</v>
      </c>
      <c r="AE139" s="89">
        <f>FD_Input_Final_Data!AF139</f>
        <v>0</v>
      </c>
      <c r="AF139" s="89">
        <f>FD_Input_Final_Data!AG139</f>
        <v>0</v>
      </c>
      <c r="AG139" s="89">
        <f>FD_Input_Final_Data!AH139</f>
        <v>0</v>
      </c>
      <c r="AH139" s="89">
        <f>FD_Input_Final_Data!AI139</f>
        <v>0</v>
      </c>
    </row>
    <row r="140" spans="2:34" s="15" customFormat="1" ht="15" x14ac:dyDescent="0.25">
      <c r="B140" s="89" t="str">
        <f>FD_Input_Final_Data!B140</f>
        <v>BRL</v>
      </c>
      <c r="C140" s="89" t="str">
        <f>FD_Input_Final_Data!C140</f>
        <v>Bristol Water</v>
      </c>
      <c r="D140" s="89" t="str">
        <f>FD_Input_Final_Data!D140</f>
        <v>England</v>
      </c>
      <c r="E140" s="89" t="str">
        <f>FD_Input_Final_Data!E140</f>
        <v>Company</v>
      </c>
      <c r="F140" s="89" t="str">
        <f>FD_Input_Final_Data!F140</f>
        <v>WoC</v>
      </c>
      <c r="G140" s="89" t="str">
        <f>FD_Input_Final_Data!G140</f>
        <v>PCL Units</v>
      </c>
      <c r="H140" s="89" t="str">
        <f>FD_Input_Final_Data!H140</f>
        <v>OUT5_09_G_PR24_OFWAT</v>
      </c>
      <c r="I140" s="88" t="str">
        <f t="shared" si="2"/>
        <v>BRLOUT5_09_G_PR24_OFWAT</v>
      </c>
      <c r="J140" s="89" t="str">
        <f>FD_Input_Final_Data!J140</f>
        <v>Totex</v>
      </c>
      <c r="K140" s="89" t="str">
        <f>FD_Input_Final_Data!K140</f>
        <v xml:space="preserve">Company view </v>
      </c>
      <c r="L140" s="89" t="str">
        <f>FD_Input_Final_Data!L140</f>
        <v>RWQ</v>
      </c>
      <c r="M140" s="89" t="str">
        <f>FD_Input_Final_Data!M140</f>
        <v>Underlying calculations for common performance commitments - wastewater - River water quality?(phosphorus) - Change in phosphorus prevented from entering rivers from partnership working</v>
      </c>
      <c r="N140" s="89" t="str">
        <f>FD_Input_Final_Data!N140</f>
        <v>kg</v>
      </c>
      <c r="O140" s="89">
        <f>FD_Input_Final_Data!O140</f>
        <v>4</v>
      </c>
      <c r="P140" s="89" t="str">
        <f>FD_Input_Final_Data!Q140</f>
        <v>##BLANK</v>
      </c>
      <c r="Q140" s="89" t="str">
        <f>FD_Input_Final_Data!R140</f>
        <v>##BLANK</v>
      </c>
      <c r="R140" s="89" t="str">
        <f>FD_Input_Final_Data!S140</f>
        <v>##BLANK</v>
      </c>
      <c r="S140" s="89" t="str">
        <f>FD_Input_Final_Data!T140</f>
        <v>##BLANK</v>
      </c>
      <c r="T140" s="89" t="str">
        <f>FD_Input_Final_Data!U140</f>
        <v>##BLANK</v>
      </c>
      <c r="U140" s="89" t="str">
        <f>FD_Input_Final_Data!V140</f>
        <v>##BLANK</v>
      </c>
      <c r="V140" s="89" t="str">
        <f>FD_Input_Final_Data!W140</f>
        <v>##BLANK</v>
      </c>
      <c r="W140" s="89" t="str">
        <f>FD_Input_Final_Data!X140</f>
        <v>##BLANK</v>
      </c>
      <c r="X140" s="89" t="str">
        <f>FD_Input_Final_Data!Y140</f>
        <v>##BLANK</v>
      </c>
      <c r="Y140" s="89" t="str">
        <f>FD_Input_Final_Data!Z140</f>
        <v>##BLANK</v>
      </c>
      <c r="Z140" s="89" t="str">
        <f>FD_Input_Final_Data!AA140</f>
        <v>##BLANK</v>
      </c>
      <c r="AA140" s="89" t="str">
        <f>FD_Input_Final_Data!AB140</f>
        <v>##BLANK</v>
      </c>
      <c r="AB140" s="89" t="str">
        <f>FD_Input_Final_Data!AC140</f>
        <v>##BLANK</v>
      </c>
      <c r="AC140" s="89" t="str">
        <f>FD_Input_Final_Data!AD140</f>
        <v>##BLANK</v>
      </c>
      <c r="AD140" s="89" t="str">
        <f>FD_Input_Final_Data!AE140</f>
        <v>##BLANK</v>
      </c>
      <c r="AE140" s="89" t="str">
        <f>FD_Input_Final_Data!AF140</f>
        <v>##BLANK</v>
      </c>
      <c r="AF140" s="89" t="str">
        <f>FD_Input_Final_Data!AG140</f>
        <v>##BLANK</v>
      </c>
      <c r="AG140" s="89" t="str">
        <f>FD_Input_Final_Data!AH140</f>
        <v>##BLANK</v>
      </c>
      <c r="AH140" s="89" t="str">
        <f>FD_Input_Final_Data!AI140</f>
        <v>##BLANK</v>
      </c>
    </row>
    <row r="141" spans="2:34" s="15" customFormat="1" ht="15" x14ac:dyDescent="0.25">
      <c r="B141" s="89" t="str">
        <f>FD_Input_Final_Data!B141</f>
        <v>ANH</v>
      </c>
      <c r="C141" s="89" t="str">
        <f>FD_Input_Final_Data!C141</f>
        <v>Anglian Water</v>
      </c>
      <c r="D141" s="89" t="str">
        <f>FD_Input_Final_Data!D141</f>
        <v>England</v>
      </c>
      <c r="E141" s="89" t="str">
        <f>FD_Input_Final_Data!E141</f>
        <v>Company</v>
      </c>
      <c r="F141" s="89" t="str">
        <f>FD_Input_Final_Data!F141</f>
        <v>WaSC</v>
      </c>
      <c r="G141" s="89" t="str">
        <f>FD_Input_Final_Data!G141</f>
        <v>PCL Units</v>
      </c>
      <c r="H141" s="89" t="str">
        <f>FD_Input_Final_Data!H141</f>
        <v>OUT5_09_H_PR24_OFWAT</v>
      </c>
      <c r="I141" s="88" t="str">
        <f t="shared" si="2"/>
        <v>ANHOUT5_09_H_PR24_OFWAT</v>
      </c>
      <c r="J141" s="89" t="str">
        <f>FD_Input_Final_Data!J141</f>
        <v>Totex</v>
      </c>
      <c r="K141" s="89" t="str">
        <f>FD_Input_Final_Data!K141</f>
        <v xml:space="preserve">Company view </v>
      </c>
      <c r="L141" s="89" t="str">
        <f>FD_Input_Final_Data!L141</f>
        <v>RWQ</v>
      </c>
      <c r="M141" s="89" t="str">
        <f>FD_Input_Final_Data!M141</f>
        <v>Underlying calculations for common performance commitments - wastewater - River water quality?(phosphorus) - Reduction in phosphorus from 2020</v>
      </c>
      <c r="N141" s="89" t="str">
        <f>FD_Input_Final_Data!N141</f>
        <v>kg</v>
      </c>
      <c r="O141" s="89">
        <f>FD_Input_Final_Data!O141</f>
        <v>4</v>
      </c>
      <c r="P141" s="89">
        <f>FD_Input_Final_Data!Q141</f>
        <v>0</v>
      </c>
      <c r="Q141" s="89">
        <f>FD_Input_Final_Data!R141</f>
        <v>-43268</v>
      </c>
      <c r="R141" s="89">
        <f>FD_Input_Final_Data!S141</f>
        <v>-28594</v>
      </c>
      <c r="S141" s="89">
        <f>FD_Input_Final_Data!T141</f>
        <v>-295286</v>
      </c>
      <c r="T141" s="89">
        <f>FD_Input_Final_Data!U141</f>
        <v>-394160</v>
      </c>
      <c r="U141" s="89">
        <f>FD_Input_Final_Data!V141</f>
        <v>-442220</v>
      </c>
      <c r="V141" s="89">
        <f>FD_Input_Final_Data!W141</f>
        <v>-401030</v>
      </c>
      <c r="W141" s="89">
        <f>FD_Input_Final_Data!X141</f>
        <v>-374868</v>
      </c>
      <c r="X141" s="89">
        <f>FD_Input_Final_Data!Y141</f>
        <v>-343798</v>
      </c>
      <c r="Y141" s="89">
        <f>FD_Input_Final_Data!Z141</f>
        <v>0</v>
      </c>
      <c r="Z141" s="89">
        <f>FD_Input_Final_Data!AA141</f>
        <v>12295</v>
      </c>
      <c r="AA141" s="89">
        <f>FD_Input_Final_Data!AB141</f>
        <v>53721</v>
      </c>
      <c r="AB141" s="89">
        <f>FD_Input_Final_Data!AC141</f>
        <v>-5681</v>
      </c>
      <c r="AC141" s="89">
        <f>FD_Input_Final_Data!AD141</f>
        <v>-63368</v>
      </c>
      <c r="AD141" s="89">
        <f>FD_Input_Final_Data!AE141</f>
        <v>126352</v>
      </c>
      <c r="AE141" s="89">
        <f>FD_Input_Final_Data!AF141</f>
        <v>122497</v>
      </c>
      <c r="AF141" s="89">
        <f>FD_Input_Final_Data!AG141</f>
        <v>128411</v>
      </c>
      <c r="AG141" s="89">
        <f>FD_Input_Final_Data!AH141</f>
        <v>138438</v>
      </c>
      <c r="AH141" s="89">
        <f>FD_Input_Final_Data!AI141</f>
        <v>137571</v>
      </c>
    </row>
    <row r="142" spans="2:34" s="15" customFormat="1" ht="15" x14ac:dyDescent="0.25">
      <c r="B142" s="89" t="str">
        <f>FD_Input_Final_Data!B142</f>
        <v>WSH</v>
      </c>
      <c r="C142" s="89" t="str">
        <f>FD_Input_Final_Data!C142</f>
        <v>Dŵr Cymru</v>
      </c>
      <c r="D142" s="89" t="str">
        <f>FD_Input_Final_Data!D142</f>
        <v>Wales</v>
      </c>
      <c r="E142" s="89" t="str">
        <f>FD_Input_Final_Data!E142</f>
        <v>Company</v>
      </c>
      <c r="F142" s="89" t="str">
        <f>FD_Input_Final_Data!F142</f>
        <v>WaSC</v>
      </c>
      <c r="G142" s="89" t="str">
        <f>FD_Input_Final_Data!G142</f>
        <v>PCL Units</v>
      </c>
      <c r="H142" s="89" t="str">
        <f>FD_Input_Final_Data!H142</f>
        <v>OUT5_09_H_PR24_OFWAT</v>
      </c>
      <c r="I142" s="88" t="str">
        <f t="shared" si="2"/>
        <v>WSHOUT5_09_H_PR24_OFWAT</v>
      </c>
      <c r="J142" s="89" t="str">
        <f>FD_Input_Final_Data!J142</f>
        <v>Totex</v>
      </c>
      <c r="K142" s="89" t="str">
        <f>FD_Input_Final_Data!K142</f>
        <v xml:space="preserve">Company view </v>
      </c>
      <c r="L142" s="89" t="str">
        <f>FD_Input_Final_Data!L142</f>
        <v>RWQ</v>
      </c>
      <c r="M142" s="89" t="str">
        <f>FD_Input_Final_Data!M142</f>
        <v>Underlying calculations for common performance commitments - wastewater - River water quality?(phosphorus) - Reduction in phosphorus from 2020</v>
      </c>
      <c r="N142" s="89" t="str">
        <f>FD_Input_Final_Data!N142</f>
        <v>kg</v>
      </c>
      <c r="O142" s="89">
        <f>FD_Input_Final_Data!O142</f>
        <v>4</v>
      </c>
      <c r="P142" s="89">
        <f>FD_Input_Final_Data!Q142</f>
        <v>20004.174500000001</v>
      </c>
      <c r="Q142" s="89">
        <f>FD_Input_Final_Data!R142</f>
        <v>17928.231199999998</v>
      </c>
      <c r="R142" s="89">
        <f>FD_Input_Final_Data!S142</f>
        <v>6948.5010000000002</v>
      </c>
      <c r="S142" s="89">
        <f>FD_Input_Final_Data!T142</f>
        <v>10158.2323</v>
      </c>
      <c r="T142" s="89">
        <f>FD_Input_Final_Data!U142</f>
        <v>-13138.8315</v>
      </c>
      <c r="U142" s="89">
        <f>FD_Input_Final_Data!V142</f>
        <v>3740.6430999999998</v>
      </c>
      <c r="V142" s="89">
        <f>FD_Input_Final_Data!W142</f>
        <v>-2914.6217999999999</v>
      </c>
      <c r="W142" s="89">
        <f>FD_Input_Final_Data!X142</f>
        <v>-1856.5552</v>
      </c>
      <c r="X142" s="89">
        <f>FD_Input_Final_Data!Y142</f>
        <v>-351.86110000000002</v>
      </c>
      <c r="Y142" s="89">
        <f>FD_Input_Final_Data!Z142</f>
        <v>0</v>
      </c>
      <c r="Z142" s="89">
        <f>FD_Input_Final_Data!AA142</f>
        <v>6808.2659000000003</v>
      </c>
      <c r="AA142" s="89">
        <f>FD_Input_Final_Data!AB142</f>
        <v>11238.1333</v>
      </c>
      <c r="AB142" s="89">
        <f>FD_Input_Final_Data!AC142</f>
        <v>24.4619</v>
      </c>
      <c r="AC142" s="89">
        <f>FD_Input_Final_Data!AD142</f>
        <v>39804.144899999999</v>
      </c>
      <c r="AD142" s="89">
        <f>FD_Input_Final_Data!AE142</f>
        <v>43706.676299999999</v>
      </c>
      <c r="AE142" s="89">
        <f>FD_Input_Final_Data!AF142</f>
        <v>87757.579199999993</v>
      </c>
      <c r="AF142" s="89">
        <f>FD_Input_Final_Data!AG142</f>
        <v>87970.363700000002</v>
      </c>
      <c r="AG142" s="89">
        <f>FD_Input_Final_Data!AH142</f>
        <v>98051.1106</v>
      </c>
      <c r="AH142" s="89">
        <f>FD_Input_Final_Data!AI142</f>
        <v>98739.268899999995</v>
      </c>
    </row>
    <row r="143" spans="2:34" s="15" customFormat="1" ht="15" x14ac:dyDescent="0.25">
      <c r="B143" s="89" t="str">
        <f>FD_Input_Final_Data!B143</f>
        <v>HDD</v>
      </c>
      <c r="C143" s="89" t="str">
        <f>FD_Input_Final_Data!C143</f>
        <v>Hafren Dyfrdwy</v>
      </c>
      <c r="D143" s="89" t="str">
        <f>FD_Input_Final_Data!D143</f>
        <v>Wales</v>
      </c>
      <c r="E143" s="89" t="str">
        <f>FD_Input_Final_Data!E143</f>
        <v>Company</v>
      </c>
      <c r="F143" s="89" t="str">
        <f>FD_Input_Final_Data!F143</f>
        <v>WaSC</v>
      </c>
      <c r="G143" s="89" t="str">
        <f>FD_Input_Final_Data!G143</f>
        <v>PCL Units</v>
      </c>
      <c r="H143" s="89" t="str">
        <f>FD_Input_Final_Data!H143</f>
        <v>OUT5_09_H_PR24_OFWAT</v>
      </c>
      <c r="I143" s="88" t="str">
        <f t="shared" si="2"/>
        <v>HDDOUT5_09_H_PR24_OFWAT</v>
      </c>
      <c r="J143" s="89" t="str">
        <f>FD_Input_Final_Data!J143</f>
        <v>Totex</v>
      </c>
      <c r="K143" s="89" t="str">
        <f>FD_Input_Final_Data!K143</f>
        <v xml:space="preserve">Company view </v>
      </c>
      <c r="L143" s="89" t="str">
        <f>FD_Input_Final_Data!L143</f>
        <v>RWQ</v>
      </c>
      <c r="M143" s="89" t="str">
        <f>FD_Input_Final_Data!M143</f>
        <v>Underlying calculations for common performance commitments - wastewater - River water quality?(phosphorus) - Reduction in phosphorus from 2020</v>
      </c>
      <c r="N143" s="89" t="str">
        <f>FD_Input_Final_Data!N143</f>
        <v>kg</v>
      </c>
      <c r="O143" s="89">
        <f>FD_Input_Final_Data!O143</f>
        <v>4</v>
      </c>
      <c r="P143" s="89">
        <f>FD_Input_Final_Data!Q143</f>
        <v>-133.59039999999999</v>
      </c>
      <c r="Q143" s="89">
        <f>FD_Input_Final_Data!R143</f>
        <v>-22.960899999999999</v>
      </c>
      <c r="R143" s="89">
        <f>FD_Input_Final_Data!S143</f>
        <v>7.1242000000000001</v>
      </c>
      <c r="S143" s="89">
        <f>FD_Input_Final_Data!T143</f>
        <v>10.837400000000001</v>
      </c>
      <c r="T143" s="89">
        <f>FD_Input_Final_Data!U143</f>
        <v>-129.75899999999999</v>
      </c>
      <c r="U143" s="89">
        <f>FD_Input_Final_Data!V143</f>
        <v>-16.237100000000002</v>
      </c>
      <c r="V143" s="89">
        <f>FD_Input_Final_Data!W143</f>
        <v>-7.7344999999999997</v>
      </c>
      <c r="W143" s="89">
        <f>FD_Input_Final_Data!X143</f>
        <v>20.517900000000001</v>
      </c>
      <c r="X143" s="89">
        <f>FD_Input_Final_Data!Y143</f>
        <v>25.613</v>
      </c>
      <c r="Y143" s="89">
        <f>FD_Input_Final_Data!Z143</f>
        <v>0</v>
      </c>
      <c r="Z143" s="89">
        <f>FD_Input_Final_Data!AA143</f>
        <v>-29.446400000000001</v>
      </c>
      <c r="AA143" s="89">
        <f>FD_Input_Final_Data!AB143</f>
        <v>-74.989599999999996</v>
      </c>
      <c r="AB143" s="89">
        <f>FD_Input_Final_Data!AC143</f>
        <v>0</v>
      </c>
      <c r="AC143" s="89">
        <f>FD_Input_Final_Data!AD143</f>
        <v>0</v>
      </c>
      <c r="AD143" s="89">
        <f>FD_Input_Final_Data!AE143</f>
        <v>3443.2865999999999</v>
      </c>
      <c r="AE143" s="89">
        <f>FD_Input_Final_Data!AF143</f>
        <v>3443.2865999999999</v>
      </c>
      <c r="AF143" s="89">
        <f>FD_Input_Final_Data!AG143</f>
        <v>3443.2865999999999</v>
      </c>
      <c r="AG143" s="89">
        <f>FD_Input_Final_Data!AH143</f>
        <v>3443.2865999999999</v>
      </c>
      <c r="AH143" s="89">
        <f>FD_Input_Final_Data!AI143</f>
        <v>3443.2865999999999</v>
      </c>
    </row>
    <row r="144" spans="2:34" s="15" customFormat="1" ht="15" x14ac:dyDescent="0.25">
      <c r="B144" s="89" t="str">
        <f>FD_Input_Final_Data!B144</f>
        <v>NES</v>
      </c>
      <c r="C144" s="89" t="str">
        <f>FD_Input_Final_Data!C144</f>
        <v>Northumbrian Water</v>
      </c>
      <c r="D144" s="89" t="str">
        <f>FD_Input_Final_Data!D144</f>
        <v>England</v>
      </c>
      <c r="E144" s="89" t="str">
        <f>FD_Input_Final_Data!E144</f>
        <v>Company</v>
      </c>
      <c r="F144" s="89" t="str">
        <f>FD_Input_Final_Data!F144</f>
        <v>WaSC</v>
      </c>
      <c r="G144" s="89" t="str">
        <f>FD_Input_Final_Data!G144</f>
        <v>PCL Units</v>
      </c>
      <c r="H144" s="89" t="str">
        <f>FD_Input_Final_Data!H144</f>
        <v>OUT5_09_H_PR24_OFWAT</v>
      </c>
      <c r="I144" s="88" t="str">
        <f t="shared" si="2"/>
        <v>NESOUT5_09_H_PR24_OFWAT</v>
      </c>
      <c r="J144" s="89" t="str">
        <f>FD_Input_Final_Data!J144</f>
        <v>Totex</v>
      </c>
      <c r="K144" s="89" t="str">
        <f>FD_Input_Final_Data!K144</f>
        <v xml:space="preserve">Company view </v>
      </c>
      <c r="L144" s="89" t="str">
        <f>FD_Input_Final_Data!L144</f>
        <v>RWQ</v>
      </c>
      <c r="M144" s="89" t="str">
        <f>FD_Input_Final_Data!M144</f>
        <v>Underlying calculations for common performance commitments - wastewater - River water quality?(phosphorus) - Reduction in phosphorus from 2020</v>
      </c>
      <c r="N144" s="89" t="str">
        <f>FD_Input_Final_Data!N144</f>
        <v>kg</v>
      </c>
      <c r="O144" s="89">
        <f>FD_Input_Final_Data!O144</f>
        <v>4</v>
      </c>
      <c r="P144" s="89">
        <f>FD_Input_Final_Data!Q144</f>
        <v>0</v>
      </c>
      <c r="Q144" s="89">
        <f>FD_Input_Final_Data!R144</f>
        <v>0</v>
      </c>
      <c r="R144" s="89">
        <f>FD_Input_Final_Data!S144</f>
        <v>0</v>
      </c>
      <c r="S144" s="89">
        <f>FD_Input_Final_Data!T144</f>
        <v>0</v>
      </c>
      <c r="T144" s="89">
        <f>FD_Input_Final_Data!U144</f>
        <v>0</v>
      </c>
      <c r="U144" s="89">
        <f>FD_Input_Final_Data!V144</f>
        <v>0</v>
      </c>
      <c r="V144" s="89">
        <f>FD_Input_Final_Data!W144</f>
        <v>0</v>
      </c>
      <c r="W144" s="89">
        <f>FD_Input_Final_Data!X144</f>
        <v>0</v>
      </c>
      <c r="X144" s="89">
        <f>FD_Input_Final_Data!Y144</f>
        <v>0</v>
      </c>
      <c r="Y144" s="89">
        <f>FD_Input_Final_Data!Z144</f>
        <v>0</v>
      </c>
      <c r="Z144" s="89">
        <f>FD_Input_Final_Data!AA144</f>
        <v>2277.4249</v>
      </c>
      <c r="AA144" s="89">
        <f>FD_Input_Final_Data!AB144</f>
        <v>6394.0753999999997</v>
      </c>
      <c r="AB144" s="89">
        <f>FD_Input_Final_Data!AC144</f>
        <v>2649.4971</v>
      </c>
      <c r="AC144" s="89">
        <f>FD_Input_Final_Data!AD144</f>
        <v>-28286.611199999999</v>
      </c>
      <c r="AD144" s="89">
        <f>FD_Input_Final_Data!AE144</f>
        <v>-10004.439700000001</v>
      </c>
      <c r="AE144" s="89">
        <f>FD_Input_Final_Data!AF144</f>
        <v>-9210.9467999999997</v>
      </c>
      <c r="AF144" s="89">
        <f>FD_Input_Final_Data!AG144</f>
        <v>7121.2232999999997</v>
      </c>
      <c r="AG144" s="89">
        <f>FD_Input_Final_Data!AH144</f>
        <v>12207.785599999999</v>
      </c>
      <c r="AH144" s="89">
        <f>FD_Input_Final_Data!AI144</f>
        <v>12434.687400000001</v>
      </c>
    </row>
    <row r="145" spans="2:34" s="15" customFormat="1" ht="15" x14ac:dyDescent="0.25">
      <c r="B145" s="89" t="str">
        <f>FD_Input_Final_Data!B145</f>
        <v>SVE</v>
      </c>
      <c r="C145" s="89" t="str">
        <f>FD_Input_Final_Data!C145</f>
        <v>Severn Trent Water</v>
      </c>
      <c r="D145" s="89" t="str">
        <f>FD_Input_Final_Data!D145</f>
        <v>England</v>
      </c>
      <c r="E145" s="89" t="str">
        <f>FD_Input_Final_Data!E145</f>
        <v>Company</v>
      </c>
      <c r="F145" s="89" t="str">
        <f>FD_Input_Final_Data!F145</f>
        <v>WaSC</v>
      </c>
      <c r="G145" s="89" t="str">
        <f>FD_Input_Final_Data!G145</f>
        <v>PCL Units</v>
      </c>
      <c r="H145" s="89" t="str">
        <f>FD_Input_Final_Data!H145</f>
        <v>OUT5_09_H_PR24_OFWAT</v>
      </c>
      <c r="I145" s="88" t="str">
        <f t="shared" si="2"/>
        <v>SVEOUT5_09_H_PR24_OFWAT</v>
      </c>
      <c r="J145" s="89" t="str">
        <f>FD_Input_Final_Data!J145</f>
        <v>Totex</v>
      </c>
      <c r="K145" s="89" t="str">
        <f>FD_Input_Final_Data!K145</f>
        <v xml:space="preserve">Company view </v>
      </c>
      <c r="L145" s="89" t="str">
        <f>FD_Input_Final_Data!L145</f>
        <v>RWQ</v>
      </c>
      <c r="M145" s="89" t="str">
        <f>FD_Input_Final_Data!M145</f>
        <v>Underlying calculations for common performance commitments - wastewater - River water quality?(phosphorus) - Reduction in phosphorus from 2020</v>
      </c>
      <c r="N145" s="89" t="str">
        <f>FD_Input_Final_Data!N145</f>
        <v>kg</v>
      </c>
      <c r="O145" s="89">
        <f>FD_Input_Final_Data!O145</f>
        <v>4</v>
      </c>
      <c r="P145" s="89">
        <f>FD_Input_Final_Data!Q145</f>
        <v>0</v>
      </c>
      <c r="Q145" s="89">
        <f>FD_Input_Final_Data!R145</f>
        <v>0</v>
      </c>
      <c r="R145" s="89">
        <f>FD_Input_Final_Data!S145</f>
        <v>0</v>
      </c>
      <c r="S145" s="89">
        <f>FD_Input_Final_Data!T145</f>
        <v>0</v>
      </c>
      <c r="T145" s="89">
        <f>FD_Input_Final_Data!U145</f>
        <v>0</v>
      </c>
      <c r="U145" s="89">
        <f>FD_Input_Final_Data!V145</f>
        <v>0</v>
      </c>
      <c r="V145" s="89">
        <f>FD_Input_Final_Data!W145</f>
        <v>0</v>
      </c>
      <c r="W145" s="89">
        <f>FD_Input_Final_Data!X145</f>
        <v>0</v>
      </c>
      <c r="X145" s="89">
        <f>FD_Input_Final_Data!Y145</f>
        <v>0</v>
      </c>
      <c r="Y145" s="89">
        <f>FD_Input_Final_Data!Z145</f>
        <v>0</v>
      </c>
      <c r="Z145" s="89">
        <f>FD_Input_Final_Data!AA145</f>
        <v>184831.89910000001</v>
      </c>
      <c r="AA145" s="89">
        <f>FD_Input_Final_Data!AB145</f>
        <v>169482.05960000001</v>
      </c>
      <c r="AB145" s="89">
        <f>FD_Input_Final_Data!AC145</f>
        <v>180966.53</v>
      </c>
      <c r="AC145" s="89">
        <f>FD_Input_Final_Data!AD145</f>
        <v>186267.44639999999</v>
      </c>
      <c r="AD145" s="89">
        <f>FD_Input_Final_Data!AE145</f>
        <v>585367.69090000005</v>
      </c>
      <c r="AE145" s="89">
        <f>FD_Input_Final_Data!AF145</f>
        <v>623415.72560000001</v>
      </c>
      <c r="AF145" s="89">
        <f>FD_Input_Final_Data!AG145</f>
        <v>779730.41119999997</v>
      </c>
      <c r="AG145" s="89">
        <f>FD_Input_Final_Data!AH145</f>
        <v>886671.86739999999</v>
      </c>
      <c r="AH145" s="89">
        <f>FD_Input_Final_Data!AI145</f>
        <v>886671.86739999999</v>
      </c>
    </row>
    <row r="146" spans="2:34" s="15" customFormat="1" ht="15" x14ac:dyDescent="0.25">
      <c r="B146" s="89" t="str">
        <f>FD_Input_Final_Data!B146</f>
        <v>SRN</v>
      </c>
      <c r="C146" s="89" t="str">
        <f>FD_Input_Final_Data!C146</f>
        <v>Southern Water</v>
      </c>
      <c r="D146" s="89" t="str">
        <f>FD_Input_Final_Data!D146</f>
        <v>England</v>
      </c>
      <c r="E146" s="89" t="str">
        <f>FD_Input_Final_Data!E146</f>
        <v>Company</v>
      </c>
      <c r="F146" s="89" t="str">
        <f>FD_Input_Final_Data!F146</f>
        <v>WaSC</v>
      </c>
      <c r="G146" s="89" t="str">
        <f>FD_Input_Final_Data!G146</f>
        <v>PCL Units</v>
      </c>
      <c r="H146" s="89" t="str">
        <f>FD_Input_Final_Data!H146</f>
        <v>OUT5_09_H_PR24_OFWAT</v>
      </c>
      <c r="I146" s="88" t="str">
        <f t="shared" si="2"/>
        <v>SRNOUT5_09_H_PR24_OFWAT</v>
      </c>
      <c r="J146" s="89" t="str">
        <f>FD_Input_Final_Data!J146</f>
        <v>Totex</v>
      </c>
      <c r="K146" s="89" t="str">
        <f>FD_Input_Final_Data!K146</f>
        <v xml:space="preserve">Company view </v>
      </c>
      <c r="L146" s="89" t="str">
        <f>FD_Input_Final_Data!L146</f>
        <v>RWQ</v>
      </c>
      <c r="M146" s="89" t="str">
        <f>FD_Input_Final_Data!M146</f>
        <v>Underlying calculations for common performance commitments - wastewater - River water quality?(phosphorus) - Reduction in phosphorus from 2020</v>
      </c>
      <c r="N146" s="89" t="str">
        <f>FD_Input_Final_Data!N146</f>
        <v>kg</v>
      </c>
      <c r="O146" s="89">
        <f>FD_Input_Final_Data!O146</f>
        <v>4</v>
      </c>
      <c r="P146" s="89">
        <f>FD_Input_Final_Data!Q146</f>
        <v>0</v>
      </c>
      <c r="Q146" s="89">
        <f>FD_Input_Final_Data!R146</f>
        <v>0</v>
      </c>
      <c r="R146" s="89">
        <f>FD_Input_Final_Data!S146</f>
        <v>0</v>
      </c>
      <c r="S146" s="89">
        <f>FD_Input_Final_Data!T146</f>
        <v>0</v>
      </c>
      <c r="T146" s="89">
        <f>FD_Input_Final_Data!U146</f>
        <v>0</v>
      </c>
      <c r="U146" s="89">
        <f>FD_Input_Final_Data!V146</f>
        <v>0</v>
      </c>
      <c r="V146" s="89">
        <f>FD_Input_Final_Data!W146</f>
        <v>0</v>
      </c>
      <c r="W146" s="89">
        <f>FD_Input_Final_Data!X146</f>
        <v>0</v>
      </c>
      <c r="X146" s="89">
        <f>FD_Input_Final_Data!Y146</f>
        <v>0</v>
      </c>
      <c r="Y146" s="89">
        <f>FD_Input_Final_Data!Z146</f>
        <v>0</v>
      </c>
      <c r="Z146" s="89">
        <f>FD_Input_Final_Data!AA146</f>
        <v>0</v>
      </c>
      <c r="AA146" s="89">
        <f>FD_Input_Final_Data!AB146</f>
        <v>0</v>
      </c>
      <c r="AB146" s="89">
        <f>FD_Input_Final_Data!AC146</f>
        <v>0</v>
      </c>
      <c r="AC146" s="89">
        <f>FD_Input_Final_Data!AD146</f>
        <v>84345.593099999998</v>
      </c>
      <c r="AD146" s="89">
        <f>FD_Input_Final_Data!AE146</f>
        <v>84345.593099999998</v>
      </c>
      <c r="AE146" s="89">
        <f>FD_Input_Final_Data!AF146</f>
        <v>84345.593099999998</v>
      </c>
      <c r="AF146" s="89">
        <f>FD_Input_Final_Data!AG146</f>
        <v>84345.593099999998</v>
      </c>
      <c r="AG146" s="89">
        <f>FD_Input_Final_Data!AH146</f>
        <v>84345.593099999998</v>
      </c>
      <c r="AH146" s="89">
        <f>FD_Input_Final_Data!AI146</f>
        <v>182028.3842</v>
      </c>
    </row>
    <row r="147" spans="2:34" s="15" customFormat="1" ht="15" x14ac:dyDescent="0.25">
      <c r="B147" s="89" t="str">
        <f>FD_Input_Final_Data!B147</f>
        <v>TMS</v>
      </c>
      <c r="C147" s="89" t="str">
        <f>FD_Input_Final_Data!C147</f>
        <v>Thames Water</v>
      </c>
      <c r="D147" s="89" t="str">
        <f>FD_Input_Final_Data!D147</f>
        <v>England</v>
      </c>
      <c r="E147" s="89" t="str">
        <f>FD_Input_Final_Data!E147</f>
        <v>Company</v>
      </c>
      <c r="F147" s="89" t="str">
        <f>FD_Input_Final_Data!F147</f>
        <v>WaSC</v>
      </c>
      <c r="G147" s="89" t="str">
        <f>FD_Input_Final_Data!G147</f>
        <v>PCL Units</v>
      </c>
      <c r="H147" s="89" t="str">
        <f>FD_Input_Final_Data!H147</f>
        <v>OUT5_09_H_PR24_OFWAT</v>
      </c>
      <c r="I147" s="88" t="str">
        <f t="shared" si="2"/>
        <v>TMSOUT5_09_H_PR24_OFWAT</v>
      </c>
      <c r="J147" s="89" t="str">
        <f>FD_Input_Final_Data!J147</f>
        <v>Totex</v>
      </c>
      <c r="K147" s="89" t="str">
        <f>FD_Input_Final_Data!K147</f>
        <v xml:space="preserve">Company view </v>
      </c>
      <c r="L147" s="89" t="str">
        <f>FD_Input_Final_Data!L147</f>
        <v>RWQ</v>
      </c>
      <c r="M147" s="89" t="str">
        <f>FD_Input_Final_Data!M147</f>
        <v>Underlying calculations for common performance commitments - wastewater - River water quality?(phosphorus) - Reduction in phosphorus from 2020</v>
      </c>
      <c r="N147" s="89" t="str">
        <f>FD_Input_Final_Data!N147</f>
        <v>kg</v>
      </c>
      <c r="O147" s="89">
        <f>FD_Input_Final_Data!O147</f>
        <v>4</v>
      </c>
      <c r="P147" s="89">
        <f>FD_Input_Final_Data!Q147</f>
        <v>72194.198999999993</v>
      </c>
      <c r="Q147" s="89">
        <f>FD_Input_Final_Data!R147</f>
        <v>-71094.672399999996</v>
      </c>
      <c r="R147" s="89">
        <f>FD_Input_Final_Data!S147</f>
        <v>-15003.320299999999</v>
      </c>
      <c r="S147" s="89">
        <f>FD_Input_Final_Data!T147</f>
        <v>13974.9797</v>
      </c>
      <c r="T147" s="89">
        <f>FD_Input_Final_Data!U147</f>
        <v>42884.624300000003</v>
      </c>
      <c r="U147" s="89">
        <f>FD_Input_Final_Data!V147</f>
        <v>16118.177600000001</v>
      </c>
      <c r="V147" s="89">
        <f>FD_Input_Final_Data!W147</f>
        <v>101396.86169999999</v>
      </c>
      <c r="W147" s="89">
        <f>FD_Input_Final_Data!X147</f>
        <v>110991.58259999999</v>
      </c>
      <c r="X147" s="89">
        <f>FD_Input_Final_Data!Y147</f>
        <v>97902.815499999997</v>
      </c>
      <c r="Y147" s="89">
        <f>FD_Input_Final_Data!Z147</f>
        <v>0</v>
      </c>
      <c r="Z147" s="89">
        <f>FD_Input_Final_Data!AA147</f>
        <v>23284.135699999999</v>
      </c>
      <c r="AA147" s="89">
        <f>FD_Input_Final_Data!AB147</f>
        <v>67001.650299999994</v>
      </c>
      <c r="AB147" s="89">
        <f>FD_Input_Final_Data!AC147</f>
        <v>32987.406000000003</v>
      </c>
      <c r="AC147" s="89">
        <f>FD_Input_Final_Data!AD147</f>
        <v>33229.629399999998</v>
      </c>
      <c r="AD147" s="89">
        <f>FD_Input_Final_Data!AE147</f>
        <v>44064.112500000003</v>
      </c>
      <c r="AE147" s="89">
        <f>FD_Input_Final_Data!AF147</f>
        <v>44064.112500000003</v>
      </c>
      <c r="AF147" s="89">
        <f>FD_Input_Final_Data!AG147</f>
        <v>65737.865300000005</v>
      </c>
      <c r="AG147" s="89">
        <f>FD_Input_Final_Data!AH147</f>
        <v>123963.0919</v>
      </c>
      <c r="AH147" s="89">
        <f>FD_Input_Final_Data!AI147</f>
        <v>163853.63320000001</v>
      </c>
    </row>
    <row r="148" spans="2:34" s="15" customFormat="1" ht="15" x14ac:dyDescent="0.25">
      <c r="B148" s="89" t="str">
        <f>FD_Input_Final_Data!B148</f>
        <v>NWT</v>
      </c>
      <c r="C148" s="89" t="str">
        <f>FD_Input_Final_Data!C148</f>
        <v xml:space="preserve">United Utilities </v>
      </c>
      <c r="D148" s="89" t="str">
        <f>FD_Input_Final_Data!D148</f>
        <v>England</v>
      </c>
      <c r="E148" s="89" t="str">
        <f>FD_Input_Final_Data!E148</f>
        <v>Company</v>
      </c>
      <c r="F148" s="89" t="str">
        <f>FD_Input_Final_Data!F148</f>
        <v>WaSC</v>
      </c>
      <c r="G148" s="89" t="str">
        <f>FD_Input_Final_Data!G148</f>
        <v>PCL Units</v>
      </c>
      <c r="H148" s="89" t="str">
        <f>FD_Input_Final_Data!H148</f>
        <v>OUT5_09_H_PR24_OFWAT</v>
      </c>
      <c r="I148" s="88" t="str">
        <f t="shared" si="2"/>
        <v>NWTOUT5_09_H_PR24_OFWAT</v>
      </c>
      <c r="J148" s="89" t="str">
        <f>FD_Input_Final_Data!J148</f>
        <v>Totex</v>
      </c>
      <c r="K148" s="89" t="str">
        <f>FD_Input_Final_Data!K148</f>
        <v xml:space="preserve">Company view </v>
      </c>
      <c r="L148" s="89" t="str">
        <f>FD_Input_Final_Data!L148</f>
        <v>RWQ</v>
      </c>
      <c r="M148" s="89" t="str">
        <f>FD_Input_Final_Data!M148</f>
        <v>Underlying calculations for common performance commitments - wastewater - River water quality?(phosphorus) - Reduction in phosphorus from 2020</v>
      </c>
      <c r="N148" s="89" t="str">
        <f>FD_Input_Final_Data!N148</f>
        <v>kg</v>
      </c>
      <c r="O148" s="89">
        <f>FD_Input_Final_Data!O148</f>
        <v>4</v>
      </c>
      <c r="P148" s="89">
        <f>FD_Input_Final_Data!Q148</f>
        <v>0</v>
      </c>
      <c r="Q148" s="89">
        <f>FD_Input_Final_Data!R148</f>
        <v>0</v>
      </c>
      <c r="R148" s="89">
        <f>FD_Input_Final_Data!S148</f>
        <v>0</v>
      </c>
      <c r="S148" s="89">
        <f>FD_Input_Final_Data!T148</f>
        <v>0</v>
      </c>
      <c r="T148" s="89">
        <f>FD_Input_Final_Data!U148</f>
        <v>0</v>
      </c>
      <c r="U148" s="89">
        <f>FD_Input_Final_Data!V148</f>
        <v>0</v>
      </c>
      <c r="V148" s="89">
        <f>FD_Input_Final_Data!W148</f>
        <v>0</v>
      </c>
      <c r="W148" s="89">
        <f>FD_Input_Final_Data!X148</f>
        <v>0</v>
      </c>
      <c r="X148" s="89">
        <f>FD_Input_Final_Data!Y148</f>
        <v>0</v>
      </c>
      <c r="Y148" s="89">
        <f>FD_Input_Final_Data!Z148</f>
        <v>0</v>
      </c>
      <c r="Z148" s="89">
        <f>FD_Input_Final_Data!AA148</f>
        <v>0</v>
      </c>
      <c r="AA148" s="89">
        <f>FD_Input_Final_Data!AB148</f>
        <v>14392.5826</v>
      </c>
      <c r="AB148" s="89">
        <f>FD_Input_Final_Data!AC148</f>
        <v>29079.873</v>
      </c>
      <c r="AC148" s="89">
        <f>FD_Input_Final_Data!AD148</f>
        <v>89274.127900000007</v>
      </c>
      <c r="AD148" s="89">
        <f>FD_Input_Final_Data!AE148</f>
        <v>356969.99440000003</v>
      </c>
      <c r="AE148" s="89">
        <f>FD_Input_Final_Data!AF148</f>
        <v>364019.27399999998</v>
      </c>
      <c r="AF148" s="89">
        <f>FD_Input_Final_Data!AG148</f>
        <v>483740.68070000003</v>
      </c>
      <c r="AG148" s="89">
        <f>FD_Input_Final_Data!AH148</f>
        <v>483740.68070000003</v>
      </c>
      <c r="AH148" s="89">
        <f>FD_Input_Final_Data!AI148</f>
        <v>780918.67839999998</v>
      </c>
    </row>
    <row r="149" spans="2:34" s="15" customFormat="1" ht="15" x14ac:dyDescent="0.25">
      <c r="B149" s="89" t="str">
        <f>FD_Input_Final_Data!B149</f>
        <v>WSX</v>
      </c>
      <c r="C149" s="89" t="str">
        <f>FD_Input_Final_Data!C149</f>
        <v>Wessex Water</v>
      </c>
      <c r="D149" s="89" t="str">
        <f>FD_Input_Final_Data!D149</f>
        <v>England</v>
      </c>
      <c r="E149" s="89" t="str">
        <f>FD_Input_Final_Data!E149</f>
        <v>Company</v>
      </c>
      <c r="F149" s="89" t="str">
        <f>FD_Input_Final_Data!F149</f>
        <v>WaSC</v>
      </c>
      <c r="G149" s="89" t="str">
        <f>FD_Input_Final_Data!G149</f>
        <v>PCL Units</v>
      </c>
      <c r="H149" s="89" t="str">
        <f>FD_Input_Final_Data!H149</f>
        <v>OUT5_09_H_PR24_OFWAT</v>
      </c>
      <c r="I149" s="88" t="str">
        <f t="shared" si="2"/>
        <v>WSXOUT5_09_H_PR24_OFWAT</v>
      </c>
      <c r="J149" s="89" t="str">
        <f>FD_Input_Final_Data!J149</f>
        <v>Totex</v>
      </c>
      <c r="K149" s="89" t="str">
        <f>FD_Input_Final_Data!K149</f>
        <v xml:space="preserve">Company view </v>
      </c>
      <c r="L149" s="89" t="str">
        <f>FD_Input_Final_Data!L149</f>
        <v>RWQ</v>
      </c>
      <c r="M149" s="89" t="str">
        <f>FD_Input_Final_Data!M149</f>
        <v>Underlying calculations for common performance commitments - wastewater - River water quality?(phosphorus) - Reduction in phosphorus from 2020</v>
      </c>
      <c r="N149" s="89" t="str">
        <f>FD_Input_Final_Data!N149</f>
        <v>kg</v>
      </c>
      <c r="O149" s="89">
        <f>FD_Input_Final_Data!O149</f>
        <v>4</v>
      </c>
      <c r="P149" s="89">
        <f>FD_Input_Final_Data!Q149</f>
        <v>4310.0652</v>
      </c>
      <c r="Q149" s="89">
        <f>FD_Input_Final_Data!R149</f>
        <v>5130.4229999999998</v>
      </c>
      <c r="R149" s="89">
        <f>FD_Input_Final_Data!S149</f>
        <v>-18823.1993</v>
      </c>
      <c r="S149" s="89">
        <f>FD_Input_Final_Data!T149</f>
        <v>-21999.807400000002</v>
      </c>
      <c r="T149" s="89">
        <f>FD_Input_Final_Data!U149</f>
        <v>-1916.0744</v>
      </c>
      <c r="U149" s="89">
        <f>FD_Input_Final_Data!V149</f>
        <v>-5492.0753000000004</v>
      </c>
      <c r="V149" s="89">
        <f>FD_Input_Final_Data!W149</f>
        <v>16746.705399999999</v>
      </c>
      <c r="W149" s="89">
        <f>FD_Input_Final_Data!X149</f>
        <v>-48997.909099999997</v>
      </c>
      <c r="X149" s="89">
        <f>FD_Input_Final_Data!Y149</f>
        <v>1090.6711</v>
      </c>
      <c r="Y149" s="89">
        <f>FD_Input_Final_Data!Z149</f>
        <v>0</v>
      </c>
      <c r="Z149" s="89">
        <f>FD_Input_Final_Data!AA149</f>
        <v>9710.7628000000004</v>
      </c>
      <c r="AA149" s="89">
        <f>FD_Input_Final_Data!AB149</f>
        <v>44955.4565</v>
      </c>
      <c r="AB149" s="89">
        <f>FD_Input_Final_Data!AC149</f>
        <v>42229.894099999998</v>
      </c>
      <c r="AC149" s="89">
        <f>FD_Input_Final_Data!AD149</f>
        <v>56574.130899999996</v>
      </c>
      <c r="AD149" s="89">
        <f>FD_Input_Final_Data!AE149</f>
        <v>258764.27189999999</v>
      </c>
      <c r="AE149" s="89">
        <f>FD_Input_Final_Data!AF149</f>
        <v>258764.27189999999</v>
      </c>
      <c r="AF149" s="89">
        <f>FD_Input_Final_Data!AG149</f>
        <v>261845.856</v>
      </c>
      <c r="AG149" s="89">
        <f>FD_Input_Final_Data!AH149</f>
        <v>275818.67090000003</v>
      </c>
      <c r="AH149" s="89">
        <f>FD_Input_Final_Data!AI149</f>
        <v>282131.89899999998</v>
      </c>
    </row>
    <row r="150" spans="2:34" s="15" customFormat="1" ht="15" x14ac:dyDescent="0.25">
      <c r="B150" s="89" t="str">
        <f>FD_Input_Final_Data!B150</f>
        <v>YKY</v>
      </c>
      <c r="C150" s="89" t="str">
        <f>FD_Input_Final_Data!C150</f>
        <v>Yorkshire Water</v>
      </c>
      <c r="D150" s="89" t="str">
        <f>FD_Input_Final_Data!D150</f>
        <v>England</v>
      </c>
      <c r="E150" s="89" t="str">
        <f>FD_Input_Final_Data!E150</f>
        <v>Company</v>
      </c>
      <c r="F150" s="89" t="str">
        <f>FD_Input_Final_Data!F150</f>
        <v>WaSC</v>
      </c>
      <c r="G150" s="89" t="str">
        <f>FD_Input_Final_Data!G150</f>
        <v>PCL Units</v>
      </c>
      <c r="H150" s="89" t="str">
        <f>FD_Input_Final_Data!H150</f>
        <v>OUT5_09_H_PR24_OFWAT</v>
      </c>
      <c r="I150" s="88" t="str">
        <f t="shared" si="2"/>
        <v>YKYOUT5_09_H_PR24_OFWAT</v>
      </c>
      <c r="J150" s="89" t="str">
        <f>FD_Input_Final_Data!J150</f>
        <v>Totex</v>
      </c>
      <c r="K150" s="89" t="str">
        <f>FD_Input_Final_Data!K150</f>
        <v xml:space="preserve">Company view </v>
      </c>
      <c r="L150" s="89" t="str">
        <f>FD_Input_Final_Data!L150</f>
        <v>RWQ</v>
      </c>
      <c r="M150" s="89" t="str">
        <f>FD_Input_Final_Data!M150</f>
        <v>Underlying calculations for common performance commitments - wastewater - River water quality?(phosphorus) - Reduction in phosphorus from 2020</v>
      </c>
      <c r="N150" s="89" t="str">
        <f>FD_Input_Final_Data!N150</f>
        <v>kg</v>
      </c>
      <c r="O150" s="89">
        <f>FD_Input_Final_Data!O150</f>
        <v>4</v>
      </c>
      <c r="P150" s="89">
        <f>FD_Input_Final_Data!Q150</f>
        <v>0</v>
      </c>
      <c r="Q150" s="89">
        <f>FD_Input_Final_Data!R150</f>
        <v>0</v>
      </c>
      <c r="R150" s="89">
        <f>FD_Input_Final_Data!S150</f>
        <v>0</v>
      </c>
      <c r="S150" s="89">
        <f>FD_Input_Final_Data!T150</f>
        <v>0</v>
      </c>
      <c r="T150" s="89">
        <f>FD_Input_Final_Data!U150</f>
        <v>0</v>
      </c>
      <c r="U150" s="89">
        <f>FD_Input_Final_Data!V150</f>
        <v>0</v>
      </c>
      <c r="V150" s="89">
        <f>FD_Input_Final_Data!W150</f>
        <v>0</v>
      </c>
      <c r="W150" s="89">
        <f>FD_Input_Final_Data!X150</f>
        <v>0</v>
      </c>
      <c r="X150" s="89">
        <f>FD_Input_Final_Data!Y150</f>
        <v>0</v>
      </c>
      <c r="Y150" s="89">
        <f>FD_Input_Final_Data!Z150</f>
        <v>0</v>
      </c>
      <c r="Z150" s="89">
        <f>FD_Input_Final_Data!AA150</f>
        <v>58129.9</v>
      </c>
      <c r="AA150" s="89">
        <f>FD_Input_Final_Data!AB150</f>
        <v>58717.55</v>
      </c>
      <c r="AB150" s="89">
        <f>FD_Input_Final_Data!AC150</f>
        <v>33328.15</v>
      </c>
      <c r="AC150" s="89">
        <f>FD_Input_Final_Data!AD150</f>
        <v>33328.15</v>
      </c>
      <c r="AD150" s="89">
        <f>FD_Input_Final_Data!AE150</f>
        <v>2193405.4500000002</v>
      </c>
      <c r="AE150" s="89">
        <f>FD_Input_Final_Data!AF150</f>
        <v>2291550.2999999998</v>
      </c>
      <c r="AF150" s="89">
        <f>FD_Input_Final_Data!AG150</f>
        <v>2309194.4</v>
      </c>
      <c r="AG150" s="89">
        <f>FD_Input_Final_Data!AH150</f>
        <v>2314614.65</v>
      </c>
      <c r="AH150" s="89">
        <f>FD_Input_Final_Data!AI150</f>
        <v>2314614.65</v>
      </c>
    </row>
    <row r="151" spans="2:34" s="15" customFormat="1" ht="15" x14ac:dyDescent="0.25">
      <c r="B151" s="89" t="str">
        <f>FD_Input_Final_Data!B151</f>
        <v>AFW</v>
      </c>
      <c r="C151" s="89" t="str">
        <f>FD_Input_Final_Data!C151</f>
        <v>Affinity Water</v>
      </c>
      <c r="D151" s="89" t="str">
        <f>FD_Input_Final_Data!D151</f>
        <v>England</v>
      </c>
      <c r="E151" s="89" t="str">
        <f>FD_Input_Final_Data!E151</f>
        <v>Company</v>
      </c>
      <c r="F151" s="89" t="str">
        <f>FD_Input_Final_Data!F151</f>
        <v>WoC</v>
      </c>
      <c r="G151" s="89" t="str">
        <f>FD_Input_Final_Data!G151</f>
        <v>PCL Units</v>
      </c>
      <c r="H151" s="89" t="str">
        <f>FD_Input_Final_Data!H151</f>
        <v>OUT5_09_H_PR24_OFWAT</v>
      </c>
      <c r="I151" s="88" t="str">
        <f t="shared" si="2"/>
        <v>AFWOUT5_09_H_PR24_OFWAT</v>
      </c>
      <c r="J151" s="89" t="str">
        <f>FD_Input_Final_Data!J151</f>
        <v>Totex</v>
      </c>
      <c r="K151" s="89" t="str">
        <f>FD_Input_Final_Data!K151</f>
        <v xml:space="preserve">Company view </v>
      </c>
      <c r="L151" s="89" t="str">
        <f>FD_Input_Final_Data!L151</f>
        <v>RWQ</v>
      </c>
      <c r="M151" s="89" t="str">
        <f>FD_Input_Final_Data!M151</f>
        <v>Underlying calculations for common performance commitments - wastewater - River water quality?(phosphorus) - Reduction in phosphorus from 2020</v>
      </c>
      <c r="N151" s="89" t="str">
        <f>FD_Input_Final_Data!N151</f>
        <v>kg</v>
      </c>
      <c r="O151" s="89">
        <f>FD_Input_Final_Data!O151</f>
        <v>4</v>
      </c>
      <c r="P151" s="89" t="str">
        <f>FD_Input_Final_Data!Q151</f>
        <v>##BLANK</v>
      </c>
      <c r="Q151" s="89" t="str">
        <f>FD_Input_Final_Data!R151</f>
        <v>##BLANK</v>
      </c>
      <c r="R151" s="89" t="str">
        <f>FD_Input_Final_Data!S151</f>
        <v>##BLANK</v>
      </c>
      <c r="S151" s="89" t="str">
        <f>FD_Input_Final_Data!T151</f>
        <v>##BLANK</v>
      </c>
      <c r="T151" s="89" t="str">
        <f>FD_Input_Final_Data!U151</f>
        <v>##BLANK</v>
      </c>
      <c r="U151" s="89" t="str">
        <f>FD_Input_Final_Data!V151</f>
        <v>##BLANK</v>
      </c>
      <c r="V151" s="89" t="str">
        <f>FD_Input_Final_Data!W151</f>
        <v>##BLANK</v>
      </c>
      <c r="W151" s="89" t="str">
        <f>FD_Input_Final_Data!X151</f>
        <v>##BLANK</v>
      </c>
      <c r="X151" s="89" t="str">
        <f>FD_Input_Final_Data!Y151</f>
        <v>##BLANK</v>
      </c>
      <c r="Y151" s="89" t="str">
        <f>FD_Input_Final_Data!Z151</f>
        <v>##BLANK</v>
      </c>
      <c r="Z151" s="89" t="str">
        <f>FD_Input_Final_Data!AA151</f>
        <v>##BLANK</v>
      </c>
      <c r="AA151" s="89" t="str">
        <f>FD_Input_Final_Data!AB151</f>
        <v>##BLANK</v>
      </c>
      <c r="AB151" s="89" t="str">
        <f>FD_Input_Final_Data!AC151</f>
        <v>##BLANK</v>
      </c>
      <c r="AC151" s="89" t="str">
        <f>FD_Input_Final_Data!AD151</f>
        <v>##BLANK</v>
      </c>
      <c r="AD151" s="89" t="str">
        <f>FD_Input_Final_Data!AE151</f>
        <v>##BLANK</v>
      </c>
      <c r="AE151" s="89" t="str">
        <f>FD_Input_Final_Data!AF151</f>
        <v>##BLANK</v>
      </c>
      <c r="AF151" s="89" t="str">
        <f>FD_Input_Final_Data!AG151</f>
        <v>##BLANK</v>
      </c>
      <c r="AG151" s="89" t="str">
        <f>FD_Input_Final_Data!AH151</f>
        <v>##BLANK</v>
      </c>
      <c r="AH151" s="89" t="str">
        <f>FD_Input_Final_Data!AI151</f>
        <v>##BLANK</v>
      </c>
    </row>
    <row r="152" spans="2:34" s="15" customFormat="1" ht="15" x14ac:dyDescent="0.25">
      <c r="B152" s="89" t="str">
        <f>FD_Input_Final_Data!B152</f>
        <v>PRT</v>
      </c>
      <c r="C152" s="89" t="str">
        <f>FD_Input_Final_Data!C152</f>
        <v>Portsmouth Water</v>
      </c>
      <c r="D152" s="89" t="str">
        <f>FD_Input_Final_Data!D152</f>
        <v>England</v>
      </c>
      <c r="E152" s="89" t="str">
        <f>FD_Input_Final_Data!E152</f>
        <v>Company</v>
      </c>
      <c r="F152" s="89" t="str">
        <f>FD_Input_Final_Data!F152</f>
        <v>WoC</v>
      </c>
      <c r="G152" s="89" t="str">
        <f>FD_Input_Final_Data!G152</f>
        <v>PCL Units</v>
      </c>
      <c r="H152" s="89" t="str">
        <f>FD_Input_Final_Data!H152</f>
        <v>OUT5_09_H_PR24_OFWAT</v>
      </c>
      <c r="I152" s="88" t="str">
        <f t="shared" si="2"/>
        <v>PRTOUT5_09_H_PR24_OFWAT</v>
      </c>
      <c r="J152" s="89" t="str">
        <f>FD_Input_Final_Data!J152</f>
        <v>Totex</v>
      </c>
      <c r="K152" s="89" t="str">
        <f>FD_Input_Final_Data!K152</f>
        <v xml:space="preserve">Company view </v>
      </c>
      <c r="L152" s="89" t="str">
        <f>FD_Input_Final_Data!L152</f>
        <v>RWQ</v>
      </c>
      <c r="M152" s="89" t="str">
        <f>FD_Input_Final_Data!M152</f>
        <v>Underlying calculations for common performance commitments - wastewater - River water quality?(phosphorus) - Reduction in phosphorus from 2020</v>
      </c>
      <c r="N152" s="89" t="str">
        <f>FD_Input_Final_Data!N152</f>
        <v>kg</v>
      </c>
      <c r="O152" s="89">
        <f>FD_Input_Final_Data!O152</f>
        <v>4</v>
      </c>
      <c r="P152" s="89" t="str">
        <f>FD_Input_Final_Data!Q152</f>
        <v>##BLANK</v>
      </c>
      <c r="Q152" s="89" t="str">
        <f>FD_Input_Final_Data!R152</f>
        <v>##BLANK</v>
      </c>
      <c r="R152" s="89" t="str">
        <f>FD_Input_Final_Data!S152</f>
        <v>##BLANK</v>
      </c>
      <c r="S152" s="89" t="str">
        <f>FD_Input_Final_Data!T152</f>
        <v>##BLANK</v>
      </c>
      <c r="T152" s="89" t="str">
        <f>FD_Input_Final_Data!U152</f>
        <v>##BLANK</v>
      </c>
      <c r="U152" s="89" t="str">
        <f>FD_Input_Final_Data!V152</f>
        <v>##BLANK</v>
      </c>
      <c r="V152" s="89" t="str">
        <f>FD_Input_Final_Data!W152</f>
        <v>##BLANK</v>
      </c>
      <c r="W152" s="89" t="str">
        <f>FD_Input_Final_Data!X152</f>
        <v>##BLANK</v>
      </c>
      <c r="X152" s="89" t="str">
        <f>FD_Input_Final_Data!Y152</f>
        <v>##BLANK</v>
      </c>
      <c r="Y152" s="89" t="str">
        <f>FD_Input_Final_Data!Z152</f>
        <v>##BLANK</v>
      </c>
      <c r="Z152" s="89" t="str">
        <f>FD_Input_Final_Data!AA152</f>
        <v>##BLANK</v>
      </c>
      <c r="AA152" s="89" t="str">
        <f>FD_Input_Final_Data!AB152</f>
        <v>##BLANK</v>
      </c>
      <c r="AB152" s="89" t="str">
        <f>FD_Input_Final_Data!AC152</f>
        <v>##BLANK</v>
      </c>
      <c r="AC152" s="89" t="str">
        <f>FD_Input_Final_Data!AD152</f>
        <v>##BLANK</v>
      </c>
      <c r="AD152" s="89" t="str">
        <f>FD_Input_Final_Data!AE152</f>
        <v>##BLANK</v>
      </c>
      <c r="AE152" s="89" t="str">
        <f>FD_Input_Final_Data!AF152</f>
        <v>##BLANK</v>
      </c>
      <c r="AF152" s="89" t="str">
        <f>FD_Input_Final_Data!AG152</f>
        <v>##BLANK</v>
      </c>
      <c r="AG152" s="89" t="str">
        <f>FD_Input_Final_Data!AH152</f>
        <v>##BLANK</v>
      </c>
      <c r="AH152" s="89" t="str">
        <f>FD_Input_Final_Data!AI152</f>
        <v>##BLANK</v>
      </c>
    </row>
    <row r="153" spans="2:34" s="15" customFormat="1" ht="15" x14ac:dyDescent="0.25">
      <c r="B153" s="89" t="str">
        <f>FD_Input_Final_Data!B153</f>
        <v>SEW</v>
      </c>
      <c r="C153" s="89" t="str">
        <f>FD_Input_Final_Data!C153</f>
        <v>South East Water</v>
      </c>
      <c r="D153" s="89" t="str">
        <f>FD_Input_Final_Data!D153</f>
        <v>England</v>
      </c>
      <c r="E153" s="89" t="str">
        <f>FD_Input_Final_Data!E153</f>
        <v>Company</v>
      </c>
      <c r="F153" s="89" t="str">
        <f>FD_Input_Final_Data!F153</f>
        <v>WoC</v>
      </c>
      <c r="G153" s="89" t="str">
        <f>FD_Input_Final_Data!G153</f>
        <v>PCL Units</v>
      </c>
      <c r="H153" s="89" t="str">
        <f>FD_Input_Final_Data!H153</f>
        <v>OUT5_09_H_PR24_OFWAT</v>
      </c>
      <c r="I153" s="88" t="str">
        <f t="shared" si="2"/>
        <v>SEWOUT5_09_H_PR24_OFWAT</v>
      </c>
      <c r="J153" s="89" t="str">
        <f>FD_Input_Final_Data!J153</f>
        <v>Totex</v>
      </c>
      <c r="K153" s="89" t="str">
        <f>FD_Input_Final_Data!K153</f>
        <v xml:space="preserve">Company view </v>
      </c>
      <c r="L153" s="89" t="str">
        <f>FD_Input_Final_Data!L153</f>
        <v>RWQ</v>
      </c>
      <c r="M153" s="89" t="str">
        <f>FD_Input_Final_Data!M153</f>
        <v>Underlying calculations for common performance commitments - wastewater - River water quality?(phosphorus) - Reduction in phosphorus from 2020</v>
      </c>
      <c r="N153" s="89" t="str">
        <f>FD_Input_Final_Data!N153</f>
        <v>kg</v>
      </c>
      <c r="O153" s="89">
        <f>FD_Input_Final_Data!O153</f>
        <v>4</v>
      </c>
      <c r="P153" s="89" t="str">
        <f>FD_Input_Final_Data!Q153</f>
        <v>##BLANK</v>
      </c>
      <c r="Q153" s="89" t="str">
        <f>FD_Input_Final_Data!R153</f>
        <v>##BLANK</v>
      </c>
      <c r="R153" s="89" t="str">
        <f>FD_Input_Final_Data!S153</f>
        <v>##BLANK</v>
      </c>
      <c r="S153" s="89" t="str">
        <f>FD_Input_Final_Data!T153</f>
        <v>##BLANK</v>
      </c>
      <c r="T153" s="89" t="str">
        <f>FD_Input_Final_Data!U153</f>
        <v>##BLANK</v>
      </c>
      <c r="U153" s="89" t="str">
        <f>FD_Input_Final_Data!V153</f>
        <v>##BLANK</v>
      </c>
      <c r="V153" s="89" t="str">
        <f>FD_Input_Final_Data!W153</f>
        <v>##BLANK</v>
      </c>
      <c r="W153" s="89" t="str">
        <f>FD_Input_Final_Data!X153</f>
        <v>##BLANK</v>
      </c>
      <c r="X153" s="89" t="str">
        <f>FD_Input_Final_Data!Y153</f>
        <v>##BLANK</v>
      </c>
      <c r="Y153" s="89" t="str">
        <f>FD_Input_Final_Data!Z153</f>
        <v>##BLANK</v>
      </c>
      <c r="Z153" s="89" t="str">
        <f>FD_Input_Final_Data!AA153</f>
        <v>##BLANK</v>
      </c>
      <c r="AA153" s="89" t="str">
        <f>FD_Input_Final_Data!AB153</f>
        <v>##BLANK</v>
      </c>
      <c r="AB153" s="89" t="str">
        <f>FD_Input_Final_Data!AC153</f>
        <v>##BLANK</v>
      </c>
      <c r="AC153" s="89" t="str">
        <f>FD_Input_Final_Data!AD153</f>
        <v>##BLANK</v>
      </c>
      <c r="AD153" s="89" t="str">
        <f>FD_Input_Final_Data!AE153</f>
        <v>##BLANK</v>
      </c>
      <c r="AE153" s="89" t="str">
        <f>FD_Input_Final_Data!AF153</f>
        <v>##BLANK</v>
      </c>
      <c r="AF153" s="89" t="str">
        <f>FD_Input_Final_Data!AG153</f>
        <v>##BLANK</v>
      </c>
      <c r="AG153" s="89" t="str">
        <f>FD_Input_Final_Data!AH153</f>
        <v>##BLANK</v>
      </c>
      <c r="AH153" s="89" t="str">
        <f>FD_Input_Final_Data!AI153</f>
        <v>##BLANK</v>
      </c>
    </row>
    <row r="154" spans="2:34" s="15" customFormat="1" ht="15" x14ac:dyDescent="0.25">
      <c r="B154" s="89" t="str">
        <f>FD_Input_Final_Data!B154</f>
        <v>SSC</v>
      </c>
      <c r="C154" s="89" t="str">
        <f>FD_Input_Final_Data!C154</f>
        <v>South Staffordshire Water</v>
      </c>
      <c r="D154" s="89" t="str">
        <f>FD_Input_Final_Data!D154</f>
        <v>England</v>
      </c>
      <c r="E154" s="89" t="str">
        <f>FD_Input_Final_Data!E154</f>
        <v>Company</v>
      </c>
      <c r="F154" s="89" t="str">
        <f>FD_Input_Final_Data!F154</f>
        <v>WoC</v>
      </c>
      <c r="G154" s="89" t="str">
        <f>FD_Input_Final_Data!G154</f>
        <v>PCL Units</v>
      </c>
      <c r="H154" s="89" t="str">
        <f>FD_Input_Final_Data!H154</f>
        <v>OUT5_09_H_PR24_OFWAT</v>
      </c>
      <c r="I154" s="88" t="str">
        <f t="shared" si="2"/>
        <v>SSCOUT5_09_H_PR24_OFWAT</v>
      </c>
      <c r="J154" s="89" t="str">
        <f>FD_Input_Final_Data!J154</f>
        <v>Totex</v>
      </c>
      <c r="K154" s="89" t="str">
        <f>FD_Input_Final_Data!K154</f>
        <v xml:space="preserve">Company view </v>
      </c>
      <c r="L154" s="89" t="str">
        <f>FD_Input_Final_Data!L154</f>
        <v>RWQ</v>
      </c>
      <c r="M154" s="89" t="str">
        <f>FD_Input_Final_Data!M154</f>
        <v>Underlying calculations for common performance commitments - wastewater - River water quality?(phosphorus) - Reduction in phosphorus from 2020</v>
      </c>
      <c r="N154" s="89" t="str">
        <f>FD_Input_Final_Data!N154</f>
        <v>kg</v>
      </c>
      <c r="O154" s="89">
        <f>FD_Input_Final_Data!O154</f>
        <v>4</v>
      </c>
      <c r="P154" s="89" t="str">
        <f>FD_Input_Final_Data!Q154</f>
        <v>##BLANK</v>
      </c>
      <c r="Q154" s="89" t="str">
        <f>FD_Input_Final_Data!R154</f>
        <v>##BLANK</v>
      </c>
      <c r="R154" s="89" t="str">
        <f>FD_Input_Final_Data!S154</f>
        <v>##BLANK</v>
      </c>
      <c r="S154" s="89" t="str">
        <f>FD_Input_Final_Data!T154</f>
        <v>##BLANK</v>
      </c>
      <c r="T154" s="89" t="str">
        <f>FD_Input_Final_Data!U154</f>
        <v>##BLANK</v>
      </c>
      <c r="U154" s="89" t="str">
        <f>FD_Input_Final_Data!V154</f>
        <v>##BLANK</v>
      </c>
      <c r="V154" s="89" t="str">
        <f>FD_Input_Final_Data!W154</f>
        <v>##BLANK</v>
      </c>
      <c r="W154" s="89" t="str">
        <f>FD_Input_Final_Data!X154</f>
        <v>##BLANK</v>
      </c>
      <c r="X154" s="89" t="str">
        <f>FD_Input_Final_Data!Y154</f>
        <v>##BLANK</v>
      </c>
      <c r="Y154" s="89" t="str">
        <f>FD_Input_Final_Data!Z154</f>
        <v>##BLANK</v>
      </c>
      <c r="Z154" s="89" t="str">
        <f>FD_Input_Final_Data!AA154</f>
        <v>##BLANK</v>
      </c>
      <c r="AA154" s="89" t="str">
        <f>FD_Input_Final_Data!AB154</f>
        <v>##BLANK</v>
      </c>
      <c r="AB154" s="89" t="str">
        <f>FD_Input_Final_Data!AC154</f>
        <v>##BLANK</v>
      </c>
      <c r="AC154" s="89" t="str">
        <f>FD_Input_Final_Data!AD154</f>
        <v>##BLANK</v>
      </c>
      <c r="AD154" s="89" t="str">
        <f>FD_Input_Final_Data!AE154</f>
        <v>##BLANK</v>
      </c>
      <c r="AE154" s="89" t="str">
        <f>FD_Input_Final_Data!AF154</f>
        <v>##BLANK</v>
      </c>
      <c r="AF154" s="89" t="str">
        <f>FD_Input_Final_Data!AG154</f>
        <v>##BLANK</v>
      </c>
      <c r="AG154" s="89" t="str">
        <f>FD_Input_Final_Data!AH154</f>
        <v>##BLANK</v>
      </c>
      <c r="AH154" s="89" t="str">
        <f>FD_Input_Final_Data!AI154</f>
        <v>##BLANK</v>
      </c>
    </row>
    <row r="155" spans="2:34" s="15" customFormat="1" ht="15" x14ac:dyDescent="0.25">
      <c r="B155" s="89" t="str">
        <f>FD_Input_Final_Data!B155</f>
        <v>SES</v>
      </c>
      <c r="C155" s="89" t="str">
        <f>FD_Input_Final_Data!C155</f>
        <v>SES Water</v>
      </c>
      <c r="D155" s="89" t="str">
        <f>FD_Input_Final_Data!D155</f>
        <v>England</v>
      </c>
      <c r="E155" s="89" t="str">
        <f>FD_Input_Final_Data!E155</f>
        <v>Company</v>
      </c>
      <c r="F155" s="89" t="str">
        <f>FD_Input_Final_Data!F155</f>
        <v>WoC</v>
      </c>
      <c r="G155" s="89" t="str">
        <f>FD_Input_Final_Data!G155</f>
        <v>PCL Units</v>
      </c>
      <c r="H155" s="89" t="str">
        <f>FD_Input_Final_Data!H155</f>
        <v>OUT5_09_H_PR24_OFWAT</v>
      </c>
      <c r="I155" s="88" t="str">
        <f t="shared" si="2"/>
        <v>SESOUT5_09_H_PR24_OFWAT</v>
      </c>
      <c r="J155" s="89" t="str">
        <f>FD_Input_Final_Data!J155</f>
        <v>Totex</v>
      </c>
      <c r="K155" s="89" t="str">
        <f>FD_Input_Final_Data!K155</f>
        <v xml:space="preserve">Company view </v>
      </c>
      <c r="L155" s="89" t="str">
        <f>FD_Input_Final_Data!L155</f>
        <v>RWQ</v>
      </c>
      <c r="M155" s="89" t="str">
        <f>FD_Input_Final_Data!M155</f>
        <v>Underlying calculations for common performance commitments - wastewater - River water quality?(phosphorus) - Reduction in phosphorus from 2020</v>
      </c>
      <c r="N155" s="89" t="str">
        <f>FD_Input_Final_Data!N155</f>
        <v>kg</v>
      </c>
      <c r="O155" s="89">
        <f>FD_Input_Final_Data!O155</f>
        <v>4</v>
      </c>
      <c r="P155" s="89" t="str">
        <f>FD_Input_Final_Data!Q155</f>
        <v>##BLANK</v>
      </c>
      <c r="Q155" s="89" t="str">
        <f>FD_Input_Final_Data!R155</f>
        <v>##BLANK</v>
      </c>
      <c r="R155" s="89" t="str">
        <f>FD_Input_Final_Data!S155</f>
        <v>##BLANK</v>
      </c>
      <c r="S155" s="89" t="str">
        <f>FD_Input_Final_Data!T155</f>
        <v>##BLANK</v>
      </c>
      <c r="T155" s="89" t="str">
        <f>FD_Input_Final_Data!U155</f>
        <v>##BLANK</v>
      </c>
      <c r="U155" s="89" t="str">
        <f>FD_Input_Final_Data!V155</f>
        <v>##BLANK</v>
      </c>
      <c r="V155" s="89" t="str">
        <f>FD_Input_Final_Data!W155</f>
        <v>##BLANK</v>
      </c>
      <c r="W155" s="89" t="str">
        <f>FD_Input_Final_Data!X155</f>
        <v>##BLANK</v>
      </c>
      <c r="X155" s="89" t="str">
        <f>FD_Input_Final_Data!Y155</f>
        <v>##BLANK</v>
      </c>
      <c r="Y155" s="89" t="str">
        <f>FD_Input_Final_Data!Z155</f>
        <v>##BLANK</v>
      </c>
      <c r="Z155" s="89" t="str">
        <f>FD_Input_Final_Data!AA155</f>
        <v>##BLANK</v>
      </c>
      <c r="AA155" s="89" t="str">
        <f>FD_Input_Final_Data!AB155</f>
        <v>##BLANK</v>
      </c>
      <c r="AB155" s="89" t="str">
        <f>FD_Input_Final_Data!AC155</f>
        <v>##BLANK</v>
      </c>
      <c r="AC155" s="89" t="str">
        <f>FD_Input_Final_Data!AD155</f>
        <v>##BLANK</v>
      </c>
      <c r="AD155" s="89" t="str">
        <f>FD_Input_Final_Data!AE155</f>
        <v>##BLANK</v>
      </c>
      <c r="AE155" s="89" t="str">
        <f>FD_Input_Final_Data!AF155</f>
        <v>##BLANK</v>
      </c>
      <c r="AF155" s="89" t="str">
        <f>FD_Input_Final_Data!AG155</f>
        <v>##BLANK</v>
      </c>
      <c r="AG155" s="89" t="str">
        <f>FD_Input_Final_Data!AH155</f>
        <v>##BLANK</v>
      </c>
      <c r="AH155" s="89" t="str">
        <f>FD_Input_Final_Data!AI155</f>
        <v>##BLANK</v>
      </c>
    </row>
    <row r="156" spans="2:34" s="15" customFormat="1" ht="15" x14ac:dyDescent="0.25">
      <c r="B156" s="89" t="str">
        <f>FD_Input_Final_Data!B156</f>
        <v>SWB</v>
      </c>
      <c r="C156" s="89" t="str">
        <f>FD_Input_Final_Data!C156</f>
        <v>South West Water</v>
      </c>
      <c r="D156" s="89" t="str">
        <f>FD_Input_Final_Data!D156</f>
        <v>England</v>
      </c>
      <c r="E156" s="89" t="str">
        <f>FD_Input_Final_Data!E156</f>
        <v>Company</v>
      </c>
      <c r="F156" s="89" t="str">
        <f>FD_Input_Final_Data!F156</f>
        <v>WaSC</v>
      </c>
      <c r="G156" s="89" t="str">
        <f>FD_Input_Final_Data!G156</f>
        <v>PCL Units</v>
      </c>
      <c r="H156" s="89" t="str">
        <f>FD_Input_Final_Data!H156</f>
        <v>OUT5_09_H_PR24_OFWAT</v>
      </c>
      <c r="I156" s="88" t="str">
        <f t="shared" si="2"/>
        <v>SWBOUT5_09_H_PR24_OFWAT</v>
      </c>
      <c r="J156" s="89" t="str">
        <f>FD_Input_Final_Data!J156</f>
        <v>Totex</v>
      </c>
      <c r="K156" s="89" t="str">
        <f>FD_Input_Final_Data!K156</f>
        <v xml:space="preserve">Company view </v>
      </c>
      <c r="L156" s="89" t="str">
        <f>FD_Input_Final_Data!L156</f>
        <v>RWQ</v>
      </c>
      <c r="M156" s="89" t="str">
        <f>FD_Input_Final_Data!M156</f>
        <v>Underlying calculations for common performance commitments - wastewater - River water quality?(phosphorus) - Reduction in phosphorus from 2020</v>
      </c>
      <c r="N156" s="89" t="str">
        <f>FD_Input_Final_Data!N156</f>
        <v>kg</v>
      </c>
      <c r="O156" s="89">
        <f>FD_Input_Final_Data!O156</f>
        <v>4</v>
      </c>
      <c r="P156" s="89">
        <f>FD_Input_Final_Data!Q156</f>
        <v>1173.12327</v>
      </c>
      <c r="Q156" s="89">
        <f>FD_Input_Final_Data!R156</f>
        <v>1107.39985</v>
      </c>
      <c r="R156" s="89">
        <f>FD_Input_Final_Data!S156</f>
        <v>-1517.5013800000002</v>
      </c>
      <c r="S156" s="89">
        <f>FD_Input_Final_Data!T156</f>
        <v>337.20445000000001</v>
      </c>
      <c r="T156" s="89">
        <f>FD_Input_Final_Data!U156</f>
        <v>-103.77682999999999</v>
      </c>
      <c r="U156" s="89">
        <f>FD_Input_Final_Data!V156</f>
        <v>1274.3834099999999</v>
      </c>
      <c r="V156" s="89">
        <f>FD_Input_Final_Data!W156</f>
        <v>-1889.0558099999998</v>
      </c>
      <c r="W156" s="89">
        <f>FD_Input_Final_Data!X156</f>
        <v>296.82434000000001</v>
      </c>
      <c r="X156" s="89">
        <f>FD_Input_Final_Data!Y156</f>
        <v>1356.0027299999999</v>
      </c>
      <c r="Y156" s="89">
        <f>FD_Input_Final_Data!Z156</f>
        <v>0</v>
      </c>
      <c r="Z156" s="89">
        <f>FD_Input_Final_Data!AA156</f>
        <v>2765.21524</v>
      </c>
      <c r="AA156" s="89">
        <f>FD_Input_Final_Data!AB156</f>
        <v>5782.6070500000005</v>
      </c>
      <c r="AB156" s="89">
        <f>FD_Input_Final_Data!AC156</f>
        <v>5221.5382300000001</v>
      </c>
      <c r="AC156" s="89">
        <f>FD_Input_Final_Data!AD156</f>
        <v>5262.1885600000005</v>
      </c>
      <c r="AD156" s="89">
        <f>FD_Input_Final_Data!AE156</f>
        <v>4998.4695899999997</v>
      </c>
      <c r="AE156" s="89">
        <f>FD_Input_Final_Data!AF156</f>
        <v>17647.718799999999</v>
      </c>
      <c r="AF156" s="89">
        <f>FD_Input_Final_Data!AG156</f>
        <v>18615.635600000001</v>
      </c>
      <c r="AG156" s="89">
        <f>FD_Input_Final_Data!AH156</f>
        <v>19822.433850000001</v>
      </c>
      <c r="AH156" s="89">
        <f>FD_Input_Final_Data!AI156</f>
        <v>23046.108039999999</v>
      </c>
    </row>
    <row r="157" spans="2:34" s="15" customFormat="1" ht="15" x14ac:dyDescent="0.25">
      <c r="B157" s="89" t="str">
        <f>FD_Input_Final_Data!B157</f>
        <v>BRL</v>
      </c>
      <c r="C157" s="89" t="str">
        <f>FD_Input_Final_Data!C157</f>
        <v>Bristol Water</v>
      </c>
      <c r="D157" s="89" t="str">
        <f>FD_Input_Final_Data!D157</f>
        <v>England</v>
      </c>
      <c r="E157" s="89" t="str">
        <f>FD_Input_Final_Data!E157</f>
        <v>Company</v>
      </c>
      <c r="F157" s="89" t="str">
        <f>FD_Input_Final_Data!F157</f>
        <v>WoC</v>
      </c>
      <c r="G157" s="89" t="str">
        <f>FD_Input_Final_Data!G157</f>
        <v>PCL Units</v>
      </c>
      <c r="H157" s="89" t="str">
        <f>FD_Input_Final_Data!H157</f>
        <v>OUT5_09_H_PR24_OFWAT</v>
      </c>
      <c r="I157" s="88" t="str">
        <f t="shared" si="2"/>
        <v>BRLOUT5_09_H_PR24_OFWAT</v>
      </c>
      <c r="J157" s="89" t="str">
        <f>FD_Input_Final_Data!J157</f>
        <v>Totex</v>
      </c>
      <c r="K157" s="89" t="str">
        <f>FD_Input_Final_Data!K157</f>
        <v xml:space="preserve">Company view </v>
      </c>
      <c r="L157" s="89" t="str">
        <f>FD_Input_Final_Data!L157</f>
        <v>RWQ</v>
      </c>
      <c r="M157" s="89" t="str">
        <f>FD_Input_Final_Data!M157</f>
        <v>Underlying calculations for common performance commitments - wastewater - River water quality?(phosphorus) - Reduction in phosphorus from 2020</v>
      </c>
      <c r="N157" s="89" t="str">
        <f>FD_Input_Final_Data!N157</f>
        <v>kg</v>
      </c>
      <c r="O157" s="89">
        <f>FD_Input_Final_Data!O157</f>
        <v>4</v>
      </c>
      <c r="P157" s="89" t="str">
        <f>FD_Input_Final_Data!Q157</f>
        <v>##BLANK</v>
      </c>
      <c r="Q157" s="89" t="str">
        <f>FD_Input_Final_Data!R157</f>
        <v>##BLANK</v>
      </c>
      <c r="R157" s="89" t="str">
        <f>FD_Input_Final_Data!S157</f>
        <v>##BLANK</v>
      </c>
      <c r="S157" s="89" t="str">
        <f>FD_Input_Final_Data!T157</f>
        <v>##BLANK</v>
      </c>
      <c r="T157" s="89" t="str">
        <f>FD_Input_Final_Data!U157</f>
        <v>##BLANK</v>
      </c>
      <c r="U157" s="89" t="str">
        <f>FD_Input_Final_Data!V157</f>
        <v>##BLANK</v>
      </c>
      <c r="V157" s="89" t="str">
        <f>FD_Input_Final_Data!W157</f>
        <v>##BLANK</v>
      </c>
      <c r="W157" s="89" t="str">
        <f>FD_Input_Final_Data!X157</f>
        <v>##BLANK</v>
      </c>
      <c r="X157" s="89" t="str">
        <f>FD_Input_Final_Data!Y157</f>
        <v>##BLANK</v>
      </c>
      <c r="Y157" s="89" t="str">
        <f>FD_Input_Final_Data!Z157</f>
        <v>##BLANK</v>
      </c>
      <c r="Z157" s="89" t="str">
        <f>FD_Input_Final_Data!AA157</f>
        <v>##BLANK</v>
      </c>
      <c r="AA157" s="89" t="str">
        <f>FD_Input_Final_Data!AB157</f>
        <v>##BLANK</v>
      </c>
      <c r="AB157" s="89" t="str">
        <f>FD_Input_Final_Data!AC157</f>
        <v>##BLANK</v>
      </c>
      <c r="AC157" s="89" t="str">
        <f>FD_Input_Final_Data!AD157</f>
        <v>##BLANK</v>
      </c>
      <c r="AD157" s="89" t="str">
        <f>FD_Input_Final_Data!AE157</f>
        <v>##BLANK</v>
      </c>
      <c r="AE157" s="89" t="str">
        <f>FD_Input_Final_Data!AF157</f>
        <v>##BLANK</v>
      </c>
      <c r="AF157" s="89" t="str">
        <f>FD_Input_Final_Data!AG157</f>
        <v>##BLANK</v>
      </c>
      <c r="AG157" s="89" t="str">
        <f>FD_Input_Final_Data!AH157</f>
        <v>##BLANK</v>
      </c>
      <c r="AH157" s="89" t="str">
        <f>FD_Input_Final_Data!AI157</f>
        <v>##BLANK</v>
      </c>
    </row>
    <row r="158" spans="2:34" s="15" customFormat="1" ht="15" x14ac:dyDescent="0.25">
      <c r="B158" s="89" t="str">
        <f>Output_Final_PCLs!B7</f>
        <v>ANH</v>
      </c>
      <c r="C158" s="89" t="str">
        <f>Output_Final_PCLs!C7</f>
        <v>Anglian Water</v>
      </c>
      <c r="D158" s="89" t="str">
        <f>Output_Final_PCLs!D7</f>
        <v>England</v>
      </c>
      <c r="E158" s="89" t="str">
        <f>Output_Final_PCLs!E7</f>
        <v>Company</v>
      </c>
      <c r="F158" s="89" t="str">
        <f>Output_Final_PCLs!F7</f>
        <v>WaSC</v>
      </c>
      <c r="G158" s="89" t="str">
        <f>Output_Final_PCLs!G7</f>
        <v>PCL Units</v>
      </c>
      <c r="H158" s="89" t="str">
        <f>Output_Final_PCLs!H7</f>
        <v>C_OUT5_09_PR24_OFWAT</v>
      </c>
      <c r="I158" s="88" t="str">
        <f t="shared" si="2"/>
        <v>ANHC_OUT5_09_PR24_OFWAT</v>
      </c>
      <c r="J158" s="89" t="str">
        <f>Output_Final_PCLs!J7</f>
        <v>Totex</v>
      </c>
      <c r="K158" s="89" t="str">
        <f>Output_Final_PCLs!K7</f>
        <v xml:space="preserve">Company view </v>
      </c>
      <c r="L158" s="89" t="str">
        <f>Output_Final_PCLs!L7</f>
        <v>RWQ</v>
      </c>
      <c r="M158" s="89" t="str">
        <f>Output_Final_PCLs!M7</f>
        <v>Reduction in phosphorus as a percentage of load discharged from treatment works in 2020</v>
      </c>
      <c r="N158" s="89" t="str">
        <f>Output_Final_PCLs!N7</f>
        <v>%</v>
      </c>
      <c r="O158" s="89">
        <f>Output_Final_PCLs!O7</f>
        <v>4</v>
      </c>
      <c r="P158" s="89" t="s">
        <v>123</v>
      </c>
      <c r="Q158" s="89" t="s">
        <v>123</v>
      </c>
      <c r="R158" s="89" t="s">
        <v>123</v>
      </c>
      <c r="S158" s="89" t="s">
        <v>123</v>
      </c>
      <c r="T158" s="89" t="s">
        <v>123</v>
      </c>
      <c r="U158" s="89" t="s">
        <v>123</v>
      </c>
      <c r="V158" s="89" t="s">
        <v>123</v>
      </c>
      <c r="W158" s="89" t="s">
        <v>123</v>
      </c>
      <c r="X158" s="89" t="s">
        <v>123</v>
      </c>
      <c r="Y158" s="89" t="s">
        <v>123</v>
      </c>
      <c r="Z158" s="89" t="s">
        <v>123</v>
      </c>
      <c r="AA158" s="89" t="s">
        <v>123</v>
      </c>
      <c r="AB158" s="89" t="s">
        <v>123</v>
      </c>
      <c r="AC158" s="88">
        <f>Output_Final_PCLs!P7</f>
        <v>0</v>
      </c>
      <c r="AD158" s="88">
        <f>Output_Final_PCLs!Q7</f>
        <v>0.13400000000000001</v>
      </c>
      <c r="AE158" s="88">
        <f>Output_Final_PCLs!R7</f>
        <v>0.12989999999999999</v>
      </c>
      <c r="AF158" s="88">
        <f>Output_Final_PCLs!S7</f>
        <v>0.1361</v>
      </c>
      <c r="AG158" s="88">
        <f>Output_Final_PCLs!T7</f>
        <v>0.14680000000000001</v>
      </c>
      <c r="AH158" s="88">
        <f>Output_Final_PCLs!U7</f>
        <v>0.14580000000000001</v>
      </c>
    </row>
    <row r="159" spans="2:34" s="15" customFormat="1" ht="15" x14ac:dyDescent="0.25">
      <c r="B159" s="89" t="str">
        <f>Output_Final_PCLs!B8</f>
        <v>WSH</v>
      </c>
      <c r="C159" s="89" t="str">
        <f>Output_Final_PCLs!C8</f>
        <v>Dŵr Cymru</v>
      </c>
      <c r="D159" s="89" t="str">
        <f>Output_Final_PCLs!D8</f>
        <v>Wales</v>
      </c>
      <c r="E159" s="89" t="str">
        <f>Output_Final_PCLs!E8</f>
        <v>Company</v>
      </c>
      <c r="F159" s="89" t="str">
        <f>Output_Final_PCLs!F8</f>
        <v>WaSC</v>
      </c>
      <c r="G159" s="89" t="str">
        <f>Output_Final_PCLs!G8</f>
        <v>PCL Units</v>
      </c>
      <c r="H159" s="89" t="str">
        <f>Output_Final_PCLs!H8</f>
        <v>C_OUT5_09_PR24_OFWAT</v>
      </c>
      <c r="I159" s="88" t="str">
        <f t="shared" si="2"/>
        <v>WSHC_OUT5_09_PR24_OFWAT</v>
      </c>
      <c r="J159" s="89" t="str">
        <f>Output_Final_PCLs!J8</f>
        <v>Totex</v>
      </c>
      <c r="K159" s="89" t="str">
        <f>Output_Final_PCLs!K8</f>
        <v xml:space="preserve">Company view </v>
      </c>
      <c r="L159" s="89" t="str">
        <f>Output_Final_PCLs!L8</f>
        <v>RWQ</v>
      </c>
      <c r="M159" s="89" t="str">
        <f>Output_Final_PCLs!M8</f>
        <v>Reduction in phosphorus as a percentage of load discharged from treatment works in 2020</v>
      </c>
      <c r="N159" s="89" t="str">
        <f>Output_Final_PCLs!N8</f>
        <v>%</v>
      </c>
      <c r="O159" s="89">
        <f>Output_Final_PCLs!O8</f>
        <v>4</v>
      </c>
      <c r="P159" s="89" t="s">
        <v>123</v>
      </c>
      <c r="Q159" s="89" t="s">
        <v>123</v>
      </c>
      <c r="R159" s="89" t="s">
        <v>123</v>
      </c>
      <c r="S159" s="89" t="s">
        <v>123</v>
      </c>
      <c r="T159" s="89" t="s">
        <v>123</v>
      </c>
      <c r="U159" s="89" t="s">
        <v>123</v>
      </c>
      <c r="V159" s="89" t="s">
        <v>123</v>
      </c>
      <c r="W159" s="89" t="s">
        <v>123</v>
      </c>
      <c r="X159" s="89" t="s">
        <v>123</v>
      </c>
      <c r="Y159" s="89" t="s">
        <v>123</v>
      </c>
      <c r="Z159" s="89" t="s">
        <v>123</v>
      </c>
      <c r="AA159" s="89" t="s">
        <v>123</v>
      </c>
      <c r="AB159" s="89" t="s">
        <v>123</v>
      </c>
      <c r="AC159" s="88">
        <f>Output_Final_PCLs!P8</f>
        <v>0.1081</v>
      </c>
      <c r="AD159" s="88">
        <f>Output_Final_PCLs!Q8</f>
        <v>0.1187</v>
      </c>
      <c r="AE159" s="88">
        <f>Output_Final_PCLs!R8</f>
        <v>0.2384</v>
      </c>
      <c r="AF159" s="88">
        <f>Output_Final_PCLs!S8</f>
        <v>0.23899999999999999</v>
      </c>
      <c r="AG159" s="88">
        <f>Output_Final_PCLs!T8</f>
        <v>0.26640000000000003</v>
      </c>
      <c r="AH159" s="88">
        <f>Output_Final_PCLs!U8</f>
        <v>0.26819999999999999</v>
      </c>
    </row>
    <row r="160" spans="2:34" s="15" customFormat="1" ht="15" x14ac:dyDescent="0.25">
      <c r="B160" s="89" t="str">
        <f>Output_Final_PCLs!B9</f>
        <v>HDD</v>
      </c>
      <c r="C160" s="89" t="str">
        <f>Output_Final_PCLs!C9</f>
        <v>Hafren Dyfrdwy</v>
      </c>
      <c r="D160" s="89" t="str">
        <f>Output_Final_PCLs!D9</f>
        <v>Wales</v>
      </c>
      <c r="E160" s="89" t="str">
        <f>Output_Final_PCLs!E9</f>
        <v>Company</v>
      </c>
      <c r="F160" s="89" t="str">
        <f>Output_Final_PCLs!F9</f>
        <v>WaSC</v>
      </c>
      <c r="G160" s="89" t="str">
        <f>Output_Final_PCLs!G9</f>
        <v>PCL Units</v>
      </c>
      <c r="H160" s="89" t="str">
        <f>Output_Final_PCLs!H9</f>
        <v>C_OUT5_09_PR24_OFWAT</v>
      </c>
      <c r="I160" s="88" t="str">
        <f t="shared" si="2"/>
        <v>HDDC_OUT5_09_PR24_OFWAT</v>
      </c>
      <c r="J160" s="89" t="str">
        <f>Output_Final_PCLs!J9</f>
        <v>Totex</v>
      </c>
      <c r="K160" s="89" t="str">
        <f>Output_Final_PCLs!K9</f>
        <v xml:space="preserve">Company view </v>
      </c>
      <c r="L160" s="89" t="str">
        <f>Output_Final_PCLs!L9</f>
        <v>RWQ</v>
      </c>
      <c r="M160" s="89" t="str">
        <f>Output_Final_PCLs!M9</f>
        <v>Reduction in phosphorus as a percentage of load discharged from treatment works in 2020</v>
      </c>
      <c r="N160" s="89" t="str">
        <f>Output_Final_PCLs!N9</f>
        <v>%</v>
      </c>
      <c r="O160" s="89">
        <f>Output_Final_PCLs!O9</f>
        <v>4</v>
      </c>
      <c r="P160" s="89" t="s">
        <v>123</v>
      </c>
      <c r="Q160" s="89" t="s">
        <v>123</v>
      </c>
      <c r="R160" s="89" t="s">
        <v>123</v>
      </c>
      <c r="S160" s="89" t="s">
        <v>123</v>
      </c>
      <c r="T160" s="89" t="s">
        <v>123</v>
      </c>
      <c r="U160" s="89" t="s">
        <v>123</v>
      </c>
      <c r="V160" s="89" t="s">
        <v>123</v>
      </c>
      <c r="W160" s="89" t="s">
        <v>123</v>
      </c>
      <c r="X160" s="89" t="s">
        <v>123</v>
      </c>
      <c r="Y160" s="89" t="s">
        <v>123</v>
      </c>
      <c r="Z160" s="89" t="s">
        <v>123</v>
      </c>
      <c r="AA160" s="89" t="s">
        <v>123</v>
      </c>
      <c r="AB160" s="89" t="s">
        <v>123</v>
      </c>
      <c r="AC160" s="88">
        <f>Output_Final_PCLs!P9</f>
        <v>0</v>
      </c>
      <c r="AD160" s="88">
        <f>Output_Final_PCLs!Q9</f>
        <v>0.1114</v>
      </c>
      <c r="AE160" s="88">
        <f>Output_Final_PCLs!R9</f>
        <v>0.1114</v>
      </c>
      <c r="AF160" s="88">
        <f>Output_Final_PCLs!S9</f>
        <v>0.1114</v>
      </c>
      <c r="AG160" s="88">
        <f>Output_Final_PCLs!T9</f>
        <v>0.1114</v>
      </c>
      <c r="AH160" s="88">
        <f>Output_Final_PCLs!U9</f>
        <v>0.1114</v>
      </c>
    </row>
    <row r="161" spans="2:34" s="15" customFormat="1" ht="15" x14ac:dyDescent="0.25">
      <c r="B161" s="89" t="str">
        <f>Output_Final_PCLs!B10</f>
        <v>NES</v>
      </c>
      <c r="C161" s="89" t="str">
        <f>Output_Final_PCLs!C10</f>
        <v>Northumbrian Water</v>
      </c>
      <c r="D161" s="89" t="str">
        <f>Output_Final_PCLs!D10</f>
        <v>England</v>
      </c>
      <c r="E161" s="89" t="str">
        <f>Output_Final_PCLs!E10</f>
        <v>Company</v>
      </c>
      <c r="F161" s="89" t="str">
        <f>Output_Final_PCLs!F10</f>
        <v>WaSC</v>
      </c>
      <c r="G161" s="89" t="str">
        <f>Output_Final_PCLs!G10</f>
        <v>PCL Units</v>
      </c>
      <c r="H161" s="89" t="str">
        <f>Output_Final_PCLs!H10</f>
        <v>C_OUT5_09_PR24_OFWAT</v>
      </c>
      <c r="I161" s="88" t="str">
        <f t="shared" si="2"/>
        <v>NESC_OUT5_09_PR24_OFWAT</v>
      </c>
      <c r="J161" s="89" t="str">
        <f>Output_Final_PCLs!J10</f>
        <v>Totex</v>
      </c>
      <c r="K161" s="89" t="str">
        <f>Output_Final_PCLs!K10</f>
        <v xml:space="preserve">Company view </v>
      </c>
      <c r="L161" s="89" t="str">
        <f>Output_Final_PCLs!L10</f>
        <v>RWQ</v>
      </c>
      <c r="M161" s="89" t="str">
        <f>Output_Final_PCLs!M10</f>
        <v>Reduction in phosphorus as a percentage of load discharged from treatment works in 2020</v>
      </c>
      <c r="N161" s="89" t="str">
        <f>Output_Final_PCLs!N10</f>
        <v>%</v>
      </c>
      <c r="O161" s="89">
        <f>Output_Final_PCLs!O10</f>
        <v>4</v>
      </c>
      <c r="P161" s="89" t="s">
        <v>123</v>
      </c>
      <c r="Q161" s="89" t="s">
        <v>123</v>
      </c>
      <c r="R161" s="89" t="s">
        <v>123</v>
      </c>
      <c r="S161" s="89" t="s">
        <v>123</v>
      </c>
      <c r="T161" s="89" t="s">
        <v>123</v>
      </c>
      <c r="U161" s="89" t="s">
        <v>123</v>
      </c>
      <c r="V161" s="89" t="s">
        <v>123</v>
      </c>
      <c r="W161" s="89" t="s">
        <v>123</v>
      </c>
      <c r="X161" s="89" t="s">
        <v>123</v>
      </c>
      <c r="Y161" s="89" t="s">
        <v>123</v>
      </c>
      <c r="Z161" s="89" t="s">
        <v>123</v>
      </c>
      <c r="AA161" s="89" t="s">
        <v>123</v>
      </c>
      <c r="AB161" s="89" t="s">
        <v>123</v>
      </c>
      <c r="AC161" s="88">
        <f>Output_Final_PCLs!P10</f>
        <v>0</v>
      </c>
      <c r="AD161" s="88">
        <f>Output_Final_PCLs!Q10</f>
        <v>0</v>
      </c>
      <c r="AE161" s="88">
        <f>Output_Final_PCLs!R10</f>
        <v>0</v>
      </c>
      <c r="AF161" s="88">
        <f>Output_Final_PCLs!S10</f>
        <v>2.8899999999999999E-2</v>
      </c>
      <c r="AG161" s="88">
        <f>Output_Final_PCLs!T10</f>
        <v>4.9500000000000002E-2</v>
      </c>
      <c r="AH161" s="88">
        <f>Output_Final_PCLs!U10</f>
        <v>5.04E-2</v>
      </c>
    </row>
    <row r="162" spans="2:34" s="15" customFormat="1" ht="15" x14ac:dyDescent="0.25">
      <c r="B162" s="89" t="str">
        <f>Output_Final_PCLs!B11</f>
        <v>SVE</v>
      </c>
      <c r="C162" s="89" t="str">
        <f>Output_Final_PCLs!C11</f>
        <v>Severn Trent Water</v>
      </c>
      <c r="D162" s="89" t="str">
        <f>Output_Final_PCLs!D11</f>
        <v>England</v>
      </c>
      <c r="E162" s="89" t="str">
        <f>Output_Final_PCLs!E11</f>
        <v>Company</v>
      </c>
      <c r="F162" s="89" t="str">
        <f>Output_Final_PCLs!F11</f>
        <v>WaSC</v>
      </c>
      <c r="G162" s="89" t="str">
        <f>Output_Final_PCLs!G11</f>
        <v>PCL Units</v>
      </c>
      <c r="H162" s="89" t="str">
        <f>Output_Final_PCLs!H11</f>
        <v>C_OUT5_09_PR24_OFWAT</v>
      </c>
      <c r="I162" s="88" t="str">
        <f t="shared" si="2"/>
        <v>SVEC_OUT5_09_PR24_OFWAT</v>
      </c>
      <c r="J162" s="89" t="str">
        <f>Output_Final_PCLs!J11</f>
        <v>Totex</v>
      </c>
      <c r="K162" s="89" t="str">
        <f>Output_Final_PCLs!K11</f>
        <v xml:space="preserve">Company view </v>
      </c>
      <c r="L162" s="89" t="str">
        <f>Output_Final_PCLs!L11</f>
        <v>RWQ</v>
      </c>
      <c r="M162" s="89" t="str">
        <f>Output_Final_PCLs!M11</f>
        <v>Reduction in phosphorus as a percentage of load discharged from treatment works in 2020</v>
      </c>
      <c r="N162" s="89" t="str">
        <f>Output_Final_PCLs!N11</f>
        <v>%</v>
      </c>
      <c r="O162" s="89">
        <f>Output_Final_PCLs!O11</f>
        <v>4</v>
      </c>
      <c r="P162" s="89" t="s">
        <v>123</v>
      </c>
      <c r="Q162" s="89" t="s">
        <v>123</v>
      </c>
      <c r="R162" s="89" t="s">
        <v>123</v>
      </c>
      <c r="S162" s="89" t="s">
        <v>123</v>
      </c>
      <c r="T162" s="89" t="s">
        <v>123</v>
      </c>
      <c r="U162" s="89" t="s">
        <v>123</v>
      </c>
      <c r="V162" s="89" t="s">
        <v>123</v>
      </c>
      <c r="W162" s="89" t="s">
        <v>123</v>
      </c>
      <c r="X162" s="89" t="s">
        <v>123</v>
      </c>
      <c r="Y162" s="89" t="s">
        <v>123</v>
      </c>
      <c r="Z162" s="89" t="s">
        <v>123</v>
      </c>
      <c r="AA162" s="89" t="s">
        <v>123</v>
      </c>
      <c r="AB162" s="89" t="s">
        <v>123</v>
      </c>
      <c r="AC162" s="88">
        <f>Output_Final_PCLs!P11</f>
        <v>0.1205</v>
      </c>
      <c r="AD162" s="88">
        <f>Output_Final_PCLs!Q11</f>
        <v>0.37869999999999998</v>
      </c>
      <c r="AE162" s="88">
        <f>Output_Final_PCLs!R11</f>
        <v>0.40339999999999998</v>
      </c>
      <c r="AF162" s="88">
        <f>Output_Final_PCLs!S11</f>
        <v>0.50449999999999995</v>
      </c>
      <c r="AG162" s="88">
        <f>Output_Final_PCLs!T11</f>
        <v>0.57369999999999999</v>
      </c>
      <c r="AH162" s="88">
        <f>Output_Final_PCLs!U11</f>
        <v>0.57369999999999999</v>
      </c>
    </row>
    <row r="163" spans="2:34" s="15" customFormat="1" ht="15" x14ac:dyDescent="0.25">
      <c r="B163" s="89" t="str">
        <f>Output_Final_PCLs!B12</f>
        <v>SRN</v>
      </c>
      <c r="C163" s="89" t="str">
        <f>Output_Final_PCLs!C12</f>
        <v>Southern Water</v>
      </c>
      <c r="D163" s="89" t="str">
        <f>Output_Final_PCLs!D12</f>
        <v>England</v>
      </c>
      <c r="E163" s="89" t="str">
        <f>Output_Final_PCLs!E12</f>
        <v>Company</v>
      </c>
      <c r="F163" s="89" t="str">
        <f>Output_Final_PCLs!F12</f>
        <v>WaSC</v>
      </c>
      <c r="G163" s="89" t="str">
        <f>Output_Final_PCLs!G12</f>
        <v>PCL Units</v>
      </c>
      <c r="H163" s="89" t="str">
        <f>Output_Final_PCLs!H12</f>
        <v>C_OUT5_09_PR24_OFWAT</v>
      </c>
      <c r="I163" s="88" t="str">
        <f t="shared" si="2"/>
        <v>SRNC_OUT5_09_PR24_OFWAT</v>
      </c>
      <c r="J163" s="89" t="str">
        <f>Output_Final_PCLs!J12</f>
        <v>Totex</v>
      </c>
      <c r="K163" s="89" t="str">
        <f>Output_Final_PCLs!K12</f>
        <v xml:space="preserve">Company view </v>
      </c>
      <c r="L163" s="89" t="str">
        <f>Output_Final_PCLs!L12</f>
        <v>RWQ</v>
      </c>
      <c r="M163" s="89" t="str">
        <f>Output_Final_PCLs!M12</f>
        <v>Reduction in phosphorus as a percentage of load discharged from treatment works in 2020</v>
      </c>
      <c r="N163" s="89" t="str">
        <f>Output_Final_PCLs!N12</f>
        <v>%</v>
      </c>
      <c r="O163" s="89">
        <f>Output_Final_PCLs!O12</f>
        <v>4</v>
      </c>
      <c r="P163" s="89" t="s">
        <v>123</v>
      </c>
      <c r="Q163" s="89" t="s">
        <v>123</v>
      </c>
      <c r="R163" s="89" t="s">
        <v>123</v>
      </c>
      <c r="S163" s="89" t="s">
        <v>123</v>
      </c>
      <c r="T163" s="89" t="s">
        <v>123</v>
      </c>
      <c r="U163" s="89" t="s">
        <v>123</v>
      </c>
      <c r="V163" s="89" t="s">
        <v>123</v>
      </c>
      <c r="W163" s="89" t="s">
        <v>123</v>
      </c>
      <c r="X163" s="89" t="s">
        <v>123</v>
      </c>
      <c r="Y163" s="89" t="s">
        <v>123</v>
      </c>
      <c r="Z163" s="89" t="s">
        <v>123</v>
      </c>
      <c r="AA163" s="89" t="s">
        <v>123</v>
      </c>
      <c r="AB163" s="89" t="s">
        <v>123</v>
      </c>
      <c r="AC163" s="88">
        <f>Output_Final_PCLs!P12</f>
        <v>0.33629999999999999</v>
      </c>
      <c r="AD163" s="88">
        <f>Output_Final_PCLs!Q12</f>
        <v>0.33629999999999999</v>
      </c>
      <c r="AE163" s="88">
        <f>Output_Final_PCLs!R12</f>
        <v>0.33629999999999999</v>
      </c>
      <c r="AF163" s="88">
        <f>Output_Final_PCLs!S12</f>
        <v>0.33629999999999999</v>
      </c>
      <c r="AG163" s="88">
        <f>Output_Final_PCLs!T12</f>
        <v>0.33629999999999999</v>
      </c>
      <c r="AH163" s="88">
        <f>Output_Final_PCLs!U12</f>
        <v>0.7258</v>
      </c>
    </row>
    <row r="164" spans="2:34" s="15" customFormat="1" ht="15" x14ac:dyDescent="0.25">
      <c r="B164" s="89" t="str">
        <f>Output_Final_PCLs!B13</f>
        <v>TMS</v>
      </c>
      <c r="C164" s="89" t="str">
        <f>Output_Final_PCLs!C13</f>
        <v>Thames Water</v>
      </c>
      <c r="D164" s="89" t="str">
        <f>Output_Final_PCLs!D13</f>
        <v>England</v>
      </c>
      <c r="E164" s="89" t="str">
        <f>Output_Final_PCLs!E13</f>
        <v>Company</v>
      </c>
      <c r="F164" s="89" t="str">
        <f>Output_Final_PCLs!F13</f>
        <v>WaSC</v>
      </c>
      <c r="G164" s="89" t="str">
        <f>Output_Final_PCLs!G13</f>
        <v>PCL Units</v>
      </c>
      <c r="H164" s="89" t="str">
        <f>Output_Final_PCLs!H13</f>
        <v>C_OUT5_09_PR24_OFWAT</v>
      </c>
      <c r="I164" s="88" t="str">
        <f t="shared" si="2"/>
        <v>TMSC_OUT5_09_PR24_OFWAT</v>
      </c>
      <c r="J164" s="89" t="str">
        <f>Output_Final_PCLs!J13</f>
        <v>Totex</v>
      </c>
      <c r="K164" s="89" t="str">
        <f>Output_Final_PCLs!K13</f>
        <v xml:space="preserve">Company view </v>
      </c>
      <c r="L164" s="89" t="str">
        <f>Output_Final_PCLs!L13</f>
        <v>RWQ</v>
      </c>
      <c r="M164" s="89" t="str">
        <f>Output_Final_PCLs!M13</f>
        <v>Reduction in phosphorus as a percentage of load discharged from treatment works in 2020</v>
      </c>
      <c r="N164" s="89" t="str">
        <f>Output_Final_PCLs!N13</f>
        <v>%</v>
      </c>
      <c r="O164" s="89">
        <f>Output_Final_PCLs!O13</f>
        <v>4</v>
      </c>
      <c r="P164" s="89" t="s">
        <v>123</v>
      </c>
      <c r="Q164" s="89" t="s">
        <v>123</v>
      </c>
      <c r="R164" s="89" t="s">
        <v>123</v>
      </c>
      <c r="S164" s="89" t="s">
        <v>123</v>
      </c>
      <c r="T164" s="89" t="s">
        <v>123</v>
      </c>
      <c r="U164" s="89" t="s">
        <v>123</v>
      </c>
      <c r="V164" s="89" t="s">
        <v>123</v>
      </c>
      <c r="W164" s="89" t="s">
        <v>123</v>
      </c>
      <c r="X164" s="89" t="s">
        <v>123</v>
      </c>
      <c r="Y164" s="89" t="s">
        <v>123</v>
      </c>
      <c r="Z164" s="89" t="s">
        <v>123</v>
      </c>
      <c r="AA164" s="89" t="s">
        <v>123</v>
      </c>
      <c r="AB164" s="89" t="s">
        <v>123</v>
      </c>
      <c r="AC164" s="88">
        <f>Output_Final_PCLs!P13</f>
        <v>3.8899999999999997E-2</v>
      </c>
      <c r="AD164" s="88">
        <f>Output_Final_PCLs!Q13</f>
        <v>5.1499999999999997E-2</v>
      </c>
      <c r="AE164" s="88">
        <f>Output_Final_PCLs!R13</f>
        <v>5.1499999999999997E-2</v>
      </c>
      <c r="AF164" s="88">
        <f>Output_Final_PCLs!S13</f>
        <v>7.6899999999999996E-2</v>
      </c>
      <c r="AG164" s="88">
        <f>Output_Final_PCLs!T13</f>
        <v>0.14499999999999999</v>
      </c>
      <c r="AH164" s="88">
        <f>Output_Final_PCLs!U13</f>
        <v>0.19159999999999999</v>
      </c>
    </row>
    <row r="165" spans="2:34" s="15" customFormat="1" ht="15" x14ac:dyDescent="0.25">
      <c r="B165" s="89" t="str">
        <f>Output_Final_PCLs!B14</f>
        <v>NWT</v>
      </c>
      <c r="C165" s="89" t="str">
        <f>Output_Final_PCLs!C14</f>
        <v xml:space="preserve">United Utilities </v>
      </c>
      <c r="D165" s="89" t="str">
        <f>Output_Final_PCLs!D14</f>
        <v>England</v>
      </c>
      <c r="E165" s="89" t="str">
        <f>Output_Final_PCLs!E14</f>
        <v>Company</v>
      </c>
      <c r="F165" s="89" t="str">
        <f>Output_Final_PCLs!F14</f>
        <v>WaSC</v>
      </c>
      <c r="G165" s="89" t="str">
        <f>Output_Final_PCLs!G14</f>
        <v>PCL Units</v>
      </c>
      <c r="H165" s="89" t="str">
        <f>Output_Final_PCLs!H14</f>
        <v>C_OUT5_09_PR24_OFWAT</v>
      </c>
      <c r="I165" s="88" t="str">
        <f t="shared" si="2"/>
        <v>NWTC_OUT5_09_PR24_OFWAT</v>
      </c>
      <c r="J165" s="89" t="str">
        <f>Output_Final_PCLs!J14</f>
        <v>Totex</v>
      </c>
      <c r="K165" s="89" t="str">
        <f>Output_Final_PCLs!K14</f>
        <v xml:space="preserve">Company view </v>
      </c>
      <c r="L165" s="89" t="str">
        <f>Output_Final_PCLs!L14</f>
        <v>RWQ</v>
      </c>
      <c r="M165" s="89" t="str">
        <f>Output_Final_PCLs!M14</f>
        <v>Reduction in phosphorus as a percentage of load discharged from treatment works in 2020</v>
      </c>
      <c r="N165" s="89" t="str">
        <f>Output_Final_PCLs!N14</f>
        <v>%</v>
      </c>
      <c r="O165" s="89">
        <f>Output_Final_PCLs!O14</f>
        <v>4</v>
      </c>
      <c r="P165" s="89" t="s">
        <v>123</v>
      </c>
      <c r="Q165" s="89" t="s">
        <v>123</v>
      </c>
      <c r="R165" s="89" t="s">
        <v>123</v>
      </c>
      <c r="S165" s="89" t="s">
        <v>123</v>
      </c>
      <c r="T165" s="89" t="s">
        <v>123</v>
      </c>
      <c r="U165" s="89" t="s">
        <v>123</v>
      </c>
      <c r="V165" s="89" t="s">
        <v>123</v>
      </c>
      <c r="W165" s="89" t="s">
        <v>123</v>
      </c>
      <c r="X165" s="89" t="s">
        <v>123</v>
      </c>
      <c r="Y165" s="89" t="s">
        <v>123</v>
      </c>
      <c r="Z165" s="89" t="s">
        <v>123</v>
      </c>
      <c r="AA165" s="89" t="s">
        <v>123</v>
      </c>
      <c r="AB165" s="89" t="s">
        <v>123</v>
      </c>
      <c r="AC165" s="88">
        <f>Output_Final_PCLs!P14</f>
        <v>3.56E-2</v>
      </c>
      <c r="AD165" s="88">
        <f>Output_Final_PCLs!Q14</f>
        <v>0.14230000000000001</v>
      </c>
      <c r="AE165" s="88">
        <f>Output_Final_PCLs!R14</f>
        <v>0.14510000000000001</v>
      </c>
      <c r="AF165" s="88">
        <f>Output_Final_PCLs!S14</f>
        <v>0.1928</v>
      </c>
      <c r="AG165" s="88">
        <f>Output_Final_PCLs!T14</f>
        <v>0.1928</v>
      </c>
      <c r="AH165" s="88">
        <f>Output_Final_PCLs!U14</f>
        <v>0.31130000000000002</v>
      </c>
    </row>
    <row r="166" spans="2:34" s="15" customFormat="1" ht="15" x14ac:dyDescent="0.25">
      <c r="B166" s="89" t="str">
        <f>Output_Final_PCLs!B15</f>
        <v>WSX</v>
      </c>
      <c r="C166" s="89" t="str">
        <f>Output_Final_PCLs!C15</f>
        <v>Wessex Water</v>
      </c>
      <c r="D166" s="89" t="str">
        <f>Output_Final_PCLs!D15</f>
        <v>England</v>
      </c>
      <c r="E166" s="89" t="str">
        <f>Output_Final_PCLs!E15</f>
        <v>Company</v>
      </c>
      <c r="F166" s="89" t="str">
        <f>Output_Final_PCLs!F15</f>
        <v>WaSC</v>
      </c>
      <c r="G166" s="89" t="str">
        <f>Output_Final_PCLs!G15</f>
        <v>PCL Units</v>
      </c>
      <c r="H166" s="89" t="str">
        <f>Output_Final_PCLs!H15</f>
        <v>C_OUT5_09_PR24_OFWAT</v>
      </c>
      <c r="I166" s="88" t="str">
        <f t="shared" si="2"/>
        <v>WSXC_OUT5_09_PR24_OFWAT</v>
      </c>
      <c r="J166" s="89" t="str">
        <f>Output_Final_PCLs!J15</f>
        <v>Totex</v>
      </c>
      <c r="K166" s="89" t="str">
        <f>Output_Final_PCLs!K15</f>
        <v xml:space="preserve">Company view </v>
      </c>
      <c r="L166" s="89" t="str">
        <f>Output_Final_PCLs!L15</f>
        <v>RWQ</v>
      </c>
      <c r="M166" s="89" t="str">
        <f>Output_Final_PCLs!M15</f>
        <v>Reduction in phosphorus as a percentage of load discharged from treatment works in 2020</v>
      </c>
      <c r="N166" s="89" t="str">
        <f>Output_Final_PCLs!N15</f>
        <v>%</v>
      </c>
      <c r="O166" s="89">
        <f>Output_Final_PCLs!O15</f>
        <v>4</v>
      </c>
      <c r="P166" s="89" t="s">
        <v>123</v>
      </c>
      <c r="Q166" s="89" t="s">
        <v>123</v>
      </c>
      <c r="R166" s="89" t="s">
        <v>123</v>
      </c>
      <c r="S166" s="89" t="s">
        <v>123</v>
      </c>
      <c r="T166" s="89" t="s">
        <v>123</v>
      </c>
      <c r="U166" s="89" t="s">
        <v>123</v>
      </c>
      <c r="V166" s="89" t="s">
        <v>123</v>
      </c>
      <c r="W166" s="89" t="s">
        <v>123</v>
      </c>
      <c r="X166" s="89" t="s">
        <v>123</v>
      </c>
      <c r="Y166" s="89" t="s">
        <v>123</v>
      </c>
      <c r="Z166" s="89" t="s">
        <v>123</v>
      </c>
      <c r="AA166" s="89" t="s">
        <v>123</v>
      </c>
      <c r="AB166" s="89" t="s">
        <v>123</v>
      </c>
      <c r="AC166" s="88">
        <f>Output_Final_PCLs!P15</f>
        <v>0.1232</v>
      </c>
      <c r="AD166" s="88">
        <f>Output_Final_PCLs!Q15</f>
        <v>0.5635</v>
      </c>
      <c r="AE166" s="88">
        <f>Output_Final_PCLs!R15</f>
        <v>0.5635</v>
      </c>
      <c r="AF166" s="88">
        <f>Output_Final_PCLs!S15</f>
        <v>0.57030000000000003</v>
      </c>
      <c r="AG166" s="88">
        <f>Output_Final_PCLs!T15</f>
        <v>0.60070000000000001</v>
      </c>
      <c r="AH166" s="88">
        <f>Output_Final_PCLs!U15</f>
        <v>0.61439999999999995</v>
      </c>
    </row>
    <row r="167" spans="2:34" s="15" customFormat="1" ht="15" x14ac:dyDescent="0.25">
      <c r="B167" s="89" t="str">
        <f>Output_Final_PCLs!B16</f>
        <v>YKY</v>
      </c>
      <c r="C167" s="89" t="str">
        <f>Output_Final_PCLs!C16</f>
        <v>Yorkshire Water</v>
      </c>
      <c r="D167" s="89" t="str">
        <f>Output_Final_PCLs!D16</f>
        <v>England</v>
      </c>
      <c r="E167" s="89" t="str">
        <f>Output_Final_PCLs!E16</f>
        <v>Company</v>
      </c>
      <c r="F167" s="89" t="str">
        <f>Output_Final_PCLs!F16</f>
        <v>WaSC</v>
      </c>
      <c r="G167" s="89" t="str">
        <f>Output_Final_PCLs!G16</f>
        <v>PCL Units</v>
      </c>
      <c r="H167" s="89" t="str">
        <f>Output_Final_PCLs!H16</f>
        <v>C_OUT5_09_PR24_OFWAT</v>
      </c>
      <c r="I167" s="88" t="str">
        <f t="shared" si="2"/>
        <v>YKYC_OUT5_09_PR24_OFWAT</v>
      </c>
      <c r="J167" s="89" t="str">
        <f>Output_Final_PCLs!J16</f>
        <v>Totex</v>
      </c>
      <c r="K167" s="89" t="str">
        <f>Output_Final_PCLs!K16</f>
        <v xml:space="preserve">Company view </v>
      </c>
      <c r="L167" s="89" t="str">
        <f>Output_Final_PCLs!L16</f>
        <v>RWQ</v>
      </c>
      <c r="M167" s="89" t="str">
        <f>Output_Final_PCLs!M16</f>
        <v>Reduction in phosphorus as a percentage of load discharged from treatment works in 2020</v>
      </c>
      <c r="N167" s="89" t="str">
        <f>Output_Final_PCLs!N16</f>
        <v>%</v>
      </c>
      <c r="O167" s="89">
        <f>Output_Final_PCLs!O16</f>
        <v>4</v>
      </c>
      <c r="P167" s="89" t="s">
        <v>123</v>
      </c>
      <c r="Q167" s="89" t="s">
        <v>123</v>
      </c>
      <c r="R167" s="89" t="s">
        <v>123</v>
      </c>
      <c r="S167" s="89" t="s">
        <v>123</v>
      </c>
      <c r="T167" s="89" t="s">
        <v>123</v>
      </c>
      <c r="U167" s="89" t="s">
        <v>123</v>
      </c>
      <c r="V167" s="89" t="s">
        <v>123</v>
      </c>
      <c r="W167" s="89" t="s">
        <v>123</v>
      </c>
      <c r="X167" s="89" t="s">
        <v>123</v>
      </c>
      <c r="Y167" s="89" t="s">
        <v>123</v>
      </c>
      <c r="Z167" s="89" t="s">
        <v>123</v>
      </c>
      <c r="AA167" s="89" t="s">
        <v>123</v>
      </c>
      <c r="AB167" s="89" t="s">
        <v>123</v>
      </c>
      <c r="AC167" s="88">
        <f>Output_Final_PCLs!P16</f>
        <v>1.0999999999999999E-2</v>
      </c>
      <c r="AD167" s="88">
        <f>Output_Final_PCLs!Q16</f>
        <v>0.72119999999999995</v>
      </c>
      <c r="AE167" s="88">
        <f>Output_Final_PCLs!R16</f>
        <v>0.75349999999999995</v>
      </c>
      <c r="AF167" s="88">
        <f>Output_Final_PCLs!S16</f>
        <v>0.75929999999999997</v>
      </c>
      <c r="AG167" s="88">
        <f>Output_Final_PCLs!T16</f>
        <v>0.7611</v>
      </c>
      <c r="AH167" s="88">
        <f>Output_Final_PCLs!U16</f>
        <v>0.7611</v>
      </c>
    </row>
    <row r="168" spans="2:34" s="15" customFormat="1" ht="15" x14ac:dyDescent="0.25">
      <c r="B168" s="89" t="str">
        <f>Output_Final_PCLs!B17</f>
        <v>AFW</v>
      </c>
      <c r="C168" s="89" t="str">
        <f>Output_Final_PCLs!C17</f>
        <v>Affinity Water</v>
      </c>
      <c r="D168" s="89" t="str">
        <f>Output_Final_PCLs!D17</f>
        <v>England</v>
      </c>
      <c r="E168" s="89" t="str">
        <f>Output_Final_PCLs!E17</f>
        <v>Company</v>
      </c>
      <c r="F168" s="89" t="str">
        <f>Output_Final_PCLs!F17</f>
        <v>WoC</v>
      </c>
      <c r="G168" s="89" t="str">
        <f>Output_Final_PCLs!G17</f>
        <v>PCL Units</v>
      </c>
      <c r="H168" s="89" t="str">
        <f>Output_Final_PCLs!H17</f>
        <v>C_OUT5_09_PR24_OFWAT</v>
      </c>
      <c r="I168" s="88" t="str">
        <f t="shared" si="2"/>
        <v>AFWC_OUT5_09_PR24_OFWAT</v>
      </c>
      <c r="J168" s="89" t="str">
        <f>Output_Final_PCLs!J17</f>
        <v>Totex</v>
      </c>
      <c r="K168" s="89" t="str">
        <f>Output_Final_PCLs!K17</f>
        <v xml:space="preserve">Company view </v>
      </c>
      <c r="L168" s="89" t="str">
        <f>Output_Final_PCLs!L17</f>
        <v>RWQ</v>
      </c>
      <c r="M168" s="89" t="str">
        <f>Output_Final_PCLs!M17</f>
        <v>Reduction in phosphorus as a percentage of load discharged from treatment works in 2020</v>
      </c>
      <c r="N168" s="89" t="str">
        <f>Output_Final_PCLs!N17</f>
        <v>%</v>
      </c>
      <c r="O168" s="89">
        <f>Output_Final_PCLs!O17</f>
        <v>4</v>
      </c>
      <c r="P168" s="89" t="s">
        <v>123</v>
      </c>
      <c r="Q168" s="89" t="s">
        <v>123</v>
      </c>
      <c r="R168" s="89" t="s">
        <v>123</v>
      </c>
      <c r="S168" s="89" t="s">
        <v>123</v>
      </c>
      <c r="T168" s="89" t="s">
        <v>123</v>
      </c>
      <c r="U168" s="89" t="s">
        <v>123</v>
      </c>
      <c r="V168" s="89" t="s">
        <v>123</v>
      </c>
      <c r="W168" s="89" t="s">
        <v>123</v>
      </c>
      <c r="X168" s="89" t="s">
        <v>123</v>
      </c>
      <c r="Y168" s="89" t="s">
        <v>123</v>
      </c>
      <c r="Z168" s="89" t="s">
        <v>123</v>
      </c>
      <c r="AA168" s="89" t="s">
        <v>123</v>
      </c>
      <c r="AB168" s="89" t="s">
        <v>123</v>
      </c>
      <c r="AC168" s="88" t="str">
        <f>Output_Final_PCLs!P17</f>
        <v>##BLANK</v>
      </c>
      <c r="AD168" s="88" t="str">
        <f>Output_Final_PCLs!Q17</f>
        <v>##BLANK</v>
      </c>
      <c r="AE168" s="88" t="str">
        <f>Output_Final_PCLs!R17</f>
        <v>##BLANK</v>
      </c>
      <c r="AF168" s="88" t="str">
        <f>Output_Final_PCLs!S17</f>
        <v>##BLANK</v>
      </c>
      <c r="AG168" s="88" t="str">
        <f>Output_Final_PCLs!T17</f>
        <v>##BLANK</v>
      </c>
      <c r="AH168" s="88" t="str">
        <f>Output_Final_PCLs!U17</f>
        <v>##BLANK</v>
      </c>
    </row>
    <row r="169" spans="2:34" s="15" customFormat="1" ht="15" x14ac:dyDescent="0.25">
      <c r="B169" s="89" t="str">
        <f>Output_Final_PCLs!B18</f>
        <v>PRT</v>
      </c>
      <c r="C169" s="89" t="str">
        <f>Output_Final_PCLs!C18</f>
        <v>Portsmouth Water</v>
      </c>
      <c r="D169" s="89" t="str">
        <f>Output_Final_PCLs!D18</f>
        <v>England</v>
      </c>
      <c r="E169" s="89" t="str">
        <f>Output_Final_PCLs!E18</f>
        <v>Company</v>
      </c>
      <c r="F169" s="89" t="str">
        <f>Output_Final_PCLs!F18</f>
        <v>WoC</v>
      </c>
      <c r="G169" s="89" t="str">
        <f>Output_Final_PCLs!G18</f>
        <v>PCL Units</v>
      </c>
      <c r="H169" s="89" t="str">
        <f>Output_Final_PCLs!H18</f>
        <v>C_OUT5_09_PR24_OFWAT</v>
      </c>
      <c r="I169" s="88" t="str">
        <f t="shared" si="2"/>
        <v>PRTC_OUT5_09_PR24_OFWAT</v>
      </c>
      <c r="J169" s="89" t="str">
        <f>Output_Final_PCLs!J18</f>
        <v>Totex</v>
      </c>
      <c r="K169" s="89" t="str">
        <f>Output_Final_PCLs!K18</f>
        <v xml:space="preserve">Company view </v>
      </c>
      <c r="L169" s="89" t="str">
        <f>Output_Final_PCLs!L18</f>
        <v>RWQ</v>
      </c>
      <c r="M169" s="89" t="str">
        <f>Output_Final_PCLs!M18</f>
        <v>Reduction in phosphorus as a percentage of load discharged from treatment works in 2020</v>
      </c>
      <c r="N169" s="89" t="str">
        <f>Output_Final_PCLs!N18</f>
        <v>%</v>
      </c>
      <c r="O169" s="89">
        <f>Output_Final_PCLs!O18</f>
        <v>4</v>
      </c>
      <c r="P169" s="89" t="s">
        <v>123</v>
      </c>
      <c r="Q169" s="89" t="s">
        <v>123</v>
      </c>
      <c r="R169" s="89" t="s">
        <v>123</v>
      </c>
      <c r="S169" s="89" t="s">
        <v>123</v>
      </c>
      <c r="T169" s="89" t="s">
        <v>123</v>
      </c>
      <c r="U169" s="89" t="s">
        <v>123</v>
      </c>
      <c r="V169" s="89" t="s">
        <v>123</v>
      </c>
      <c r="W169" s="89" t="s">
        <v>123</v>
      </c>
      <c r="X169" s="89" t="s">
        <v>123</v>
      </c>
      <c r="Y169" s="89" t="s">
        <v>123</v>
      </c>
      <c r="Z169" s="89" t="s">
        <v>123</v>
      </c>
      <c r="AA169" s="89" t="s">
        <v>123</v>
      </c>
      <c r="AB169" s="89" t="s">
        <v>123</v>
      </c>
      <c r="AC169" s="88" t="str">
        <f>Output_Final_PCLs!P18</f>
        <v>##BLANK</v>
      </c>
      <c r="AD169" s="88" t="str">
        <f>Output_Final_PCLs!Q18</f>
        <v>##BLANK</v>
      </c>
      <c r="AE169" s="88" t="str">
        <f>Output_Final_PCLs!R18</f>
        <v>##BLANK</v>
      </c>
      <c r="AF169" s="88" t="str">
        <f>Output_Final_PCLs!S18</f>
        <v>##BLANK</v>
      </c>
      <c r="AG169" s="88" t="str">
        <f>Output_Final_PCLs!T18</f>
        <v>##BLANK</v>
      </c>
      <c r="AH169" s="88" t="str">
        <f>Output_Final_PCLs!U18</f>
        <v>##BLANK</v>
      </c>
    </row>
    <row r="170" spans="2:34" s="15" customFormat="1" ht="15" x14ac:dyDescent="0.25">
      <c r="B170" s="89" t="str">
        <f>Output_Final_PCLs!B19</f>
        <v>SEW</v>
      </c>
      <c r="C170" s="89" t="str">
        <f>Output_Final_PCLs!C19</f>
        <v>South East Water</v>
      </c>
      <c r="D170" s="89" t="str">
        <f>Output_Final_PCLs!D19</f>
        <v>England</v>
      </c>
      <c r="E170" s="89" t="str">
        <f>Output_Final_PCLs!E19</f>
        <v>Company</v>
      </c>
      <c r="F170" s="89" t="str">
        <f>Output_Final_PCLs!F19</f>
        <v>WoC</v>
      </c>
      <c r="G170" s="89" t="str">
        <f>Output_Final_PCLs!G19</f>
        <v>PCL Units</v>
      </c>
      <c r="H170" s="89" t="str">
        <f>Output_Final_PCLs!H19</f>
        <v>C_OUT5_09_PR24_OFWAT</v>
      </c>
      <c r="I170" s="88" t="str">
        <f t="shared" si="2"/>
        <v>SEWC_OUT5_09_PR24_OFWAT</v>
      </c>
      <c r="J170" s="89" t="str">
        <f>Output_Final_PCLs!J19</f>
        <v>Totex</v>
      </c>
      <c r="K170" s="89" t="str">
        <f>Output_Final_PCLs!K19</f>
        <v xml:space="preserve">Company view </v>
      </c>
      <c r="L170" s="89" t="str">
        <f>Output_Final_PCLs!L19</f>
        <v>RWQ</v>
      </c>
      <c r="M170" s="89" t="str">
        <f>Output_Final_PCLs!M19</f>
        <v>Reduction in phosphorus as a percentage of load discharged from treatment works in 2020</v>
      </c>
      <c r="N170" s="89" t="str">
        <f>Output_Final_PCLs!N19</f>
        <v>%</v>
      </c>
      <c r="O170" s="89">
        <f>Output_Final_PCLs!O19</f>
        <v>4</v>
      </c>
      <c r="P170" s="89" t="s">
        <v>123</v>
      </c>
      <c r="Q170" s="89" t="s">
        <v>123</v>
      </c>
      <c r="R170" s="89" t="s">
        <v>123</v>
      </c>
      <c r="S170" s="89" t="s">
        <v>123</v>
      </c>
      <c r="T170" s="89" t="s">
        <v>123</v>
      </c>
      <c r="U170" s="89" t="s">
        <v>123</v>
      </c>
      <c r="V170" s="89" t="s">
        <v>123</v>
      </c>
      <c r="W170" s="89" t="s">
        <v>123</v>
      </c>
      <c r="X170" s="89" t="s">
        <v>123</v>
      </c>
      <c r="Y170" s="89" t="s">
        <v>123</v>
      </c>
      <c r="Z170" s="89" t="s">
        <v>123</v>
      </c>
      <c r="AA170" s="89" t="s">
        <v>123</v>
      </c>
      <c r="AB170" s="89" t="s">
        <v>123</v>
      </c>
      <c r="AC170" s="88" t="str">
        <f>Output_Final_PCLs!P19</f>
        <v>##BLANK</v>
      </c>
      <c r="AD170" s="88" t="str">
        <f>Output_Final_PCLs!Q19</f>
        <v>##BLANK</v>
      </c>
      <c r="AE170" s="88" t="str">
        <f>Output_Final_PCLs!R19</f>
        <v>##BLANK</v>
      </c>
      <c r="AF170" s="88" t="str">
        <f>Output_Final_PCLs!S19</f>
        <v>##BLANK</v>
      </c>
      <c r="AG170" s="88" t="str">
        <f>Output_Final_PCLs!T19</f>
        <v>##BLANK</v>
      </c>
      <c r="AH170" s="88" t="str">
        <f>Output_Final_PCLs!U19</f>
        <v>##BLANK</v>
      </c>
    </row>
    <row r="171" spans="2:34" s="15" customFormat="1" ht="15" x14ac:dyDescent="0.25">
      <c r="B171" s="89" t="str">
        <f>Output_Final_PCLs!B20</f>
        <v>SSC</v>
      </c>
      <c r="C171" s="89" t="str">
        <f>Output_Final_PCLs!C20</f>
        <v>South Staffordshire Water</v>
      </c>
      <c r="D171" s="89" t="str">
        <f>Output_Final_PCLs!D20</f>
        <v>England</v>
      </c>
      <c r="E171" s="89" t="str">
        <f>Output_Final_PCLs!E20</f>
        <v>Company</v>
      </c>
      <c r="F171" s="89" t="str">
        <f>Output_Final_PCLs!F20</f>
        <v>WoC</v>
      </c>
      <c r="G171" s="89" t="str">
        <f>Output_Final_PCLs!G20</f>
        <v>PCL Units</v>
      </c>
      <c r="H171" s="89" t="str">
        <f>Output_Final_PCLs!H20</f>
        <v>C_OUT5_09_PR24_OFWAT</v>
      </c>
      <c r="I171" s="88" t="str">
        <f t="shared" si="2"/>
        <v>SSCC_OUT5_09_PR24_OFWAT</v>
      </c>
      <c r="J171" s="89" t="str">
        <f>Output_Final_PCLs!J20</f>
        <v>Totex</v>
      </c>
      <c r="K171" s="89" t="str">
        <f>Output_Final_PCLs!K20</f>
        <v xml:space="preserve">Company view </v>
      </c>
      <c r="L171" s="89" t="str">
        <f>Output_Final_PCLs!L20</f>
        <v>RWQ</v>
      </c>
      <c r="M171" s="89" t="str">
        <f>Output_Final_PCLs!M20</f>
        <v>Reduction in phosphorus as a percentage of load discharged from treatment works in 2020</v>
      </c>
      <c r="N171" s="89" t="str">
        <f>Output_Final_PCLs!N20</f>
        <v>%</v>
      </c>
      <c r="O171" s="89">
        <f>Output_Final_PCLs!O20</f>
        <v>4</v>
      </c>
      <c r="P171" s="89" t="s">
        <v>123</v>
      </c>
      <c r="Q171" s="89" t="s">
        <v>123</v>
      </c>
      <c r="R171" s="89" t="s">
        <v>123</v>
      </c>
      <c r="S171" s="89" t="s">
        <v>123</v>
      </c>
      <c r="T171" s="89" t="s">
        <v>123</v>
      </c>
      <c r="U171" s="89" t="s">
        <v>123</v>
      </c>
      <c r="V171" s="89" t="s">
        <v>123</v>
      </c>
      <c r="W171" s="89" t="s">
        <v>123</v>
      </c>
      <c r="X171" s="89" t="s">
        <v>123</v>
      </c>
      <c r="Y171" s="89" t="s">
        <v>123</v>
      </c>
      <c r="Z171" s="89" t="s">
        <v>123</v>
      </c>
      <c r="AA171" s="89" t="s">
        <v>123</v>
      </c>
      <c r="AB171" s="89" t="s">
        <v>123</v>
      </c>
      <c r="AC171" s="88" t="str">
        <f>Output_Final_PCLs!P20</f>
        <v>##BLANK</v>
      </c>
      <c r="AD171" s="88" t="str">
        <f>Output_Final_PCLs!Q20</f>
        <v>##BLANK</v>
      </c>
      <c r="AE171" s="88" t="str">
        <f>Output_Final_PCLs!R20</f>
        <v>##BLANK</v>
      </c>
      <c r="AF171" s="88" t="str">
        <f>Output_Final_PCLs!S20</f>
        <v>##BLANK</v>
      </c>
      <c r="AG171" s="88" t="str">
        <f>Output_Final_PCLs!T20</f>
        <v>##BLANK</v>
      </c>
      <c r="AH171" s="88" t="str">
        <f>Output_Final_PCLs!U20</f>
        <v>##BLANK</v>
      </c>
    </row>
    <row r="172" spans="2:34" s="15" customFormat="1" ht="15" x14ac:dyDescent="0.25">
      <c r="B172" s="89" t="str">
        <f>Output_Final_PCLs!B21</f>
        <v>SES</v>
      </c>
      <c r="C172" s="89" t="str">
        <f>Output_Final_PCLs!C21</f>
        <v>SES Water</v>
      </c>
      <c r="D172" s="89" t="str">
        <f>Output_Final_PCLs!D21</f>
        <v>England</v>
      </c>
      <c r="E172" s="89" t="str">
        <f>Output_Final_PCLs!E21</f>
        <v>Company</v>
      </c>
      <c r="F172" s="89" t="str">
        <f>Output_Final_PCLs!F21</f>
        <v>WoC</v>
      </c>
      <c r="G172" s="89" t="str">
        <f>Output_Final_PCLs!G21</f>
        <v>PCL Units</v>
      </c>
      <c r="H172" s="89" t="str">
        <f>Output_Final_PCLs!H21</f>
        <v>C_OUT5_09_PR24_OFWAT</v>
      </c>
      <c r="I172" s="88" t="str">
        <f t="shared" si="2"/>
        <v>SESC_OUT5_09_PR24_OFWAT</v>
      </c>
      <c r="J172" s="89" t="str">
        <f>Output_Final_PCLs!J21</f>
        <v>Totex</v>
      </c>
      <c r="K172" s="89" t="str">
        <f>Output_Final_PCLs!K21</f>
        <v xml:space="preserve">Company view </v>
      </c>
      <c r="L172" s="89" t="str">
        <f>Output_Final_PCLs!L21</f>
        <v>RWQ</v>
      </c>
      <c r="M172" s="89" t="str">
        <f>Output_Final_PCLs!M21</f>
        <v>Reduction in phosphorus as a percentage of load discharged from treatment works in 2020</v>
      </c>
      <c r="N172" s="89" t="str">
        <f>Output_Final_PCLs!N21</f>
        <v>%</v>
      </c>
      <c r="O172" s="89">
        <f>Output_Final_PCLs!O21</f>
        <v>4</v>
      </c>
      <c r="P172" s="89" t="s">
        <v>123</v>
      </c>
      <c r="Q172" s="89" t="s">
        <v>123</v>
      </c>
      <c r="R172" s="89" t="s">
        <v>123</v>
      </c>
      <c r="S172" s="89" t="s">
        <v>123</v>
      </c>
      <c r="T172" s="89" t="s">
        <v>123</v>
      </c>
      <c r="U172" s="89" t="s">
        <v>123</v>
      </c>
      <c r="V172" s="89" t="s">
        <v>123</v>
      </c>
      <c r="W172" s="89" t="s">
        <v>123</v>
      </c>
      <c r="X172" s="89" t="s">
        <v>123</v>
      </c>
      <c r="Y172" s="89" t="s">
        <v>123</v>
      </c>
      <c r="Z172" s="89" t="s">
        <v>123</v>
      </c>
      <c r="AA172" s="89" t="s">
        <v>123</v>
      </c>
      <c r="AB172" s="89" t="s">
        <v>123</v>
      </c>
      <c r="AC172" s="88" t="str">
        <f>Output_Final_PCLs!P21</f>
        <v>##BLANK</v>
      </c>
      <c r="AD172" s="88" t="str">
        <f>Output_Final_PCLs!Q21</f>
        <v>##BLANK</v>
      </c>
      <c r="AE172" s="88" t="str">
        <f>Output_Final_PCLs!R21</f>
        <v>##BLANK</v>
      </c>
      <c r="AF172" s="88" t="str">
        <f>Output_Final_PCLs!S21</f>
        <v>##BLANK</v>
      </c>
      <c r="AG172" s="88" t="str">
        <f>Output_Final_PCLs!T21</f>
        <v>##BLANK</v>
      </c>
      <c r="AH172" s="88" t="str">
        <f>Output_Final_PCLs!U21</f>
        <v>##BLANK</v>
      </c>
    </row>
    <row r="173" spans="2:34" s="15" customFormat="1" ht="15" x14ac:dyDescent="0.25">
      <c r="B173" s="89" t="str">
        <f>Output_Final_PCLs!B22</f>
        <v>SWB</v>
      </c>
      <c r="C173" s="89" t="str">
        <f>Output_Final_PCLs!C22</f>
        <v>South West Water</v>
      </c>
      <c r="D173" s="89" t="str">
        <f>Output_Final_PCLs!D22</f>
        <v>England</v>
      </c>
      <c r="E173" s="89" t="str">
        <f>Output_Final_PCLs!E22</f>
        <v>Company</v>
      </c>
      <c r="F173" s="89" t="str">
        <f>Output_Final_PCLs!F22</f>
        <v>WaSC</v>
      </c>
      <c r="G173" s="89" t="str">
        <f>Output_Final_PCLs!G22</f>
        <v>PCL Units</v>
      </c>
      <c r="H173" s="89" t="str">
        <f>Output_Final_PCLs!H22</f>
        <v>C_OUT5_09_PR24_OFWAT</v>
      </c>
      <c r="I173" s="88" t="str">
        <f t="shared" si="2"/>
        <v>SWBC_OUT5_09_PR24_OFWAT</v>
      </c>
      <c r="J173" s="89" t="str">
        <f>Output_Final_PCLs!J22</f>
        <v>Totex</v>
      </c>
      <c r="K173" s="89" t="str">
        <f>Output_Final_PCLs!K22</f>
        <v xml:space="preserve">Company view </v>
      </c>
      <c r="L173" s="89" t="str">
        <f>Output_Final_PCLs!L22</f>
        <v>RWQ</v>
      </c>
      <c r="M173" s="89" t="str">
        <f>Output_Final_PCLs!M22</f>
        <v>Reduction in phosphorus as a percentage of load discharged from treatment works in 2020</v>
      </c>
      <c r="N173" s="89" t="str">
        <f>Output_Final_PCLs!N22</f>
        <v>%</v>
      </c>
      <c r="O173" s="89">
        <f>Output_Final_PCLs!O22</f>
        <v>4</v>
      </c>
      <c r="P173" s="89" t="s">
        <v>123</v>
      </c>
      <c r="Q173" s="89" t="s">
        <v>123</v>
      </c>
      <c r="R173" s="89" t="s">
        <v>123</v>
      </c>
      <c r="S173" s="89" t="s">
        <v>123</v>
      </c>
      <c r="T173" s="89" t="s">
        <v>123</v>
      </c>
      <c r="U173" s="89" t="s">
        <v>123</v>
      </c>
      <c r="V173" s="89" t="s">
        <v>123</v>
      </c>
      <c r="W173" s="89" t="s">
        <v>123</v>
      </c>
      <c r="X173" s="89" t="s">
        <v>123</v>
      </c>
      <c r="Y173" s="89" t="s">
        <v>123</v>
      </c>
      <c r="Z173" s="89" t="s">
        <v>123</v>
      </c>
      <c r="AA173" s="89" t="s">
        <v>123</v>
      </c>
      <c r="AB173" s="89" t="s">
        <v>123</v>
      </c>
      <c r="AC173" s="88">
        <f>Output_Final_PCLs!P22</f>
        <v>2.8799999999999999E-2</v>
      </c>
      <c r="AD173" s="88">
        <f>Output_Final_PCLs!Q22</f>
        <v>2.7400000000000001E-2</v>
      </c>
      <c r="AE173" s="88">
        <f>Output_Final_PCLs!R22</f>
        <v>9.6699999999999994E-2</v>
      </c>
      <c r="AF173" s="88">
        <f>Output_Final_PCLs!S22</f>
        <v>0.10199999999999999</v>
      </c>
      <c r="AG173" s="88">
        <f>Output_Final_PCLs!T22</f>
        <v>0.1086</v>
      </c>
      <c r="AH173" s="88">
        <f>Output_Final_PCLs!U22</f>
        <v>0.1263</v>
      </c>
    </row>
    <row r="174" spans="2:34" s="15" customFormat="1" ht="15" x14ac:dyDescent="0.25">
      <c r="B174" s="89" t="str">
        <f>Output_Final_PCLs!B23</f>
        <v>BRL</v>
      </c>
      <c r="C174" s="89" t="str">
        <f>Output_Final_PCLs!C23</f>
        <v>Bristol Water</v>
      </c>
      <c r="D174" s="89" t="str">
        <f>Output_Final_PCLs!D23</f>
        <v>England</v>
      </c>
      <c r="E174" s="89" t="str">
        <f>Output_Final_PCLs!E23</f>
        <v>Company</v>
      </c>
      <c r="F174" s="89" t="str">
        <f>Output_Final_PCLs!F23</f>
        <v>WoC</v>
      </c>
      <c r="G174" s="89" t="str">
        <f>Output_Final_PCLs!G23</f>
        <v>PCL Units</v>
      </c>
      <c r="H174" s="89" t="str">
        <f>Output_Final_PCLs!H23</f>
        <v>C_OUT5_09_PR24_OFWAT</v>
      </c>
      <c r="I174" s="88" t="str">
        <f t="shared" si="2"/>
        <v>BRLC_OUT5_09_PR24_OFWAT</v>
      </c>
      <c r="J174" s="89" t="str">
        <f>Output_Final_PCLs!J23</f>
        <v>Totex</v>
      </c>
      <c r="K174" s="89" t="str">
        <f>Output_Final_PCLs!K23</f>
        <v xml:space="preserve">Company view </v>
      </c>
      <c r="L174" s="89" t="str">
        <f>Output_Final_PCLs!L23</f>
        <v>RWQ</v>
      </c>
      <c r="M174" s="89" t="str">
        <f>Output_Final_PCLs!M23</f>
        <v>Reduction in phosphorus as a percentage of load discharged from treatment works in 2020</v>
      </c>
      <c r="N174" s="89" t="str">
        <f>Output_Final_PCLs!N23</f>
        <v>%</v>
      </c>
      <c r="O174" s="89">
        <f>Output_Final_PCLs!O23</f>
        <v>4</v>
      </c>
      <c r="P174" s="89" t="s">
        <v>123</v>
      </c>
      <c r="Q174" s="89" t="s">
        <v>123</v>
      </c>
      <c r="R174" s="89" t="s">
        <v>123</v>
      </c>
      <c r="S174" s="89" t="s">
        <v>123</v>
      </c>
      <c r="T174" s="89" t="s">
        <v>123</v>
      </c>
      <c r="U174" s="89" t="s">
        <v>123</v>
      </c>
      <c r="V174" s="89" t="s">
        <v>123</v>
      </c>
      <c r="W174" s="89" t="s">
        <v>123</v>
      </c>
      <c r="X174" s="89" t="s">
        <v>123</v>
      </c>
      <c r="Y174" s="89" t="s">
        <v>123</v>
      </c>
      <c r="Z174" s="89" t="s">
        <v>123</v>
      </c>
      <c r="AA174" s="89" t="s">
        <v>123</v>
      </c>
      <c r="AB174" s="89" t="s">
        <v>123</v>
      </c>
      <c r="AC174" s="89" t="str">
        <f>Output_Final_PCLs!P23</f>
        <v>##BLANK</v>
      </c>
      <c r="AD174" s="89" t="str">
        <f>Output_Final_PCLs!Q23</f>
        <v>##BLANK</v>
      </c>
      <c r="AE174" s="89" t="str">
        <f>Output_Final_PCLs!R23</f>
        <v>##BLANK</v>
      </c>
      <c r="AF174" s="89" t="str">
        <f>Output_Final_PCLs!S23</f>
        <v>##BLANK</v>
      </c>
      <c r="AG174" s="89" t="str">
        <f>Output_Final_PCLs!T23</f>
        <v>##BLANK</v>
      </c>
      <c r="AH174" s="89" t="str">
        <f>Output_Final_PCLs!U23</f>
        <v>##BLANK</v>
      </c>
    </row>
    <row r="175" spans="2:34" s="15" customFormat="1" ht="15" x14ac:dyDescent="0.25">
      <c r="B175" s="89" t="str">
        <f>Output_Final_PCLs!B24</f>
        <v>ANH</v>
      </c>
      <c r="C175" s="89" t="str">
        <f>Output_Final_PCLs!C24</f>
        <v>Anglian Water</v>
      </c>
      <c r="D175" s="89" t="str">
        <f>Output_Final_PCLs!D24</f>
        <v>England</v>
      </c>
      <c r="E175" s="89" t="str">
        <f>Output_Final_PCLs!E24</f>
        <v>Company</v>
      </c>
      <c r="F175" s="89" t="str">
        <f>Output_Final_PCLs!F24</f>
        <v>WaSC</v>
      </c>
      <c r="G175" s="89" t="str">
        <f>Output_Final_PCLs!G24</f>
        <v>PCL Units</v>
      </c>
      <c r="H175" s="89" t="str">
        <f>Output_Final_PCLs!H24</f>
        <v>C_OUT5_09_A_PR24_OFWAT</v>
      </c>
      <c r="I175" s="88" t="str">
        <f t="shared" si="2"/>
        <v>ANHC_OUT5_09_A_PR24_OFWAT</v>
      </c>
      <c r="J175" s="89" t="str">
        <f>Output_Final_PCLs!J24</f>
        <v>Totex</v>
      </c>
      <c r="K175" s="89" t="str">
        <f>Output_Final_PCLs!K24</f>
        <v xml:space="preserve">Company view </v>
      </c>
      <c r="L175" s="89" t="str">
        <f>Output_Final_PCLs!L24</f>
        <v>RWQ</v>
      </c>
      <c r="M175" s="89" t="str">
        <f>Output_Final_PCLs!M24</f>
        <v>Total load of phosphorus from all of the company's wastewater treatment works in 2020</v>
      </c>
      <c r="N175" s="89" t="str">
        <f>Output_Final_PCLs!N24</f>
        <v>kg</v>
      </c>
      <c r="O175" s="89">
        <f>Output_Final_PCLs!O24</f>
        <v>4</v>
      </c>
      <c r="P175" s="89" t="s">
        <v>123</v>
      </c>
      <c r="Q175" s="89" t="s">
        <v>123</v>
      </c>
      <c r="R175" s="89" t="s">
        <v>123</v>
      </c>
      <c r="S175" s="89" t="s">
        <v>123</v>
      </c>
      <c r="T175" s="89" t="s">
        <v>123</v>
      </c>
      <c r="U175" s="89" t="s">
        <v>123</v>
      </c>
      <c r="V175" s="89" t="s">
        <v>123</v>
      </c>
      <c r="W175" s="89" t="s">
        <v>123</v>
      </c>
      <c r="X175" s="89" t="s">
        <v>123</v>
      </c>
      <c r="Y175" s="89" t="s">
        <v>123</v>
      </c>
      <c r="Z175" s="89" t="s">
        <v>123</v>
      </c>
      <c r="AA175" s="89" t="s">
        <v>123</v>
      </c>
      <c r="AB175" s="89" t="s">
        <v>123</v>
      </c>
      <c r="AC175" s="89" t="str">
        <f>Output_Final_PCLs!P24</f>
        <v>##BLANK</v>
      </c>
      <c r="AD175" s="89" t="str">
        <f>Output_Final_PCLs!Q24</f>
        <v>##BLANK</v>
      </c>
      <c r="AE175" s="89" t="str">
        <f>Output_Final_PCLs!R24</f>
        <v>##BLANK</v>
      </c>
      <c r="AF175" s="89" t="str">
        <f>Output_Final_PCLs!S24</f>
        <v>##BLANK</v>
      </c>
      <c r="AG175" s="89" t="str">
        <f>Output_Final_PCLs!T24</f>
        <v>##BLANK</v>
      </c>
      <c r="AH175" s="89" t="str">
        <f>Output_Final_PCLs!U24</f>
        <v>##BLANK</v>
      </c>
    </row>
    <row r="176" spans="2:34" s="15" customFormat="1" ht="15" x14ac:dyDescent="0.25">
      <c r="B176" s="89" t="str">
        <f>Output_Final_PCLs!B25</f>
        <v>WSH</v>
      </c>
      <c r="C176" s="89" t="str">
        <f>Output_Final_PCLs!C25</f>
        <v>Dŵr Cymru</v>
      </c>
      <c r="D176" s="89" t="str">
        <f>Output_Final_PCLs!D25</f>
        <v>Wales</v>
      </c>
      <c r="E176" s="89" t="str">
        <f>Output_Final_PCLs!E25</f>
        <v>Company</v>
      </c>
      <c r="F176" s="89" t="str">
        <f>Output_Final_PCLs!F25</f>
        <v>WaSC</v>
      </c>
      <c r="G176" s="89" t="str">
        <f>Output_Final_PCLs!G25</f>
        <v>PCL Units</v>
      </c>
      <c r="H176" s="89" t="str">
        <f>Output_Final_PCLs!H25</f>
        <v>C_OUT5_09_A_PR24_OFWAT</v>
      </c>
      <c r="I176" s="88" t="str">
        <f t="shared" si="2"/>
        <v>WSHC_OUT5_09_A_PR24_OFWAT</v>
      </c>
      <c r="J176" s="89" t="str">
        <f>Output_Final_PCLs!J25</f>
        <v>Totex</v>
      </c>
      <c r="K176" s="89" t="str">
        <f>Output_Final_PCLs!K25</f>
        <v xml:space="preserve">Company view </v>
      </c>
      <c r="L176" s="89" t="str">
        <f>Output_Final_PCLs!L25</f>
        <v>RWQ</v>
      </c>
      <c r="M176" s="89" t="str">
        <f>Output_Final_PCLs!M25</f>
        <v>Total load of phosphorus from all of the company's wastewater treatment works in 2020</v>
      </c>
      <c r="N176" s="89" t="str">
        <f>Output_Final_PCLs!N25</f>
        <v>kg</v>
      </c>
      <c r="O176" s="89">
        <f>Output_Final_PCLs!O25</f>
        <v>4</v>
      </c>
      <c r="P176" s="89" t="s">
        <v>123</v>
      </c>
      <c r="Q176" s="89" t="s">
        <v>123</v>
      </c>
      <c r="R176" s="89" t="s">
        <v>123</v>
      </c>
      <c r="S176" s="89" t="s">
        <v>123</v>
      </c>
      <c r="T176" s="89" t="s">
        <v>123</v>
      </c>
      <c r="U176" s="89" t="s">
        <v>123</v>
      </c>
      <c r="V176" s="89" t="s">
        <v>123</v>
      </c>
      <c r="W176" s="89" t="s">
        <v>123</v>
      </c>
      <c r="X176" s="89" t="s">
        <v>123</v>
      </c>
      <c r="Y176" s="89" t="s">
        <v>123</v>
      </c>
      <c r="Z176" s="89" t="s">
        <v>123</v>
      </c>
      <c r="AA176" s="89" t="s">
        <v>123</v>
      </c>
      <c r="AB176" s="89" t="s">
        <v>123</v>
      </c>
      <c r="AC176" s="89" t="str">
        <f>Output_Final_PCLs!P25</f>
        <v>##BLANK</v>
      </c>
      <c r="AD176" s="89" t="str">
        <f>Output_Final_PCLs!Q25</f>
        <v>##BLANK</v>
      </c>
      <c r="AE176" s="89" t="str">
        <f>Output_Final_PCLs!R25</f>
        <v>##BLANK</v>
      </c>
      <c r="AF176" s="89" t="str">
        <f>Output_Final_PCLs!S25</f>
        <v>##BLANK</v>
      </c>
      <c r="AG176" s="89" t="str">
        <f>Output_Final_PCLs!T25</f>
        <v>##BLANK</v>
      </c>
      <c r="AH176" s="89" t="str">
        <f>Output_Final_PCLs!U25</f>
        <v>##BLANK</v>
      </c>
    </row>
    <row r="177" spans="2:34" s="15" customFormat="1" ht="15" x14ac:dyDescent="0.25">
      <c r="B177" s="89" t="str">
        <f>Output_Final_PCLs!B26</f>
        <v>HDD</v>
      </c>
      <c r="C177" s="89" t="str">
        <f>Output_Final_PCLs!C26</f>
        <v>Hafren Dyfrdwy</v>
      </c>
      <c r="D177" s="89" t="str">
        <f>Output_Final_PCLs!D26</f>
        <v>Wales</v>
      </c>
      <c r="E177" s="89" t="str">
        <f>Output_Final_PCLs!E26</f>
        <v>Company</v>
      </c>
      <c r="F177" s="89" t="str">
        <f>Output_Final_PCLs!F26</f>
        <v>WaSC</v>
      </c>
      <c r="G177" s="89" t="str">
        <f>Output_Final_PCLs!G26</f>
        <v>PCL Units</v>
      </c>
      <c r="H177" s="89" t="str">
        <f>Output_Final_PCLs!H26</f>
        <v>C_OUT5_09_A_PR24_OFWAT</v>
      </c>
      <c r="I177" s="88" t="str">
        <f t="shared" si="2"/>
        <v>HDDC_OUT5_09_A_PR24_OFWAT</v>
      </c>
      <c r="J177" s="89" t="str">
        <f>Output_Final_PCLs!J26</f>
        <v>Totex</v>
      </c>
      <c r="K177" s="89" t="str">
        <f>Output_Final_PCLs!K26</f>
        <v xml:space="preserve">Company view </v>
      </c>
      <c r="L177" s="89" t="str">
        <f>Output_Final_PCLs!L26</f>
        <v>RWQ</v>
      </c>
      <c r="M177" s="89" t="str">
        <f>Output_Final_PCLs!M26</f>
        <v>Total load of phosphorus from all of the company's wastewater treatment works in 2020</v>
      </c>
      <c r="N177" s="89" t="str">
        <f>Output_Final_PCLs!N26</f>
        <v>kg</v>
      </c>
      <c r="O177" s="89">
        <f>Output_Final_PCLs!O26</f>
        <v>4</v>
      </c>
      <c r="P177" s="89" t="s">
        <v>123</v>
      </c>
      <c r="Q177" s="89" t="s">
        <v>123</v>
      </c>
      <c r="R177" s="89" t="s">
        <v>123</v>
      </c>
      <c r="S177" s="89" t="s">
        <v>123</v>
      </c>
      <c r="T177" s="89" t="s">
        <v>123</v>
      </c>
      <c r="U177" s="89" t="s">
        <v>123</v>
      </c>
      <c r="V177" s="89" t="s">
        <v>123</v>
      </c>
      <c r="W177" s="89" t="s">
        <v>123</v>
      </c>
      <c r="X177" s="89" t="s">
        <v>123</v>
      </c>
      <c r="Y177" s="89" t="s">
        <v>123</v>
      </c>
      <c r="Z177" s="89" t="s">
        <v>123</v>
      </c>
      <c r="AA177" s="89" t="s">
        <v>123</v>
      </c>
      <c r="AB177" s="89" t="s">
        <v>123</v>
      </c>
      <c r="AC177" s="89" t="str">
        <f>Output_Final_PCLs!P26</f>
        <v>##BLANK</v>
      </c>
      <c r="AD177" s="89" t="str">
        <f>Output_Final_PCLs!Q26</f>
        <v>##BLANK</v>
      </c>
      <c r="AE177" s="89" t="str">
        <f>Output_Final_PCLs!R26</f>
        <v>##BLANK</v>
      </c>
      <c r="AF177" s="89" t="str">
        <f>Output_Final_PCLs!S26</f>
        <v>##BLANK</v>
      </c>
      <c r="AG177" s="89" t="str">
        <f>Output_Final_PCLs!T26</f>
        <v>##BLANK</v>
      </c>
      <c r="AH177" s="89" t="str">
        <f>Output_Final_PCLs!U26</f>
        <v>##BLANK</v>
      </c>
    </row>
    <row r="178" spans="2:34" s="15" customFormat="1" ht="15" x14ac:dyDescent="0.25">
      <c r="B178" s="89" t="str">
        <f>Output_Final_PCLs!B27</f>
        <v>NES</v>
      </c>
      <c r="C178" s="89" t="str">
        <f>Output_Final_PCLs!C27</f>
        <v>Northumbrian Water</v>
      </c>
      <c r="D178" s="89" t="str">
        <f>Output_Final_PCLs!D27</f>
        <v>England</v>
      </c>
      <c r="E178" s="89" t="str">
        <f>Output_Final_PCLs!E27</f>
        <v>Company</v>
      </c>
      <c r="F178" s="89" t="str">
        <f>Output_Final_PCLs!F27</f>
        <v>WaSC</v>
      </c>
      <c r="G178" s="89" t="str">
        <f>Output_Final_PCLs!G27</f>
        <v>PCL Units</v>
      </c>
      <c r="H178" s="89" t="str">
        <f>Output_Final_PCLs!H27</f>
        <v>C_OUT5_09_A_PR24_OFWAT</v>
      </c>
      <c r="I178" s="88" t="str">
        <f t="shared" si="2"/>
        <v>NESC_OUT5_09_A_PR24_OFWAT</v>
      </c>
      <c r="J178" s="89" t="str">
        <f>Output_Final_PCLs!J27</f>
        <v>Totex</v>
      </c>
      <c r="K178" s="89" t="str">
        <f>Output_Final_PCLs!K27</f>
        <v xml:space="preserve">Company view </v>
      </c>
      <c r="L178" s="89" t="str">
        <f>Output_Final_PCLs!L27</f>
        <v>RWQ</v>
      </c>
      <c r="M178" s="89" t="str">
        <f>Output_Final_PCLs!M27</f>
        <v>Total load of phosphorus from all of the company's wastewater treatment works in 2020</v>
      </c>
      <c r="N178" s="89" t="str">
        <f>Output_Final_PCLs!N27</f>
        <v>kg</v>
      </c>
      <c r="O178" s="89">
        <f>Output_Final_PCLs!O27</f>
        <v>4</v>
      </c>
      <c r="P178" s="89" t="s">
        <v>123</v>
      </c>
      <c r="Q178" s="89" t="s">
        <v>123</v>
      </c>
      <c r="R178" s="89" t="s">
        <v>123</v>
      </c>
      <c r="S178" s="89" t="s">
        <v>123</v>
      </c>
      <c r="T178" s="89" t="s">
        <v>123</v>
      </c>
      <c r="U178" s="89" t="s">
        <v>123</v>
      </c>
      <c r="V178" s="89" t="s">
        <v>123</v>
      </c>
      <c r="W178" s="89" t="s">
        <v>123</v>
      </c>
      <c r="X178" s="89" t="s">
        <v>123</v>
      </c>
      <c r="Y178" s="89" t="s">
        <v>123</v>
      </c>
      <c r="Z178" s="89" t="s">
        <v>123</v>
      </c>
      <c r="AA178" s="89" t="s">
        <v>123</v>
      </c>
      <c r="AB178" s="89" t="s">
        <v>123</v>
      </c>
      <c r="AC178" s="89" t="str">
        <f>Output_Final_PCLs!P27</f>
        <v>##BLANK</v>
      </c>
      <c r="AD178" s="89" t="str">
        <f>Output_Final_PCLs!Q27</f>
        <v>##BLANK</v>
      </c>
      <c r="AE178" s="89" t="str">
        <f>Output_Final_PCLs!R27</f>
        <v>##BLANK</v>
      </c>
      <c r="AF178" s="89" t="str">
        <f>Output_Final_PCLs!S27</f>
        <v>##BLANK</v>
      </c>
      <c r="AG178" s="89" t="str">
        <f>Output_Final_PCLs!T27</f>
        <v>##BLANK</v>
      </c>
      <c r="AH178" s="89" t="str">
        <f>Output_Final_PCLs!U27</f>
        <v>##BLANK</v>
      </c>
    </row>
    <row r="179" spans="2:34" s="15" customFormat="1" ht="15" x14ac:dyDescent="0.25">
      <c r="B179" s="89" t="str">
        <f>Output_Final_PCLs!B28</f>
        <v>SVE</v>
      </c>
      <c r="C179" s="89" t="str">
        <f>Output_Final_PCLs!C28</f>
        <v>Severn Trent Water</v>
      </c>
      <c r="D179" s="89" t="str">
        <f>Output_Final_PCLs!D28</f>
        <v>England</v>
      </c>
      <c r="E179" s="89" t="str">
        <f>Output_Final_PCLs!E28</f>
        <v>Company</v>
      </c>
      <c r="F179" s="89" t="str">
        <f>Output_Final_PCLs!F28</f>
        <v>WaSC</v>
      </c>
      <c r="G179" s="89" t="str">
        <f>Output_Final_PCLs!G28</f>
        <v>PCL Units</v>
      </c>
      <c r="H179" s="89" t="str">
        <f>Output_Final_PCLs!H28</f>
        <v>C_OUT5_09_A_PR24_OFWAT</v>
      </c>
      <c r="I179" s="88" t="str">
        <f t="shared" si="2"/>
        <v>SVEC_OUT5_09_A_PR24_OFWAT</v>
      </c>
      <c r="J179" s="89" t="str">
        <f>Output_Final_PCLs!J28</f>
        <v>Totex</v>
      </c>
      <c r="K179" s="89" t="str">
        <f>Output_Final_PCLs!K28</f>
        <v xml:space="preserve">Company view </v>
      </c>
      <c r="L179" s="89" t="str">
        <f>Output_Final_PCLs!L28</f>
        <v>RWQ</v>
      </c>
      <c r="M179" s="89" t="str">
        <f>Output_Final_PCLs!M28</f>
        <v>Total load of phosphorus from all of the company's wastewater treatment works in 2020</v>
      </c>
      <c r="N179" s="89" t="str">
        <f>Output_Final_PCLs!N28</f>
        <v>kg</v>
      </c>
      <c r="O179" s="89">
        <f>Output_Final_PCLs!O28</f>
        <v>4</v>
      </c>
      <c r="P179" s="89" t="s">
        <v>123</v>
      </c>
      <c r="Q179" s="89" t="s">
        <v>123</v>
      </c>
      <c r="R179" s="89" t="s">
        <v>123</v>
      </c>
      <c r="S179" s="89" t="s">
        <v>123</v>
      </c>
      <c r="T179" s="89" t="s">
        <v>123</v>
      </c>
      <c r="U179" s="89" t="s">
        <v>123</v>
      </c>
      <c r="V179" s="89" t="s">
        <v>123</v>
      </c>
      <c r="W179" s="89" t="s">
        <v>123</v>
      </c>
      <c r="X179" s="89" t="s">
        <v>123</v>
      </c>
      <c r="Y179" s="89" t="s">
        <v>123</v>
      </c>
      <c r="Z179" s="89" t="s">
        <v>123</v>
      </c>
      <c r="AA179" s="89" t="s">
        <v>123</v>
      </c>
      <c r="AB179" s="89" t="s">
        <v>123</v>
      </c>
      <c r="AC179" s="89" t="str">
        <f>Output_Final_PCLs!P28</f>
        <v>##BLANK</v>
      </c>
      <c r="AD179" s="89" t="str">
        <f>Output_Final_PCLs!Q28</f>
        <v>##BLANK</v>
      </c>
      <c r="AE179" s="89" t="str">
        <f>Output_Final_PCLs!R28</f>
        <v>##BLANK</v>
      </c>
      <c r="AF179" s="89" t="str">
        <f>Output_Final_PCLs!S28</f>
        <v>##BLANK</v>
      </c>
      <c r="AG179" s="89" t="str">
        <f>Output_Final_PCLs!T28</f>
        <v>##BLANK</v>
      </c>
      <c r="AH179" s="89" t="str">
        <f>Output_Final_PCLs!U28</f>
        <v>##BLANK</v>
      </c>
    </row>
    <row r="180" spans="2:34" s="15" customFormat="1" ht="15" x14ac:dyDescent="0.25">
      <c r="B180" s="89" t="str">
        <f>Output_Final_PCLs!B29</f>
        <v>SRN</v>
      </c>
      <c r="C180" s="89" t="str">
        <f>Output_Final_PCLs!C29</f>
        <v>Southern Water</v>
      </c>
      <c r="D180" s="89" t="str">
        <f>Output_Final_PCLs!D29</f>
        <v>England</v>
      </c>
      <c r="E180" s="89" t="str">
        <f>Output_Final_PCLs!E29</f>
        <v>Company</v>
      </c>
      <c r="F180" s="89" t="str">
        <f>Output_Final_PCLs!F29</f>
        <v>WaSC</v>
      </c>
      <c r="G180" s="89" t="str">
        <f>Output_Final_PCLs!G29</f>
        <v>PCL Units</v>
      </c>
      <c r="H180" s="89" t="str">
        <f>Output_Final_PCLs!H29</f>
        <v>C_OUT5_09_A_PR24_OFWAT</v>
      </c>
      <c r="I180" s="88" t="str">
        <f t="shared" si="2"/>
        <v>SRNC_OUT5_09_A_PR24_OFWAT</v>
      </c>
      <c r="J180" s="89" t="str">
        <f>Output_Final_PCLs!J29</f>
        <v>Totex</v>
      </c>
      <c r="K180" s="89" t="str">
        <f>Output_Final_PCLs!K29</f>
        <v xml:space="preserve">Company view </v>
      </c>
      <c r="L180" s="89" t="str">
        <f>Output_Final_PCLs!L29</f>
        <v>RWQ</v>
      </c>
      <c r="M180" s="89" t="str">
        <f>Output_Final_PCLs!M29</f>
        <v>Total load of phosphorus from all of the company's wastewater treatment works in 2020</v>
      </c>
      <c r="N180" s="89" t="str">
        <f>Output_Final_PCLs!N29</f>
        <v>kg</v>
      </c>
      <c r="O180" s="89">
        <f>Output_Final_PCLs!O29</f>
        <v>4</v>
      </c>
      <c r="P180" s="89" t="s">
        <v>123</v>
      </c>
      <c r="Q180" s="89" t="s">
        <v>123</v>
      </c>
      <c r="R180" s="89" t="s">
        <v>123</v>
      </c>
      <c r="S180" s="89" t="s">
        <v>123</v>
      </c>
      <c r="T180" s="89" t="s">
        <v>123</v>
      </c>
      <c r="U180" s="89" t="s">
        <v>123</v>
      </c>
      <c r="V180" s="89" t="s">
        <v>123</v>
      </c>
      <c r="W180" s="89" t="s">
        <v>123</v>
      </c>
      <c r="X180" s="89" t="s">
        <v>123</v>
      </c>
      <c r="Y180" s="89" t="s">
        <v>123</v>
      </c>
      <c r="Z180" s="89" t="s">
        <v>123</v>
      </c>
      <c r="AA180" s="89" t="s">
        <v>123</v>
      </c>
      <c r="AB180" s="89" t="s">
        <v>123</v>
      </c>
      <c r="AC180" s="89" t="str">
        <f>Output_Final_PCLs!P29</f>
        <v>##BLANK</v>
      </c>
      <c r="AD180" s="89" t="str">
        <f>Output_Final_PCLs!Q29</f>
        <v>##BLANK</v>
      </c>
      <c r="AE180" s="89" t="str">
        <f>Output_Final_PCLs!R29</f>
        <v>##BLANK</v>
      </c>
      <c r="AF180" s="89" t="str">
        <f>Output_Final_PCLs!S29</f>
        <v>##BLANK</v>
      </c>
      <c r="AG180" s="89" t="str">
        <f>Output_Final_PCLs!T29</f>
        <v>##BLANK</v>
      </c>
      <c r="AH180" s="89" t="str">
        <f>Output_Final_PCLs!U29</f>
        <v>##BLANK</v>
      </c>
    </row>
    <row r="181" spans="2:34" s="15" customFormat="1" ht="15" x14ac:dyDescent="0.25">
      <c r="B181" s="89" t="str">
        <f>Output_Final_PCLs!B30</f>
        <v>TMS</v>
      </c>
      <c r="C181" s="89" t="str">
        <f>Output_Final_PCLs!C30</f>
        <v>Thames Water</v>
      </c>
      <c r="D181" s="89" t="str">
        <f>Output_Final_PCLs!D30</f>
        <v>England</v>
      </c>
      <c r="E181" s="89" t="str">
        <f>Output_Final_PCLs!E30</f>
        <v>Company</v>
      </c>
      <c r="F181" s="89" t="str">
        <f>Output_Final_PCLs!F30</f>
        <v>WaSC</v>
      </c>
      <c r="G181" s="89" t="str">
        <f>Output_Final_PCLs!G30</f>
        <v>PCL Units</v>
      </c>
      <c r="H181" s="89" t="str">
        <f>Output_Final_PCLs!H30</f>
        <v>C_OUT5_09_A_PR24_OFWAT</v>
      </c>
      <c r="I181" s="88" t="str">
        <f t="shared" si="2"/>
        <v>TMSC_OUT5_09_A_PR24_OFWAT</v>
      </c>
      <c r="J181" s="89" t="str">
        <f>Output_Final_PCLs!J30</f>
        <v>Totex</v>
      </c>
      <c r="K181" s="89" t="str">
        <f>Output_Final_PCLs!K30</f>
        <v xml:space="preserve">Company view </v>
      </c>
      <c r="L181" s="89" t="str">
        <f>Output_Final_PCLs!L30</f>
        <v>RWQ</v>
      </c>
      <c r="M181" s="89" t="str">
        <f>Output_Final_PCLs!M30</f>
        <v>Total load of phosphorus from all of the company's wastewater treatment works in 2020</v>
      </c>
      <c r="N181" s="89" t="str">
        <f>Output_Final_PCLs!N30</f>
        <v>kg</v>
      </c>
      <c r="O181" s="89">
        <f>Output_Final_PCLs!O30</f>
        <v>4</v>
      </c>
      <c r="P181" s="89" t="s">
        <v>123</v>
      </c>
      <c r="Q181" s="89" t="s">
        <v>123</v>
      </c>
      <c r="R181" s="89" t="s">
        <v>123</v>
      </c>
      <c r="S181" s="89" t="s">
        <v>123</v>
      </c>
      <c r="T181" s="89" t="s">
        <v>123</v>
      </c>
      <c r="U181" s="89" t="s">
        <v>123</v>
      </c>
      <c r="V181" s="89" t="s">
        <v>123</v>
      </c>
      <c r="W181" s="89" t="s">
        <v>123</v>
      </c>
      <c r="X181" s="89" t="s">
        <v>123</v>
      </c>
      <c r="Y181" s="89" t="s">
        <v>123</v>
      </c>
      <c r="Z181" s="89" t="s">
        <v>123</v>
      </c>
      <c r="AA181" s="89" t="s">
        <v>123</v>
      </c>
      <c r="AB181" s="89" t="s">
        <v>123</v>
      </c>
      <c r="AC181" s="89" t="str">
        <f>Output_Final_PCLs!P30</f>
        <v>##BLANK</v>
      </c>
      <c r="AD181" s="89" t="str">
        <f>Output_Final_PCLs!Q30</f>
        <v>##BLANK</v>
      </c>
      <c r="AE181" s="89" t="str">
        <f>Output_Final_PCLs!R30</f>
        <v>##BLANK</v>
      </c>
      <c r="AF181" s="89" t="str">
        <f>Output_Final_PCLs!S30</f>
        <v>##BLANK</v>
      </c>
      <c r="AG181" s="89" t="str">
        <f>Output_Final_PCLs!T30</f>
        <v>##BLANK</v>
      </c>
      <c r="AH181" s="89" t="str">
        <f>Output_Final_PCLs!U30</f>
        <v>##BLANK</v>
      </c>
    </row>
    <row r="182" spans="2:34" s="15" customFormat="1" ht="15" x14ac:dyDescent="0.25">
      <c r="B182" s="89" t="str">
        <f>Output_Final_PCLs!B31</f>
        <v>NWT</v>
      </c>
      <c r="C182" s="89" t="str">
        <f>Output_Final_PCLs!C31</f>
        <v xml:space="preserve">United Utilities </v>
      </c>
      <c r="D182" s="89" t="str">
        <f>Output_Final_PCLs!D31</f>
        <v>England</v>
      </c>
      <c r="E182" s="89" t="str">
        <f>Output_Final_PCLs!E31</f>
        <v>Company</v>
      </c>
      <c r="F182" s="89" t="str">
        <f>Output_Final_PCLs!F31</f>
        <v>WaSC</v>
      </c>
      <c r="G182" s="89" t="str">
        <f>Output_Final_PCLs!G31</f>
        <v>PCL Units</v>
      </c>
      <c r="H182" s="89" t="str">
        <f>Output_Final_PCLs!H31</f>
        <v>C_OUT5_09_A_PR24_OFWAT</v>
      </c>
      <c r="I182" s="88" t="str">
        <f t="shared" si="2"/>
        <v>NWTC_OUT5_09_A_PR24_OFWAT</v>
      </c>
      <c r="J182" s="89" t="str">
        <f>Output_Final_PCLs!J31</f>
        <v>Totex</v>
      </c>
      <c r="K182" s="89" t="str">
        <f>Output_Final_PCLs!K31</f>
        <v xml:space="preserve">Company view </v>
      </c>
      <c r="L182" s="89" t="str">
        <f>Output_Final_PCLs!L31</f>
        <v>RWQ</v>
      </c>
      <c r="M182" s="89" t="str">
        <f>Output_Final_PCLs!M31</f>
        <v>Total load of phosphorus from all of the company's wastewater treatment works in 2020</v>
      </c>
      <c r="N182" s="89" t="str">
        <f>Output_Final_PCLs!N31</f>
        <v>kg</v>
      </c>
      <c r="O182" s="89">
        <f>Output_Final_PCLs!O31</f>
        <v>4</v>
      </c>
      <c r="P182" s="89" t="s">
        <v>123</v>
      </c>
      <c r="Q182" s="89" t="s">
        <v>123</v>
      </c>
      <c r="R182" s="89" t="s">
        <v>123</v>
      </c>
      <c r="S182" s="89" t="s">
        <v>123</v>
      </c>
      <c r="T182" s="89" t="s">
        <v>123</v>
      </c>
      <c r="U182" s="89" t="s">
        <v>123</v>
      </c>
      <c r="V182" s="89" t="s">
        <v>123</v>
      </c>
      <c r="W182" s="89" t="s">
        <v>123</v>
      </c>
      <c r="X182" s="89" t="s">
        <v>123</v>
      </c>
      <c r="Y182" s="89" t="s">
        <v>123</v>
      </c>
      <c r="Z182" s="89" t="s">
        <v>123</v>
      </c>
      <c r="AA182" s="89" t="s">
        <v>123</v>
      </c>
      <c r="AB182" s="89" t="s">
        <v>123</v>
      </c>
      <c r="AC182" s="89" t="str">
        <f>Output_Final_PCLs!P31</f>
        <v>##BLANK</v>
      </c>
      <c r="AD182" s="89" t="str">
        <f>Output_Final_PCLs!Q31</f>
        <v>##BLANK</v>
      </c>
      <c r="AE182" s="89" t="str">
        <f>Output_Final_PCLs!R31</f>
        <v>##BLANK</v>
      </c>
      <c r="AF182" s="89" t="str">
        <f>Output_Final_PCLs!S31</f>
        <v>##BLANK</v>
      </c>
      <c r="AG182" s="89" t="str">
        <f>Output_Final_PCLs!T31</f>
        <v>##BLANK</v>
      </c>
      <c r="AH182" s="89" t="str">
        <f>Output_Final_PCLs!U31</f>
        <v>##BLANK</v>
      </c>
    </row>
    <row r="183" spans="2:34" s="15" customFormat="1" ht="15" x14ac:dyDescent="0.25">
      <c r="B183" s="89" t="str">
        <f>Output_Final_PCLs!B32</f>
        <v>WSX</v>
      </c>
      <c r="C183" s="89" t="str">
        <f>Output_Final_PCLs!C32</f>
        <v>Wessex Water</v>
      </c>
      <c r="D183" s="89" t="str">
        <f>Output_Final_PCLs!D32</f>
        <v>England</v>
      </c>
      <c r="E183" s="89" t="str">
        <f>Output_Final_PCLs!E32</f>
        <v>Company</v>
      </c>
      <c r="F183" s="89" t="str">
        <f>Output_Final_PCLs!F32</f>
        <v>WaSC</v>
      </c>
      <c r="G183" s="89" t="str">
        <f>Output_Final_PCLs!G32</f>
        <v>PCL Units</v>
      </c>
      <c r="H183" s="89" t="str">
        <f>Output_Final_PCLs!H32</f>
        <v>C_OUT5_09_A_PR24_OFWAT</v>
      </c>
      <c r="I183" s="88" t="str">
        <f t="shared" si="2"/>
        <v>WSXC_OUT5_09_A_PR24_OFWAT</v>
      </c>
      <c r="J183" s="89" t="str">
        <f>Output_Final_PCLs!J32</f>
        <v>Totex</v>
      </c>
      <c r="K183" s="89" t="str">
        <f>Output_Final_PCLs!K32</f>
        <v xml:space="preserve">Company view </v>
      </c>
      <c r="L183" s="89" t="str">
        <f>Output_Final_PCLs!L32</f>
        <v>RWQ</v>
      </c>
      <c r="M183" s="89" t="str">
        <f>Output_Final_PCLs!M32</f>
        <v>Total load of phosphorus from all of the company's wastewater treatment works in 2020</v>
      </c>
      <c r="N183" s="89" t="str">
        <f>Output_Final_PCLs!N32</f>
        <v>kg</v>
      </c>
      <c r="O183" s="89">
        <f>Output_Final_PCLs!O32</f>
        <v>4</v>
      </c>
      <c r="P183" s="89" t="s">
        <v>123</v>
      </c>
      <c r="Q183" s="89" t="s">
        <v>123</v>
      </c>
      <c r="R183" s="89" t="s">
        <v>123</v>
      </c>
      <c r="S183" s="89" t="s">
        <v>123</v>
      </c>
      <c r="T183" s="89" t="s">
        <v>123</v>
      </c>
      <c r="U183" s="89" t="s">
        <v>123</v>
      </c>
      <c r="V183" s="89" t="s">
        <v>123</v>
      </c>
      <c r="W183" s="89" t="s">
        <v>123</v>
      </c>
      <c r="X183" s="89" t="s">
        <v>123</v>
      </c>
      <c r="Y183" s="89" t="s">
        <v>123</v>
      </c>
      <c r="Z183" s="89" t="s">
        <v>123</v>
      </c>
      <c r="AA183" s="89" t="s">
        <v>123</v>
      </c>
      <c r="AB183" s="89" t="s">
        <v>123</v>
      </c>
      <c r="AC183" s="89" t="str">
        <f>Output_Final_PCLs!P32</f>
        <v>##BLANK</v>
      </c>
      <c r="AD183" s="89" t="str">
        <f>Output_Final_PCLs!Q32</f>
        <v>##BLANK</v>
      </c>
      <c r="AE183" s="89" t="str">
        <f>Output_Final_PCLs!R32</f>
        <v>##BLANK</v>
      </c>
      <c r="AF183" s="89" t="str">
        <f>Output_Final_PCLs!S32</f>
        <v>##BLANK</v>
      </c>
      <c r="AG183" s="89" t="str">
        <f>Output_Final_PCLs!T32</f>
        <v>##BLANK</v>
      </c>
      <c r="AH183" s="89" t="str">
        <f>Output_Final_PCLs!U32</f>
        <v>##BLANK</v>
      </c>
    </row>
    <row r="184" spans="2:34" s="15" customFormat="1" ht="15" x14ac:dyDescent="0.25">
      <c r="B184" s="89" t="str">
        <f>Output_Final_PCLs!B33</f>
        <v>YKY</v>
      </c>
      <c r="C184" s="89" t="str">
        <f>Output_Final_PCLs!C33</f>
        <v>Yorkshire Water</v>
      </c>
      <c r="D184" s="89" t="str">
        <f>Output_Final_PCLs!D33</f>
        <v>England</v>
      </c>
      <c r="E184" s="89" t="str">
        <f>Output_Final_PCLs!E33</f>
        <v>Company</v>
      </c>
      <c r="F184" s="89" t="str">
        <f>Output_Final_PCLs!F33</f>
        <v>WaSC</v>
      </c>
      <c r="G184" s="89" t="str">
        <f>Output_Final_PCLs!G33</f>
        <v>PCL Units</v>
      </c>
      <c r="H184" s="89" t="str">
        <f>Output_Final_PCLs!H33</f>
        <v>C_OUT5_09_A_PR24_OFWAT</v>
      </c>
      <c r="I184" s="88" t="str">
        <f t="shared" si="2"/>
        <v>YKYC_OUT5_09_A_PR24_OFWAT</v>
      </c>
      <c r="J184" s="89" t="str">
        <f>Output_Final_PCLs!J33</f>
        <v>Totex</v>
      </c>
      <c r="K184" s="89" t="str">
        <f>Output_Final_PCLs!K33</f>
        <v xml:space="preserve">Company view </v>
      </c>
      <c r="L184" s="89" t="str">
        <f>Output_Final_PCLs!L33</f>
        <v>RWQ</v>
      </c>
      <c r="M184" s="89" t="str">
        <f>Output_Final_PCLs!M33</f>
        <v>Total load of phosphorus from all of the company's wastewater treatment works in 2020</v>
      </c>
      <c r="N184" s="89" t="str">
        <f>Output_Final_PCLs!N33</f>
        <v>kg</v>
      </c>
      <c r="O184" s="89">
        <f>Output_Final_PCLs!O33</f>
        <v>4</v>
      </c>
      <c r="P184" s="89" t="s">
        <v>123</v>
      </c>
      <c r="Q184" s="89" t="s">
        <v>123</v>
      </c>
      <c r="R184" s="89" t="s">
        <v>123</v>
      </c>
      <c r="S184" s="89" t="s">
        <v>123</v>
      </c>
      <c r="T184" s="89" t="s">
        <v>123</v>
      </c>
      <c r="U184" s="89" t="s">
        <v>123</v>
      </c>
      <c r="V184" s="89" t="s">
        <v>123</v>
      </c>
      <c r="W184" s="89" t="s">
        <v>123</v>
      </c>
      <c r="X184" s="89" t="s">
        <v>123</v>
      </c>
      <c r="Y184" s="89" t="s">
        <v>123</v>
      </c>
      <c r="Z184" s="89" t="s">
        <v>123</v>
      </c>
      <c r="AA184" s="89" t="s">
        <v>123</v>
      </c>
      <c r="AB184" s="89" t="s">
        <v>123</v>
      </c>
      <c r="AC184" s="89" t="str">
        <f>Output_Final_PCLs!P33</f>
        <v>##BLANK</v>
      </c>
      <c r="AD184" s="89" t="str">
        <f>Output_Final_PCLs!Q33</f>
        <v>##BLANK</v>
      </c>
      <c r="AE184" s="89" t="str">
        <f>Output_Final_PCLs!R33</f>
        <v>##BLANK</v>
      </c>
      <c r="AF184" s="89" t="str">
        <f>Output_Final_PCLs!S33</f>
        <v>##BLANK</v>
      </c>
      <c r="AG184" s="89" t="str">
        <f>Output_Final_PCLs!T33</f>
        <v>##BLANK</v>
      </c>
      <c r="AH184" s="89" t="str">
        <f>Output_Final_PCLs!U33</f>
        <v>##BLANK</v>
      </c>
    </row>
    <row r="185" spans="2:34" s="15" customFormat="1" ht="15" x14ac:dyDescent="0.25">
      <c r="B185" s="89" t="str">
        <f>Output_Final_PCLs!B34</f>
        <v>AFW</v>
      </c>
      <c r="C185" s="89" t="str">
        <f>Output_Final_PCLs!C34</f>
        <v>Affinity Water</v>
      </c>
      <c r="D185" s="89" t="str">
        <f>Output_Final_PCLs!D34</f>
        <v>England</v>
      </c>
      <c r="E185" s="89" t="str">
        <f>Output_Final_PCLs!E34</f>
        <v>Company</v>
      </c>
      <c r="F185" s="89" t="str">
        <f>Output_Final_PCLs!F34</f>
        <v>WoC</v>
      </c>
      <c r="G185" s="89" t="str">
        <f>Output_Final_PCLs!G34</f>
        <v>PCL Units</v>
      </c>
      <c r="H185" s="89" t="str">
        <f>Output_Final_PCLs!H34</f>
        <v>C_OUT5_09_A_PR24_OFWAT</v>
      </c>
      <c r="I185" s="88" t="str">
        <f t="shared" si="2"/>
        <v>AFWC_OUT5_09_A_PR24_OFWAT</v>
      </c>
      <c r="J185" s="89" t="str">
        <f>Output_Final_PCLs!J34</f>
        <v>Totex</v>
      </c>
      <c r="K185" s="89" t="str">
        <f>Output_Final_PCLs!K34</f>
        <v xml:space="preserve">Company view </v>
      </c>
      <c r="L185" s="89" t="str">
        <f>Output_Final_PCLs!L34</f>
        <v>RWQ</v>
      </c>
      <c r="M185" s="89" t="str">
        <f>Output_Final_PCLs!M34</f>
        <v>Total load of phosphorus from all of the company's wastewater treatment works in 2020</v>
      </c>
      <c r="N185" s="89" t="str">
        <f>Output_Final_PCLs!N34</f>
        <v>kg</v>
      </c>
      <c r="O185" s="89">
        <f>Output_Final_PCLs!O34</f>
        <v>4</v>
      </c>
      <c r="P185" s="89" t="s">
        <v>123</v>
      </c>
      <c r="Q185" s="89" t="s">
        <v>123</v>
      </c>
      <c r="R185" s="89" t="s">
        <v>123</v>
      </c>
      <c r="S185" s="89" t="s">
        <v>123</v>
      </c>
      <c r="T185" s="89" t="s">
        <v>123</v>
      </c>
      <c r="U185" s="89" t="s">
        <v>123</v>
      </c>
      <c r="V185" s="89" t="s">
        <v>123</v>
      </c>
      <c r="W185" s="89" t="s">
        <v>123</v>
      </c>
      <c r="X185" s="89" t="s">
        <v>123</v>
      </c>
      <c r="Y185" s="89" t="s">
        <v>123</v>
      </c>
      <c r="Z185" s="89" t="s">
        <v>123</v>
      </c>
      <c r="AA185" s="89" t="s">
        <v>123</v>
      </c>
      <c r="AB185" s="89" t="s">
        <v>123</v>
      </c>
      <c r="AC185" s="89" t="str">
        <f>Output_Final_PCLs!P34</f>
        <v>##BLANK</v>
      </c>
      <c r="AD185" s="89" t="str">
        <f>Output_Final_PCLs!Q34</f>
        <v>##BLANK</v>
      </c>
      <c r="AE185" s="89" t="str">
        <f>Output_Final_PCLs!R34</f>
        <v>##BLANK</v>
      </c>
      <c r="AF185" s="89" t="str">
        <f>Output_Final_PCLs!S34</f>
        <v>##BLANK</v>
      </c>
      <c r="AG185" s="89" t="str">
        <f>Output_Final_PCLs!T34</f>
        <v>##BLANK</v>
      </c>
      <c r="AH185" s="89" t="str">
        <f>Output_Final_PCLs!U34</f>
        <v>##BLANK</v>
      </c>
    </row>
    <row r="186" spans="2:34" s="15" customFormat="1" ht="15" x14ac:dyDescent="0.25">
      <c r="B186" s="89" t="str">
        <f>Output_Final_PCLs!B35</f>
        <v>PRT</v>
      </c>
      <c r="C186" s="89" t="str">
        <f>Output_Final_PCLs!C35</f>
        <v>Portsmouth Water</v>
      </c>
      <c r="D186" s="89" t="str">
        <f>Output_Final_PCLs!D35</f>
        <v>England</v>
      </c>
      <c r="E186" s="89" t="str">
        <f>Output_Final_PCLs!E35</f>
        <v>Company</v>
      </c>
      <c r="F186" s="89" t="str">
        <f>Output_Final_PCLs!F35</f>
        <v>WoC</v>
      </c>
      <c r="G186" s="89" t="str">
        <f>Output_Final_PCLs!G35</f>
        <v>PCL Units</v>
      </c>
      <c r="H186" s="89" t="str">
        <f>Output_Final_PCLs!H35</f>
        <v>C_OUT5_09_A_PR24_OFWAT</v>
      </c>
      <c r="I186" s="88" t="str">
        <f t="shared" si="2"/>
        <v>PRTC_OUT5_09_A_PR24_OFWAT</v>
      </c>
      <c r="J186" s="89" t="str">
        <f>Output_Final_PCLs!J35</f>
        <v>Totex</v>
      </c>
      <c r="K186" s="89" t="str">
        <f>Output_Final_PCLs!K35</f>
        <v xml:space="preserve">Company view </v>
      </c>
      <c r="L186" s="89" t="str">
        <f>Output_Final_PCLs!L35</f>
        <v>RWQ</v>
      </c>
      <c r="M186" s="89" t="str">
        <f>Output_Final_PCLs!M35</f>
        <v>Total load of phosphorus from all of the company's wastewater treatment works in 2020</v>
      </c>
      <c r="N186" s="89" t="str">
        <f>Output_Final_PCLs!N35</f>
        <v>kg</v>
      </c>
      <c r="O186" s="89">
        <f>Output_Final_PCLs!O35</f>
        <v>4</v>
      </c>
      <c r="P186" s="89" t="s">
        <v>123</v>
      </c>
      <c r="Q186" s="89" t="s">
        <v>123</v>
      </c>
      <c r="R186" s="89" t="s">
        <v>123</v>
      </c>
      <c r="S186" s="89" t="s">
        <v>123</v>
      </c>
      <c r="T186" s="89" t="s">
        <v>123</v>
      </c>
      <c r="U186" s="89" t="s">
        <v>123</v>
      </c>
      <c r="V186" s="89" t="s">
        <v>123</v>
      </c>
      <c r="W186" s="89" t="s">
        <v>123</v>
      </c>
      <c r="X186" s="89" t="s">
        <v>123</v>
      </c>
      <c r="Y186" s="89" t="s">
        <v>123</v>
      </c>
      <c r="Z186" s="89" t="s">
        <v>123</v>
      </c>
      <c r="AA186" s="89" t="s">
        <v>123</v>
      </c>
      <c r="AB186" s="89" t="s">
        <v>123</v>
      </c>
      <c r="AC186" s="89" t="str">
        <f>Output_Final_PCLs!P35</f>
        <v>##BLANK</v>
      </c>
      <c r="AD186" s="89" t="str">
        <f>Output_Final_PCLs!Q35</f>
        <v>##BLANK</v>
      </c>
      <c r="AE186" s="89" t="str">
        <f>Output_Final_PCLs!R35</f>
        <v>##BLANK</v>
      </c>
      <c r="AF186" s="89" t="str">
        <f>Output_Final_PCLs!S35</f>
        <v>##BLANK</v>
      </c>
      <c r="AG186" s="89" t="str">
        <f>Output_Final_PCLs!T35</f>
        <v>##BLANK</v>
      </c>
      <c r="AH186" s="89" t="str">
        <f>Output_Final_PCLs!U35</f>
        <v>##BLANK</v>
      </c>
    </row>
    <row r="187" spans="2:34" s="15" customFormat="1" ht="15" x14ac:dyDescent="0.25">
      <c r="B187" s="89" t="str">
        <f>Output_Final_PCLs!B36</f>
        <v>SEW</v>
      </c>
      <c r="C187" s="89" t="str">
        <f>Output_Final_PCLs!C36</f>
        <v>South East Water</v>
      </c>
      <c r="D187" s="89" t="str">
        <f>Output_Final_PCLs!D36</f>
        <v>England</v>
      </c>
      <c r="E187" s="89" t="str">
        <f>Output_Final_PCLs!E36</f>
        <v>Company</v>
      </c>
      <c r="F187" s="89" t="str">
        <f>Output_Final_PCLs!F36</f>
        <v>WoC</v>
      </c>
      <c r="G187" s="89" t="str">
        <f>Output_Final_PCLs!G36</f>
        <v>PCL Units</v>
      </c>
      <c r="H187" s="89" t="str">
        <f>Output_Final_PCLs!H36</f>
        <v>C_OUT5_09_A_PR24_OFWAT</v>
      </c>
      <c r="I187" s="88" t="str">
        <f t="shared" si="2"/>
        <v>SEWC_OUT5_09_A_PR24_OFWAT</v>
      </c>
      <c r="J187" s="89" t="str">
        <f>Output_Final_PCLs!J36</f>
        <v>Totex</v>
      </c>
      <c r="K187" s="89" t="str">
        <f>Output_Final_PCLs!K36</f>
        <v xml:space="preserve">Company view </v>
      </c>
      <c r="L187" s="89" t="str">
        <f>Output_Final_PCLs!L36</f>
        <v>RWQ</v>
      </c>
      <c r="M187" s="89" t="str">
        <f>Output_Final_PCLs!M36</f>
        <v>Total load of phosphorus from all of the company's wastewater treatment works in 2020</v>
      </c>
      <c r="N187" s="89" t="str">
        <f>Output_Final_PCLs!N36</f>
        <v>kg</v>
      </c>
      <c r="O187" s="89">
        <f>Output_Final_PCLs!O36</f>
        <v>4</v>
      </c>
      <c r="P187" s="89" t="s">
        <v>123</v>
      </c>
      <c r="Q187" s="89" t="s">
        <v>123</v>
      </c>
      <c r="R187" s="89" t="s">
        <v>123</v>
      </c>
      <c r="S187" s="89" t="s">
        <v>123</v>
      </c>
      <c r="T187" s="89" t="s">
        <v>123</v>
      </c>
      <c r="U187" s="89" t="s">
        <v>123</v>
      </c>
      <c r="V187" s="89" t="s">
        <v>123</v>
      </c>
      <c r="W187" s="89" t="s">
        <v>123</v>
      </c>
      <c r="X187" s="89" t="s">
        <v>123</v>
      </c>
      <c r="Y187" s="89" t="s">
        <v>123</v>
      </c>
      <c r="Z187" s="89" t="s">
        <v>123</v>
      </c>
      <c r="AA187" s="89" t="s">
        <v>123</v>
      </c>
      <c r="AB187" s="89" t="s">
        <v>123</v>
      </c>
      <c r="AC187" s="89" t="str">
        <f>Output_Final_PCLs!P36</f>
        <v>##BLANK</v>
      </c>
      <c r="AD187" s="89" t="str">
        <f>Output_Final_PCLs!Q36</f>
        <v>##BLANK</v>
      </c>
      <c r="AE187" s="89" t="str">
        <f>Output_Final_PCLs!R36</f>
        <v>##BLANK</v>
      </c>
      <c r="AF187" s="89" t="str">
        <f>Output_Final_PCLs!S36</f>
        <v>##BLANK</v>
      </c>
      <c r="AG187" s="89" t="str">
        <f>Output_Final_PCLs!T36</f>
        <v>##BLANK</v>
      </c>
      <c r="AH187" s="89" t="str">
        <f>Output_Final_PCLs!U36</f>
        <v>##BLANK</v>
      </c>
    </row>
    <row r="188" spans="2:34" s="15" customFormat="1" ht="15" x14ac:dyDescent="0.25">
      <c r="B188" s="89" t="str">
        <f>Output_Final_PCLs!B37</f>
        <v>SSC</v>
      </c>
      <c r="C188" s="89" t="str">
        <f>Output_Final_PCLs!C37</f>
        <v>South Staffordshire Water</v>
      </c>
      <c r="D188" s="89" t="str">
        <f>Output_Final_PCLs!D37</f>
        <v>England</v>
      </c>
      <c r="E188" s="89" t="str">
        <f>Output_Final_PCLs!E37</f>
        <v>Company</v>
      </c>
      <c r="F188" s="89" t="str">
        <f>Output_Final_PCLs!F37</f>
        <v>WoC</v>
      </c>
      <c r="G188" s="89" t="str">
        <f>Output_Final_PCLs!G37</f>
        <v>PCL Units</v>
      </c>
      <c r="H188" s="89" t="str">
        <f>Output_Final_PCLs!H37</f>
        <v>C_OUT5_09_A_PR24_OFWAT</v>
      </c>
      <c r="I188" s="88" t="str">
        <f t="shared" si="2"/>
        <v>SSCC_OUT5_09_A_PR24_OFWAT</v>
      </c>
      <c r="J188" s="89" t="str">
        <f>Output_Final_PCLs!J37</f>
        <v>Totex</v>
      </c>
      <c r="K188" s="89" t="str">
        <f>Output_Final_PCLs!K37</f>
        <v xml:space="preserve">Company view </v>
      </c>
      <c r="L188" s="89" t="str">
        <f>Output_Final_PCLs!L37</f>
        <v>RWQ</v>
      </c>
      <c r="M188" s="89" t="str">
        <f>Output_Final_PCLs!M37</f>
        <v>Total load of phosphorus from all of the company's wastewater treatment works in 2020</v>
      </c>
      <c r="N188" s="89" t="str">
        <f>Output_Final_PCLs!N37</f>
        <v>kg</v>
      </c>
      <c r="O188" s="89">
        <f>Output_Final_PCLs!O37</f>
        <v>4</v>
      </c>
      <c r="P188" s="89" t="s">
        <v>123</v>
      </c>
      <c r="Q188" s="89" t="s">
        <v>123</v>
      </c>
      <c r="R188" s="89" t="s">
        <v>123</v>
      </c>
      <c r="S188" s="89" t="s">
        <v>123</v>
      </c>
      <c r="T188" s="89" t="s">
        <v>123</v>
      </c>
      <c r="U188" s="89" t="s">
        <v>123</v>
      </c>
      <c r="V188" s="89" t="s">
        <v>123</v>
      </c>
      <c r="W188" s="89" t="s">
        <v>123</v>
      </c>
      <c r="X188" s="89" t="s">
        <v>123</v>
      </c>
      <c r="Y188" s="89" t="s">
        <v>123</v>
      </c>
      <c r="Z188" s="89" t="s">
        <v>123</v>
      </c>
      <c r="AA188" s="89" t="s">
        <v>123</v>
      </c>
      <c r="AB188" s="89" t="s">
        <v>123</v>
      </c>
      <c r="AC188" s="89" t="str">
        <f>Output_Final_PCLs!P37</f>
        <v>##BLANK</v>
      </c>
      <c r="AD188" s="89" t="str">
        <f>Output_Final_PCLs!Q37</f>
        <v>##BLANK</v>
      </c>
      <c r="AE188" s="89" t="str">
        <f>Output_Final_PCLs!R37</f>
        <v>##BLANK</v>
      </c>
      <c r="AF188" s="89" t="str">
        <f>Output_Final_PCLs!S37</f>
        <v>##BLANK</v>
      </c>
      <c r="AG188" s="89" t="str">
        <f>Output_Final_PCLs!T37</f>
        <v>##BLANK</v>
      </c>
      <c r="AH188" s="89" t="str">
        <f>Output_Final_PCLs!U37</f>
        <v>##BLANK</v>
      </c>
    </row>
    <row r="189" spans="2:34" s="15" customFormat="1" ht="15" x14ac:dyDescent="0.25">
      <c r="B189" s="89" t="str">
        <f>Output_Final_PCLs!B38</f>
        <v>SES</v>
      </c>
      <c r="C189" s="89" t="str">
        <f>Output_Final_PCLs!C38</f>
        <v>SES Water</v>
      </c>
      <c r="D189" s="89" t="str">
        <f>Output_Final_PCLs!D38</f>
        <v>England</v>
      </c>
      <c r="E189" s="89" t="str">
        <f>Output_Final_PCLs!E38</f>
        <v>Company</v>
      </c>
      <c r="F189" s="89" t="str">
        <f>Output_Final_PCLs!F38</f>
        <v>WoC</v>
      </c>
      <c r="G189" s="89" t="str">
        <f>Output_Final_PCLs!G38</f>
        <v>PCL Units</v>
      </c>
      <c r="H189" s="89" t="str">
        <f>Output_Final_PCLs!H38</f>
        <v>C_OUT5_09_A_PR24_OFWAT</v>
      </c>
      <c r="I189" s="88" t="str">
        <f t="shared" si="2"/>
        <v>SESC_OUT5_09_A_PR24_OFWAT</v>
      </c>
      <c r="J189" s="89" t="str">
        <f>Output_Final_PCLs!J38</f>
        <v>Totex</v>
      </c>
      <c r="K189" s="89" t="str">
        <f>Output_Final_PCLs!K38</f>
        <v xml:space="preserve">Company view </v>
      </c>
      <c r="L189" s="89" t="str">
        <f>Output_Final_PCLs!L38</f>
        <v>RWQ</v>
      </c>
      <c r="M189" s="89" t="str">
        <f>Output_Final_PCLs!M38</f>
        <v>Total load of phosphorus from all of the company's wastewater treatment works in 2020</v>
      </c>
      <c r="N189" s="89" t="str">
        <f>Output_Final_PCLs!N38</f>
        <v>kg</v>
      </c>
      <c r="O189" s="89">
        <f>Output_Final_PCLs!O38</f>
        <v>4</v>
      </c>
      <c r="P189" s="89" t="s">
        <v>123</v>
      </c>
      <c r="Q189" s="89" t="s">
        <v>123</v>
      </c>
      <c r="R189" s="89" t="s">
        <v>123</v>
      </c>
      <c r="S189" s="89" t="s">
        <v>123</v>
      </c>
      <c r="T189" s="89" t="s">
        <v>123</v>
      </c>
      <c r="U189" s="89" t="s">
        <v>123</v>
      </c>
      <c r="V189" s="89" t="s">
        <v>123</v>
      </c>
      <c r="W189" s="89" t="s">
        <v>123</v>
      </c>
      <c r="X189" s="89" t="s">
        <v>123</v>
      </c>
      <c r="Y189" s="89" t="s">
        <v>123</v>
      </c>
      <c r="Z189" s="89" t="s">
        <v>123</v>
      </c>
      <c r="AA189" s="89" t="s">
        <v>123</v>
      </c>
      <c r="AB189" s="89" t="s">
        <v>123</v>
      </c>
      <c r="AC189" s="89" t="str">
        <f>Output_Final_PCLs!P38</f>
        <v>##BLANK</v>
      </c>
      <c r="AD189" s="89" t="str">
        <f>Output_Final_PCLs!Q38</f>
        <v>##BLANK</v>
      </c>
      <c r="AE189" s="89" t="str">
        <f>Output_Final_PCLs!R38</f>
        <v>##BLANK</v>
      </c>
      <c r="AF189" s="89" t="str">
        <f>Output_Final_PCLs!S38</f>
        <v>##BLANK</v>
      </c>
      <c r="AG189" s="89" t="str">
        <f>Output_Final_PCLs!T38</f>
        <v>##BLANK</v>
      </c>
      <c r="AH189" s="89" t="str">
        <f>Output_Final_PCLs!U38</f>
        <v>##BLANK</v>
      </c>
    </row>
    <row r="190" spans="2:34" s="15" customFormat="1" ht="15" x14ac:dyDescent="0.25">
      <c r="B190" s="89" t="str">
        <f>Output_Final_PCLs!B39</f>
        <v>SWB</v>
      </c>
      <c r="C190" s="89" t="str">
        <f>Output_Final_PCLs!C39</f>
        <v>South West Water</v>
      </c>
      <c r="D190" s="89" t="str">
        <f>Output_Final_PCLs!D39</f>
        <v>England</v>
      </c>
      <c r="E190" s="89" t="str">
        <f>Output_Final_PCLs!E39</f>
        <v>Company</v>
      </c>
      <c r="F190" s="89" t="str">
        <f>Output_Final_PCLs!F39</f>
        <v>WaSC</v>
      </c>
      <c r="G190" s="89" t="str">
        <f>Output_Final_PCLs!G39</f>
        <v>PCL Units</v>
      </c>
      <c r="H190" s="89" t="str">
        <f>Output_Final_PCLs!H39</f>
        <v>C_OUT5_09_A_PR24_OFWAT</v>
      </c>
      <c r="I190" s="88" t="str">
        <f t="shared" si="2"/>
        <v>SWBC_OUT5_09_A_PR24_OFWAT</v>
      </c>
      <c r="J190" s="89" t="str">
        <f>Output_Final_PCLs!J39</f>
        <v>Totex</v>
      </c>
      <c r="K190" s="89" t="str">
        <f>Output_Final_PCLs!K39</f>
        <v xml:space="preserve">Company view </v>
      </c>
      <c r="L190" s="89" t="str">
        <f>Output_Final_PCLs!L39</f>
        <v>RWQ</v>
      </c>
      <c r="M190" s="89" t="str">
        <f>Output_Final_PCLs!M39</f>
        <v>Total load of phosphorus from all of the company's wastewater treatment works in 2020</v>
      </c>
      <c r="N190" s="89" t="str">
        <f>Output_Final_PCLs!N39</f>
        <v>kg</v>
      </c>
      <c r="O190" s="89">
        <f>Output_Final_PCLs!O39</f>
        <v>4</v>
      </c>
      <c r="P190" s="89" t="s">
        <v>123</v>
      </c>
      <c r="Q190" s="89" t="s">
        <v>123</v>
      </c>
      <c r="R190" s="89" t="s">
        <v>123</v>
      </c>
      <c r="S190" s="89" t="s">
        <v>123</v>
      </c>
      <c r="T190" s="89" t="s">
        <v>123</v>
      </c>
      <c r="U190" s="89" t="s">
        <v>123</v>
      </c>
      <c r="V190" s="89" t="s">
        <v>123</v>
      </c>
      <c r="W190" s="89" t="s">
        <v>123</v>
      </c>
      <c r="X190" s="89" t="s">
        <v>123</v>
      </c>
      <c r="Y190" s="89" t="s">
        <v>123</v>
      </c>
      <c r="Z190" s="89" t="s">
        <v>123</v>
      </c>
      <c r="AA190" s="89" t="s">
        <v>123</v>
      </c>
      <c r="AB190" s="89" t="s">
        <v>123</v>
      </c>
      <c r="AC190" s="89" t="str">
        <f>Output_Final_PCLs!P39</f>
        <v>##BLANK</v>
      </c>
      <c r="AD190" s="89" t="str">
        <f>Output_Final_PCLs!Q39</f>
        <v>##BLANK</v>
      </c>
      <c r="AE190" s="89" t="str">
        <f>Output_Final_PCLs!R39</f>
        <v>##BLANK</v>
      </c>
      <c r="AF190" s="89" t="str">
        <f>Output_Final_PCLs!S39</f>
        <v>##BLANK</v>
      </c>
      <c r="AG190" s="89" t="str">
        <f>Output_Final_PCLs!T39</f>
        <v>##BLANK</v>
      </c>
      <c r="AH190" s="89" t="str">
        <f>Output_Final_PCLs!U39</f>
        <v>##BLANK</v>
      </c>
    </row>
    <row r="191" spans="2:34" s="15" customFormat="1" ht="15" x14ac:dyDescent="0.25">
      <c r="B191" s="89" t="str">
        <f>Output_Final_PCLs!B40</f>
        <v>BRL</v>
      </c>
      <c r="C191" s="89" t="str">
        <f>Output_Final_PCLs!C40</f>
        <v>Bristol Water</v>
      </c>
      <c r="D191" s="89" t="str">
        <f>Output_Final_PCLs!D40</f>
        <v>England</v>
      </c>
      <c r="E191" s="89" t="str">
        <f>Output_Final_PCLs!E40</f>
        <v>Company</v>
      </c>
      <c r="F191" s="89" t="str">
        <f>Output_Final_PCLs!F40</f>
        <v>WoC</v>
      </c>
      <c r="G191" s="89" t="str">
        <f>Output_Final_PCLs!G40</f>
        <v>PCL Units</v>
      </c>
      <c r="H191" s="89" t="str">
        <f>Output_Final_PCLs!H40</f>
        <v>C_OUT5_09_A_PR24_OFWAT</v>
      </c>
      <c r="I191" s="88" t="str">
        <f t="shared" si="2"/>
        <v>BRLC_OUT5_09_A_PR24_OFWAT</v>
      </c>
      <c r="J191" s="89" t="str">
        <f>Output_Final_PCLs!J40</f>
        <v>Totex</v>
      </c>
      <c r="K191" s="89" t="str">
        <f>Output_Final_PCLs!K40</f>
        <v xml:space="preserve">Company view </v>
      </c>
      <c r="L191" s="89" t="str">
        <f>Output_Final_PCLs!L40</f>
        <v>RWQ</v>
      </c>
      <c r="M191" s="89" t="str">
        <f>Output_Final_PCLs!M40</f>
        <v>Total load of phosphorus from all of the company's wastewater treatment works in 2020</v>
      </c>
      <c r="N191" s="89" t="str">
        <f>Output_Final_PCLs!N40</f>
        <v>kg</v>
      </c>
      <c r="O191" s="89">
        <f>Output_Final_PCLs!O40</f>
        <v>4</v>
      </c>
      <c r="P191" s="89" t="s">
        <v>123</v>
      </c>
      <c r="Q191" s="89" t="s">
        <v>123</v>
      </c>
      <c r="R191" s="89" t="s">
        <v>123</v>
      </c>
      <c r="S191" s="89" t="s">
        <v>123</v>
      </c>
      <c r="T191" s="89" t="s">
        <v>123</v>
      </c>
      <c r="U191" s="89" t="s">
        <v>123</v>
      </c>
      <c r="V191" s="89" t="s">
        <v>123</v>
      </c>
      <c r="W191" s="89" t="s">
        <v>123</v>
      </c>
      <c r="X191" s="89" t="s">
        <v>123</v>
      </c>
      <c r="Y191" s="89" t="s">
        <v>123</v>
      </c>
      <c r="Z191" s="89" t="s">
        <v>123</v>
      </c>
      <c r="AA191" s="89" t="s">
        <v>123</v>
      </c>
      <c r="AB191" s="89" t="s">
        <v>123</v>
      </c>
      <c r="AC191" s="89" t="str">
        <f>Output_Final_PCLs!P40</f>
        <v>##BLANK</v>
      </c>
      <c r="AD191" s="89" t="str">
        <f>Output_Final_PCLs!Q40</f>
        <v>##BLANK</v>
      </c>
      <c r="AE191" s="89" t="str">
        <f>Output_Final_PCLs!R40</f>
        <v>##BLANK</v>
      </c>
      <c r="AF191" s="89" t="str">
        <f>Output_Final_PCLs!S40</f>
        <v>##BLANK</v>
      </c>
      <c r="AG191" s="89" t="str">
        <f>Output_Final_PCLs!T40</f>
        <v>##BLANK</v>
      </c>
      <c r="AH191" s="89" t="str">
        <f>Output_Final_PCLs!U40</f>
        <v>##BLANK</v>
      </c>
    </row>
    <row r="192" spans="2:34" s="15" customFormat="1" ht="15" x14ac:dyDescent="0.25">
      <c r="B192" s="89" t="str">
        <f>Output_Final_PCLs!B41</f>
        <v>ANH</v>
      </c>
      <c r="C192" s="89" t="str">
        <f>Output_Final_PCLs!C41</f>
        <v>Anglian Water</v>
      </c>
      <c r="D192" s="89" t="str">
        <f>Output_Final_PCLs!D41</f>
        <v>England</v>
      </c>
      <c r="E192" s="89" t="str">
        <f>Output_Final_PCLs!E41</f>
        <v>Company</v>
      </c>
      <c r="F192" s="89" t="str">
        <f>Output_Final_PCLs!F41</f>
        <v>WaSC</v>
      </c>
      <c r="G192" s="89" t="str">
        <f>Output_Final_PCLs!G41</f>
        <v>PCL Units</v>
      </c>
      <c r="H192" s="89" t="str">
        <f>Output_Final_PCLs!H41</f>
        <v>C_OUT5_09_B_PR24_OFWAT</v>
      </c>
      <c r="I192" s="88" t="str">
        <f t="shared" si="2"/>
        <v>ANHC_OUT5_09_B_PR24_OFWAT</v>
      </c>
      <c r="J192" s="89" t="str">
        <f>Output_Final_PCLs!J41</f>
        <v>Totex</v>
      </c>
      <c r="K192" s="89" t="str">
        <f>Output_Final_PCLs!K41</f>
        <v xml:space="preserve">Company view </v>
      </c>
      <c r="L192" s="89" t="str">
        <f>Output_Final_PCLs!L41</f>
        <v>RWQ</v>
      </c>
      <c r="M192" s="89" t="str">
        <f>Output_Final_PCLs!M41</f>
        <v>Phosphorus emitted in 2020 from treatment works that had a phosphorus limit for the latest calendar year.</v>
      </c>
      <c r="N192" s="89" t="str">
        <f>Output_Final_PCLs!N41</f>
        <v>kg</v>
      </c>
      <c r="O192" s="89">
        <f>Output_Final_PCLs!O41</f>
        <v>4</v>
      </c>
      <c r="P192" s="89" t="s">
        <v>123</v>
      </c>
      <c r="Q192" s="89" t="s">
        <v>123</v>
      </c>
      <c r="R192" s="89" t="s">
        <v>123</v>
      </c>
      <c r="S192" s="89" t="s">
        <v>123</v>
      </c>
      <c r="T192" s="89" t="s">
        <v>123</v>
      </c>
      <c r="U192" s="89" t="s">
        <v>123</v>
      </c>
      <c r="V192" s="89" t="s">
        <v>123</v>
      </c>
      <c r="W192" s="89" t="s">
        <v>123</v>
      </c>
      <c r="X192" s="89" t="s">
        <v>123</v>
      </c>
      <c r="Y192" s="89" t="s">
        <v>123</v>
      </c>
      <c r="Z192" s="89" t="s">
        <v>123</v>
      </c>
      <c r="AA192" s="89" t="s">
        <v>123</v>
      </c>
      <c r="AB192" s="89" t="s">
        <v>123</v>
      </c>
      <c r="AC192" s="89">
        <f>Output_Final_PCLs!P41</f>
        <v>380289</v>
      </c>
      <c r="AD192" s="89">
        <f>Output_Final_PCLs!Q41</f>
        <v>534550</v>
      </c>
      <c r="AE192" s="89">
        <f>Output_Final_PCLs!R41</f>
        <v>535527</v>
      </c>
      <c r="AF192" s="89">
        <f>Output_Final_PCLs!S41</f>
        <v>535920</v>
      </c>
      <c r="AG192" s="89">
        <f>Output_Final_PCLs!T41</f>
        <v>550283</v>
      </c>
      <c r="AH192" s="89">
        <f>Output_Final_PCLs!U41</f>
        <v>550283</v>
      </c>
    </row>
    <row r="193" spans="2:34" s="15" customFormat="1" ht="15" x14ac:dyDescent="0.25">
      <c r="B193" s="89" t="str">
        <f>Output_Final_PCLs!B42</f>
        <v>WSH</v>
      </c>
      <c r="C193" s="89" t="str">
        <f>Output_Final_PCLs!C42</f>
        <v>Dŵr Cymru</v>
      </c>
      <c r="D193" s="89" t="str">
        <f>Output_Final_PCLs!D42</f>
        <v>Wales</v>
      </c>
      <c r="E193" s="89" t="str">
        <f>Output_Final_PCLs!E42</f>
        <v>Company</v>
      </c>
      <c r="F193" s="89" t="str">
        <f>Output_Final_PCLs!F42</f>
        <v>WaSC</v>
      </c>
      <c r="G193" s="89" t="str">
        <f>Output_Final_PCLs!G42</f>
        <v>PCL Units</v>
      </c>
      <c r="H193" s="89" t="str">
        <f>Output_Final_PCLs!H42</f>
        <v>C_OUT5_09_B_PR24_OFWAT</v>
      </c>
      <c r="I193" s="88" t="str">
        <f t="shared" si="2"/>
        <v>WSHC_OUT5_09_B_PR24_OFWAT</v>
      </c>
      <c r="J193" s="89" t="str">
        <f>Output_Final_PCLs!J42</f>
        <v>Totex</v>
      </c>
      <c r="K193" s="89" t="str">
        <f>Output_Final_PCLs!K42</f>
        <v xml:space="preserve">Company view </v>
      </c>
      <c r="L193" s="89" t="str">
        <f>Output_Final_PCLs!L42</f>
        <v>RWQ</v>
      </c>
      <c r="M193" s="89" t="str">
        <f>Output_Final_PCLs!M42</f>
        <v>Phosphorus emitted in 2020 from treatment works that had a phosphorus limit for the latest calendar year.</v>
      </c>
      <c r="N193" s="89" t="str">
        <f>Output_Final_PCLs!N42</f>
        <v>kg</v>
      </c>
      <c r="O193" s="89">
        <f>Output_Final_PCLs!O42</f>
        <v>4</v>
      </c>
      <c r="P193" s="89" t="s">
        <v>123</v>
      </c>
      <c r="Q193" s="89" t="s">
        <v>123</v>
      </c>
      <c r="R193" s="89" t="s">
        <v>123</v>
      </c>
      <c r="S193" s="89" t="s">
        <v>123</v>
      </c>
      <c r="T193" s="89" t="s">
        <v>123</v>
      </c>
      <c r="U193" s="89" t="s">
        <v>123</v>
      </c>
      <c r="V193" s="89" t="s">
        <v>123</v>
      </c>
      <c r="W193" s="89" t="s">
        <v>123</v>
      </c>
      <c r="X193" s="89" t="s">
        <v>123</v>
      </c>
      <c r="Y193" s="89" t="s">
        <v>123</v>
      </c>
      <c r="Z193" s="89" t="s">
        <v>123</v>
      </c>
      <c r="AA193" s="89" t="s">
        <v>123</v>
      </c>
      <c r="AB193" s="89" t="s">
        <v>123</v>
      </c>
      <c r="AC193" s="89">
        <f>Output_Final_PCLs!P42</f>
        <v>156711.50779999999</v>
      </c>
      <c r="AD193" s="89">
        <f>Output_Final_PCLs!Q42</f>
        <v>173822.35550000001</v>
      </c>
      <c r="AE193" s="89">
        <f>Output_Final_PCLs!R42</f>
        <v>203802.13080000001</v>
      </c>
      <c r="AF193" s="89">
        <f>Output_Final_PCLs!S42</f>
        <v>204332.50090000001</v>
      </c>
      <c r="AG193" s="89">
        <f>Output_Final_PCLs!T42</f>
        <v>209047.96189999999</v>
      </c>
      <c r="AH193" s="89">
        <f>Output_Final_PCLs!U42</f>
        <v>216832.86470000001</v>
      </c>
    </row>
    <row r="194" spans="2:34" s="15" customFormat="1" ht="15" x14ac:dyDescent="0.25">
      <c r="B194" s="89" t="str">
        <f>Output_Final_PCLs!B43</f>
        <v>HDD</v>
      </c>
      <c r="C194" s="89" t="str">
        <f>Output_Final_PCLs!C43</f>
        <v>Hafren Dyfrdwy</v>
      </c>
      <c r="D194" s="89" t="str">
        <f>Output_Final_PCLs!D43</f>
        <v>Wales</v>
      </c>
      <c r="E194" s="89" t="str">
        <f>Output_Final_PCLs!E43</f>
        <v>Company</v>
      </c>
      <c r="F194" s="89" t="str">
        <f>Output_Final_PCLs!F43</f>
        <v>WaSC</v>
      </c>
      <c r="G194" s="89" t="str">
        <f>Output_Final_PCLs!G43</f>
        <v>PCL Units</v>
      </c>
      <c r="H194" s="89" t="str">
        <f>Output_Final_PCLs!H43</f>
        <v>C_OUT5_09_B_PR24_OFWAT</v>
      </c>
      <c r="I194" s="88" t="str">
        <f t="shared" si="2"/>
        <v>HDDC_OUT5_09_B_PR24_OFWAT</v>
      </c>
      <c r="J194" s="89" t="str">
        <f>Output_Final_PCLs!J43</f>
        <v>Totex</v>
      </c>
      <c r="K194" s="89" t="str">
        <f>Output_Final_PCLs!K43</f>
        <v xml:space="preserve">Company view </v>
      </c>
      <c r="L194" s="89" t="str">
        <f>Output_Final_PCLs!L43</f>
        <v>RWQ</v>
      </c>
      <c r="M194" s="89" t="str">
        <f>Output_Final_PCLs!M43</f>
        <v>Phosphorus emitted in 2020 from treatment works that had a phosphorus limit for the latest calendar year.</v>
      </c>
      <c r="N194" s="89" t="str">
        <f>Output_Final_PCLs!N43</f>
        <v>kg</v>
      </c>
      <c r="O194" s="89">
        <f>Output_Final_PCLs!O43</f>
        <v>4</v>
      </c>
      <c r="P194" s="89" t="s">
        <v>123</v>
      </c>
      <c r="Q194" s="89" t="s">
        <v>123</v>
      </c>
      <c r="R194" s="89" t="s">
        <v>123</v>
      </c>
      <c r="S194" s="89" t="s">
        <v>123</v>
      </c>
      <c r="T194" s="89" t="s">
        <v>123</v>
      </c>
      <c r="U194" s="89" t="s">
        <v>123</v>
      </c>
      <c r="V194" s="89" t="s">
        <v>123</v>
      </c>
      <c r="W194" s="89" t="s">
        <v>123</v>
      </c>
      <c r="X194" s="89" t="s">
        <v>123</v>
      </c>
      <c r="Y194" s="89" t="s">
        <v>123</v>
      </c>
      <c r="Z194" s="89" t="s">
        <v>123</v>
      </c>
      <c r="AA194" s="89" t="s">
        <v>123</v>
      </c>
      <c r="AB194" s="89" t="s">
        <v>123</v>
      </c>
      <c r="AC194" s="89">
        <f>Output_Final_PCLs!P43</f>
        <v>376.90499999999997</v>
      </c>
      <c r="AD194" s="89">
        <f>Output_Final_PCLs!Q43</f>
        <v>5901.1526000000003</v>
      </c>
      <c r="AE194" s="89">
        <f>Output_Final_PCLs!R43</f>
        <v>5901.1526000000003</v>
      </c>
      <c r="AF194" s="89">
        <f>Output_Final_PCLs!S43</f>
        <v>5901.1526000000003</v>
      </c>
      <c r="AG194" s="89">
        <f>Output_Final_PCLs!T43</f>
        <v>5901.1526000000003</v>
      </c>
      <c r="AH194" s="89">
        <f>Output_Final_PCLs!U43</f>
        <v>5901.1526000000003</v>
      </c>
    </row>
    <row r="195" spans="2:34" s="15" customFormat="1" ht="15" x14ac:dyDescent="0.25">
      <c r="B195" s="89" t="str">
        <f>Output_Final_PCLs!B44</f>
        <v>NES</v>
      </c>
      <c r="C195" s="89" t="str">
        <f>Output_Final_PCLs!C44</f>
        <v>Northumbrian Water</v>
      </c>
      <c r="D195" s="89" t="str">
        <f>Output_Final_PCLs!D44</f>
        <v>England</v>
      </c>
      <c r="E195" s="89" t="str">
        <f>Output_Final_PCLs!E44</f>
        <v>Company</v>
      </c>
      <c r="F195" s="89" t="str">
        <f>Output_Final_PCLs!F44</f>
        <v>WaSC</v>
      </c>
      <c r="G195" s="89" t="str">
        <f>Output_Final_PCLs!G44</f>
        <v>PCL Units</v>
      </c>
      <c r="H195" s="89" t="str">
        <f>Output_Final_PCLs!H44</f>
        <v>C_OUT5_09_B_PR24_OFWAT</v>
      </c>
      <c r="I195" s="88" t="str">
        <f t="shared" si="2"/>
        <v>NESC_OUT5_09_B_PR24_OFWAT</v>
      </c>
      <c r="J195" s="89" t="str">
        <f>Output_Final_PCLs!J44</f>
        <v>Totex</v>
      </c>
      <c r="K195" s="89" t="str">
        <f>Output_Final_PCLs!K44</f>
        <v xml:space="preserve">Company view </v>
      </c>
      <c r="L195" s="89" t="str">
        <f>Output_Final_PCLs!L44</f>
        <v>RWQ</v>
      </c>
      <c r="M195" s="89" t="str">
        <f>Output_Final_PCLs!M44</f>
        <v>Phosphorus emitted in 2020 from treatment works that had a phosphorus limit for the latest calendar year.</v>
      </c>
      <c r="N195" s="89" t="str">
        <f>Output_Final_PCLs!N44</f>
        <v>kg</v>
      </c>
      <c r="O195" s="89">
        <f>Output_Final_PCLs!O44</f>
        <v>4</v>
      </c>
      <c r="P195" s="89" t="s">
        <v>123</v>
      </c>
      <c r="Q195" s="89" t="s">
        <v>123</v>
      </c>
      <c r="R195" s="89" t="s">
        <v>123</v>
      </c>
      <c r="S195" s="89" t="s">
        <v>123</v>
      </c>
      <c r="T195" s="89" t="s">
        <v>123</v>
      </c>
      <c r="U195" s="89" t="s">
        <v>123</v>
      </c>
      <c r="V195" s="89" t="s">
        <v>123</v>
      </c>
      <c r="W195" s="89" t="s">
        <v>123</v>
      </c>
      <c r="X195" s="89" t="s">
        <v>123</v>
      </c>
      <c r="Y195" s="89" t="s">
        <v>123</v>
      </c>
      <c r="Z195" s="89" t="s">
        <v>123</v>
      </c>
      <c r="AA195" s="89" t="s">
        <v>123</v>
      </c>
      <c r="AB195" s="89" t="s">
        <v>123</v>
      </c>
      <c r="AC195" s="89">
        <f>Output_Final_PCLs!P44</f>
        <v>48631.667500000003</v>
      </c>
      <c r="AD195" s="89">
        <f>Output_Final_PCLs!Q44</f>
        <v>74205.251799999998</v>
      </c>
      <c r="AE195" s="89">
        <f>Output_Final_PCLs!R44</f>
        <v>74205.251799999998</v>
      </c>
      <c r="AF195" s="89">
        <f>Output_Final_PCLs!S44</f>
        <v>82321.2595</v>
      </c>
      <c r="AG195" s="89">
        <f>Output_Final_PCLs!T44</f>
        <v>82321.2595</v>
      </c>
      <c r="AH195" s="89">
        <f>Output_Final_PCLs!U44</f>
        <v>82321.2595</v>
      </c>
    </row>
    <row r="196" spans="2:34" s="15" customFormat="1" ht="15" x14ac:dyDescent="0.25">
      <c r="B196" s="89" t="str">
        <f>Output_Final_PCLs!B45</f>
        <v>SVE</v>
      </c>
      <c r="C196" s="89" t="str">
        <f>Output_Final_PCLs!C45</f>
        <v>Severn Trent Water</v>
      </c>
      <c r="D196" s="89" t="str">
        <f>Output_Final_PCLs!D45</f>
        <v>England</v>
      </c>
      <c r="E196" s="89" t="str">
        <f>Output_Final_PCLs!E45</f>
        <v>Company</v>
      </c>
      <c r="F196" s="89" t="str">
        <f>Output_Final_PCLs!F45</f>
        <v>WaSC</v>
      </c>
      <c r="G196" s="89" t="str">
        <f>Output_Final_PCLs!G45</f>
        <v>PCL Units</v>
      </c>
      <c r="H196" s="89" t="str">
        <f>Output_Final_PCLs!H45</f>
        <v>C_OUT5_09_B_PR24_OFWAT</v>
      </c>
      <c r="I196" s="88" t="str">
        <f t="shared" si="2"/>
        <v>SVEC_OUT5_09_B_PR24_OFWAT</v>
      </c>
      <c r="J196" s="89" t="str">
        <f>Output_Final_PCLs!J45</f>
        <v>Totex</v>
      </c>
      <c r="K196" s="89" t="str">
        <f>Output_Final_PCLs!K45</f>
        <v xml:space="preserve">Company view </v>
      </c>
      <c r="L196" s="89" t="str">
        <f>Output_Final_PCLs!L45</f>
        <v>RWQ</v>
      </c>
      <c r="M196" s="89" t="str">
        <f>Output_Final_PCLs!M45</f>
        <v>Phosphorus emitted in 2020 from treatment works that had a phosphorus limit for the latest calendar year.</v>
      </c>
      <c r="N196" s="89" t="str">
        <f>Output_Final_PCLs!N45</f>
        <v>kg</v>
      </c>
      <c r="O196" s="89">
        <f>Output_Final_PCLs!O45</f>
        <v>4</v>
      </c>
      <c r="P196" s="89" t="s">
        <v>123</v>
      </c>
      <c r="Q196" s="89" t="s">
        <v>123</v>
      </c>
      <c r="R196" s="89" t="s">
        <v>123</v>
      </c>
      <c r="S196" s="89" t="s">
        <v>123</v>
      </c>
      <c r="T196" s="89" t="s">
        <v>123</v>
      </c>
      <c r="U196" s="89" t="s">
        <v>123</v>
      </c>
      <c r="V196" s="89" t="s">
        <v>123</v>
      </c>
      <c r="W196" s="89" t="s">
        <v>123</v>
      </c>
      <c r="X196" s="89" t="s">
        <v>123</v>
      </c>
      <c r="Y196" s="89" t="s">
        <v>123</v>
      </c>
      <c r="Z196" s="89" t="s">
        <v>123</v>
      </c>
      <c r="AA196" s="89" t="s">
        <v>123</v>
      </c>
      <c r="AB196" s="89" t="s">
        <v>123</v>
      </c>
      <c r="AC196" s="89">
        <f>Output_Final_PCLs!P45</f>
        <v>1167078.8321</v>
      </c>
      <c r="AD196" s="89">
        <f>Output_Final_PCLs!Q45</f>
        <v>1421434.7725</v>
      </c>
      <c r="AE196" s="89">
        <f>Output_Final_PCLs!R45</f>
        <v>1444074.7034</v>
      </c>
      <c r="AF196" s="89">
        <f>Output_Final_PCLs!S45</f>
        <v>1632353.5543</v>
      </c>
      <c r="AG196" s="89">
        <f>Output_Final_PCLs!T45</f>
        <v>1646673.3255</v>
      </c>
      <c r="AH196" s="89">
        <f>Output_Final_PCLs!U45</f>
        <v>1646673.3255</v>
      </c>
    </row>
    <row r="197" spans="2:34" s="15" customFormat="1" ht="15" x14ac:dyDescent="0.25">
      <c r="B197" s="89" t="str">
        <f>Output_Final_PCLs!B46</f>
        <v>SRN</v>
      </c>
      <c r="C197" s="89" t="str">
        <f>Output_Final_PCLs!C46</f>
        <v>Southern Water</v>
      </c>
      <c r="D197" s="89" t="str">
        <f>Output_Final_PCLs!D46</f>
        <v>England</v>
      </c>
      <c r="E197" s="89" t="str">
        <f>Output_Final_PCLs!E46</f>
        <v>Company</v>
      </c>
      <c r="F197" s="89" t="str">
        <f>Output_Final_PCLs!F46</f>
        <v>WaSC</v>
      </c>
      <c r="G197" s="89" t="str">
        <f>Output_Final_PCLs!G46</f>
        <v>PCL Units</v>
      </c>
      <c r="H197" s="89" t="str">
        <f>Output_Final_PCLs!H46</f>
        <v>C_OUT5_09_B_PR24_OFWAT</v>
      </c>
      <c r="I197" s="88" t="str">
        <f t="shared" si="2"/>
        <v>SRNC_OUT5_09_B_PR24_OFWAT</v>
      </c>
      <c r="J197" s="89" t="str">
        <f>Output_Final_PCLs!J46</f>
        <v>Totex</v>
      </c>
      <c r="K197" s="89" t="str">
        <f>Output_Final_PCLs!K46</f>
        <v xml:space="preserve">Company view </v>
      </c>
      <c r="L197" s="89" t="str">
        <f>Output_Final_PCLs!L46</f>
        <v>RWQ</v>
      </c>
      <c r="M197" s="89" t="str">
        <f>Output_Final_PCLs!M46</f>
        <v>Phosphorus emitted in 2020 from treatment works that had a phosphorus limit for the latest calendar year.</v>
      </c>
      <c r="N197" s="89" t="str">
        <f>Output_Final_PCLs!N46</f>
        <v>kg</v>
      </c>
      <c r="O197" s="89">
        <f>Output_Final_PCLs!O46</f>
        <v>4</v>
      </c>
      <c r="P197" s="89" t="s">
        <v>123</v>
      </c>
      <c r="Q197" s="89" t="s">
        <v>123</v>
      </c>
      <c r="R197" s="89" t="s">
        <v>123</v>
      </c>
      <c r="S197" s="89" t="s">
        <v>123</v>
      </c>
      <c r="T197" s="89" t="s">
        <v>123</v>
      </c>
      <c r="U197" s="89" t="s">
        <v>123</v>
      </c>
      <c r="V197" s="89" t="s">
        <v>123</v>
      </c>
      <c r="W197" s="89" t="s">
        <v>123</v>
      </c>
      <c r="X197" s="89" t="s">
        <v>123</v>
      </c>
      <c r="Y197" s="89" t="s">
        <v>123</v>
      </c>
      <c r="Z197" s="89" t="s">
        <v>123</v>
      </c>
      <c r="AA197" s="89" t="s">
        <v>123</v>
      </c>
      <c r="AB197" s="89" t="s">
        <v>123</v>
      </c>
      <c r="AC197" s="89">
        <f>Output_Final_PCLs!P46</f>
        <v>250802.07490000001</v>
      </c>
      <c r="AD197" s="89">
        <f>Output_Final_PCLs!Q46</f>
        <v>250802.07490000001</v>
      </c>
      <c r="AE197" s="89">
        <f>Output_Final_PCLs!R46</f>
        <v>250802.07490000001</v>
      </c>
      <c r="AF197" s="89">
        <f>Output_Final_PCLs!S46</f>
        <v>250802.07490000001</v>
      </c>
      <c r="AG197" s="89">
        <f>Output_Final_PCLs!T46</f>
        <v>250802.07490000001</v>
      </c>
      <c r="AH197" s="89">
        <f>Output_Final_PCLs!U46</f>
        <v>250802.07490000001</v>
      </c>
    </row>
    <row r="198" spans="2:34" s="15" customFormat="1" ht="15" x14ac:dyDescent="0.25">
      <c r="B198" s="89" t="str">
        <f>Output_Final_PCLs!B47</f>
        <v>TMS</v>
      </c>
      <c r="C198" s="89" t="str">
        <f>Output_Final_PCLs!C47</f>
        <v>Thames Water</v>
      </c>
      <c r="D198" s="89" t="str">
        <f>Output_Final_PCLs!D47</f>
        <v>England</v>
      </c>
      <c r="E198" s="89" t="str">
        <f>Output_Final_PCLs!E47</f>
        <v>Company</v>
      </c>
      <c r="F198" s="89" t="str">
        <f>Output_Final_PCLs!F47</f>
        <v>WaSC</v>
      </c>
      <c r="G198" s="89" t="str">
        <f>Output_Final_PCLs!G47</f>
        <v>PCL Units</v>
      </c>
      <c r="H198" s="89" t="str">
        <f>Output_Final_PCLs!H47</f>
        <v>C_OUT5_09_B_PR24_OFWAT</v>
      </c>
      <c r="I198" s="88" t="str">
        <f t="shared" si="2"/>
        <v>TMSC_OUT5_09_B_PR24_OFWAT</v>
      </c>
      <c r="J198" s="89" t="str">
        <f>Output_Final_PCLs!J47</f>
        <v>Totex</v>
      </c>
      <c r="K198" s="89" t="str">
        <f>Output_Final_PCLs!K47</f>
        <v xml:space="preserve">Company view </v>
      </c>
      <c r="L198" s="89" t="str">
        <f>Output_Final_PCLs!L47</f>
        <v>RWQ</v>
      </c>
      <c r="M198" s="89" t="str">
        <f>Output_Final_PCLs!M47</f>
        <v>Phosphorus emitted in 2020 from treatment works that had a phosphorus limit for the latest calendar year.</v>
      </c>
      <c r="N198" s="89" t="str">
        <f>Output_Final_PCLs!N47</f>
        <v>kg</v>
      </c>
      <c r="O198" s="89">
        <f>Output_Final_PCLs!O47</f>
        <v>4</v>
      </c>
      <c r="P198" s="89" t="s">
        <v>123</v>
      </c>
      <c r="Q198" s="89" t="s">
        <v>123</v>
      </c>
      <c r="R198" s="89" t="s">
        <v>123</v>
      </c>
      <c r="S198" s="89" t="s">
        <v>123</v>
      </c>
      <c r="T198" s="89" t="s">
        <v>123</v>
      </c>
      <c r="U198" s="89" t="s">
        <v>123</v>
      </c>
      <c r="V198" s="89" t="s">
        <v>123</v>
      </c>
      <c r="W198" s="89" t="s">
        <v>123</v>
      </c>
      <c r="X198" s="89" t="s">
        <v>123</v>
      </c>
      <c r="Y198" s="89" t="s">
        <v>123</v>
      </c>
      <c r="Z198" s="89" t="s">
        <v>123</v>
      </c>
      <c r="AA198" s="89" t="s">
        <v>123</v>
      </c>
      <c r="AB198" s="89" t="s">
        <v>123</v>
      </c>
      <c r="AC198" s="89">
        <f>Output_Final_PCLs!P47</f>
        <v>578008.35739999998</v>
      </c>
      <c r="AD198" s="89">
        <f>Output_Final_PCLs!Q47</f>
        <v>580588.88340000005</v>
      </c>
      <c r="AE198" s="89">
        <f>Output_Final_PCLs!R47</f>
        <v>580588.88340000005</v>
      </c>
      <c r="AF198" s="89">
        <f>Output_Final_PCLs!S47</f>
        <v>592044.99739999999</v>
      </c>
      <c r="AG198" s="89">
        <f>Output_Final_PCLs!T47</f>
        <v>642575.85919999995</v>
      </c>
      <c r="AH198" s="89">
        <f>Output_Final_PCLs!U47</f>
        <v>666819.13919999998</v>
      </c>
    </row>
    <row r="199" spans="2:34" s="15" customFormat="1" ht="15" x14ac:dyDescent="0.25">
      <c r="B199" s="89" t="str">
        <f>Output_Final_PCLs!B48</f>
        <v>NWT</v>
      </c>
      <c r="C199" s="89" t="str">
        <f>Output_Final_PCLs!C48</f>
        <v xml:space="preserve">United Utilities </v>
      </c>
      <c r="D199" s="89" t="str">
        <f>Output_Final_PCLs!D48</f>
        <v>England</v>
      </c>
      <c r="E199" s="89" t="str">
        <f>Output_Final_PCLs!E48</f>
        <v>Company</v>
      </c>
      <c r="F199" s="89" t="str">
        <f>Output_Final_PCLs!F48</f>
        <v>WaSC</v>
      </c>
      <c r="G199" s="89" t="str">
        <f>Output_Final_PCLs!G48</f>
        <v>PCL Units</v>
      </c>
      <c r="H199" s="89" t="str">
        <f>Output_Final_PCLs!H48</f>
        <v>C_OUT5_09_B_PR24_OFWAT</v>
      </c>
      <c r="I199" s="88" t="str">
        <f t="shared" ref="I199:I262" si="3">B199&amp;H199</f>
        <v>NWTC_OUT5_09_B_PR24_OFWAT</v>
      </c>
      <c r="J199" s="89" t="str">
        <f>Output_Final_PCLs!J48</f>
        <v>Totex</v>
      </c>
      <c r="K199" s="89" t="str">
        <f>Output_Final_PCLs!K48</f>
        <v xml:space="preserve">Company view </v>
      </c>
      <c r="L199" s="89" t="str">
        <f>Output_Final_PCLs!L48</f>
        <v>RWQ</v>
      </c>
      <c r="M199" s="89" t="str">
        <f>Output_Final_PCLs!M48</f>
        <v>Phosphorus emitted in 2020 from treatment works that had a phosphorus limit for the latest calendar year.</v>
      </c>
      <c r="N199" s="89" t="str">
        <f>Output_Final_PCLs!N48</f>
        <v>kg</v>
      </c>
      <c r="O199" s="89">
        <f>Output_Final_PCLs!O48</f>
        <v>4</v>
      </c>
      <c r="P199" s="89" t="s">
        <v>123</v>
      </c>
      <c r="Q199" s="89" t="s">
        <v>123</v>
      </c>
      <c r="R199" s="89" t="s">
        <v>123</v>
      </c>
      <c r="S199" s="89" t="s">
        <v>123</v>
      </c>
      <c r="T199" s="89" t="s">
        <v>123</v>
      </c>
      <c r="U199" s="89" t="s">
        <v>123</v>
      </c>
      <c r="V199" s="89" t="s">
        <v>123</v>
      </c>
      <c r="W199" s="89" t="s">
        <v>123</v>
      </c>
      <c r="X199" s="89" t="s">
        <v>123</v>
      </c>
      <c r="Y199" s="89" t="s">
        <v>123</v>
      </c>
      <c r="Z199" s="89" t="s">
        <v>123</v>
      </c>
      <c r="AA199" s="89" t="s">
        <v>123</v>
      </c>
      <c r="AB199" s="89" t="s">
        <v>123</v>
      </c>
      <c r="AC199" s="89">
        <f>Output_Final_PCLs!P48</f>
        <v>495991.36290000001</v>
      </c>
      <c r="AD199" s="89">
        <f>Output_Final_PCLs!Q48</f>
        <v>692054.06929999997</v>
      </c>
      <c r="AE199" s="89">
        <f>Output_Final_PCLs!R48</f>
        <v>701339.31929999997</v>
      </c>
      <c r="AF199" s="89">
        <f>Output_Final_PCLs!S48</f>
        <v>840166.88</v>
      </c>
      <c r="AG199" s="89">
        <f>Output_Final_PCLs!T48</f>
        <v>840166.88</v>
      </c>
      <c r="AH199" s="89">
        <f>Output_Final_PCLs!U48</f>
        <v>1583111.8743</v>
      </c>
    </row>
    <row r="200" spans="2:34" s="15" customFormat="1" ht="15" x14ac:dyDescent="0.25">
      <c r="B200" s="89" t="str">
        <f>Output_Final_PCLs!B49</f>
        <v>WSX</v>
      </c>
      <c r="C200" s="89" t="str">
        <f>Output_Final_PCLs!C49</f>
        <v>Wessex Water</v>
      </c>
      <c r="D200" s="89" t="str">
        <f>Output_Final_PCLs!D49</f>
        <v>England</v>
      </c>
      <c r="E200" s="89" t="str">
        <f>Output_Final_PCLs!E49</f>
        <v>Company</v>
      </c>
      <c r="F200" s="89" t="str">
        <f>Output_Final_PCLs!F49</f>
        <v>WaSC</v>
      </c>
      <c r="G200" s="89" t="str">
        <f>Output_Final_PCLs!G49</f>
        <v>PCL Units</v>
      </c>
      <c r="H200" s="89" t="str">
        <f>Output_Final_PCLs!H49</f>
        <v>C_OUT5_09_B_PR24_OFWAT</v>
      </c>
      <c r="I200" s="88" t="str">
        <f t="shared" si="3"/>
        <v>WSXC_OUT5_09_B_PR24_OFWAT</v>
      </c>
      <c r="J200" s="89" t="str">
        <f>Output_Final_PCLs!J49</f>
        <v>Totex</v>
      </c>
      <c r="K200" s="89" t="str">
        <f>Output_Final_PCLs!K49</f>
        <v xml:space="preserve">Company view </v>
      </c>
      <c r="L200" s="89" t="str">
        <f>Output_Final_PCLs!L49</f>
        <v>RWQ</v>
      </c>
      <c r="M200" s="89" t="str">
        <f>Output_Final_PCLs!M49</f>
        <v>Phosphorus emitted in 2020 from treatment works that had a phosphorus limit for the latest calendar year.</v>
      </c>
      <c r="N200" s="89" t="str">
        <f>Output_Final_PCLs!N49</f>
        <v>kg</v>
      </c>
      <c r="O200" s="89">
        <f>Output_Final_PCLs!O49</f>
        <v>4</v>
      </c>
      <c r="P200" s="89" t="s">
        <v>123</v>
      </c>
      <c r="Q200" s="89" t="s">
        <v>123</v>
      </c>
      <c r="R200" s="89" t="s">
        <v>123</v>
      </c>
      <c r="S200" s="89" t="s">
        <v>123</v>
      </c>
      <c r="T200" s="89" t="s">
        <v>123</v>
      </c>
      <c r="U200" s="89" t="s">
        <v>123</v>
      </c>
      <c r="V200" s="89" t="s">
        <v>123</v>
      </c>
      <c r="W200" s="89" t="s">
        <v>123</v>
      </c>
      <c r="X200" s="89" t="s">
        <v>123</v>
      </c>
      <c r="Y200" s="89" t="s">
        <v>123</v>
      </c>
      <c r="Z200" s="89" t="s">
        <v>123</v>
      </c>
      <c r="AA200" s="89" t="s">
        <v>123</v>
      </c>
      <c r="AB200" s="89" t="s">
        <v>123</v>
      </c>
      <c r="AC200" s="89">
        <f>Output_Final_PCLs!P49</f>
        <v>133526.34109999999</v>
      </c>
      <c r="AD200" s="89">
        <f>Output_Final_PCLs!Q49</f>
        <v>358633.12780000002</v>
      </c>
      <c r="AE200" s="89">
        <f>Output_Final_PCLs!R49</f>
        <v>358633.12780000002</v>
      </c>
      <c r="AF200" s="89">
        <f>Output_Final_PCLs!S49</f>
        <v>363008.04090000002</v>
      </c>
      <c r="AG200" s="89">
        <f>Output_Final_PCLs!T49</f>
        <v>379450.9375</v>
      </c>
      <c r="AH200" s="89">
        <f>Output_Final_PCLs!U49</f>
        <v>384268.01079999999</v>
      </c>
    </row>
    <row r="201" spans="2:34" s="15" customFormat="1" ht="15" x14ac:dyDescent="0.25">
      <c r="B201" s="89" t="str">
        <f>Output_Final_PCLs!B50</f>
        <v>YKY</v>
      </c>
      <c r="C201" s="89" t="str">
        <f>Output_Final_PCLs!C50</f>
        <v>Yorkshire Water</v>
      </c>
      <c r="D201" s="89" t="str">
        <f>Output_Final_PCLs!D50</f>
        <v>England</v>
      </c>
      <c r="E201" s="89" t="str">
        <f>Output_Final_PCLs!E50</f>
        <v>Company</v>
      </c>
      <c r="F201" s="89" t="str">
        <f>Output_Final_PCLs!F50</f>
        <v>WaSC</v>
      </c>
      <c r="G201" s="89" t="str">
        <f>Output_Final_PCLs!G50</f>
        <v>PCL Units</v>
      </c>
      <c r="H201" s="89" t="str">
        <f>Output_Final_PCLs!H50</f>
        <v>C_OUT5_09_B_PR24_OFWAT</v>
      </c>
      <c r="I201" s="88" t="str">
        <f t="shared" si="3"/>
        <v>YKYC_OUT5_09_B_PR24_OFWAT</v>
      </c>
      <c r="J201" s="89" t="str">
        <f>Output_Final_PCLs!J50</f>
        <v>Totex</v>
      </c>
      <c r="K201" s="89" t="str">
        <f>Output_Final_PCLs!K50</f>
        <v xml:space="preserve">Company view </v>
      </c>
      <c r="L201" s="89" t="str">
        <f>Output_Final_PCLs!L50</f>
        <v>RWQ</v>
      </c>
      <c r="M201" s="89" t="str">
        <f>Output_Final_PCLs!M50</f>
        <v>Phosphorus emitted in 2020 from treatment works that had a phosphorus limit for the latest calendar year.</v>
      </c>
      <c r="N201" s="89" t="str">
        <f>Output_Final_PCLs!N50</f>
        <v>kg</v>
      </c>
      <c r="O201" s="89">
        <f>Output_Final_PCLs!O50</f>
        <v>4</v>
      </c>
      <c r="P201" s="89" t="s">
        <v>123</v>
      </c>
      <c r="Q201" s="89" t="s">
        <v>123</v>
      </c>
      <c r="R201" s="89" t="s">
        <v>123</v>
      </c>
      <c r="S201" s="89" t="s">
        <v>123</v>
      </c>
      <c r="T201" s="89" t="s">
        <v>123</v>
      </c>
      <c r="U201" s="89" t="s">
        <v>123</v>
      </c>
      <c r="V201" s="89" t="s">
        <v>123</v>
      </c>
      <c r="W201" s="89" t="s">
        <v>123</v>
      </c>
      <c r="X201" s="89" t="s">
        <v>123</v>
      </c>
      <c r="Y201" s="89" t="s">
        <v>123</v>
      </c>
      <c r="Z201" s="89" t="s">
        <v>123</v>
      </c>
      <c r="AA201" s="89" t="s">
        <v>123</v>
      </c>
      <c r="AB201" s="89" t="s">
        <v>123</v>
      </c>
      <c r="AC201" s="89">
        <f>Output_Final_PCLs!P50</f>
        <v>87592.7</v>
      </c>
      <c r="AD201" s="89">
        <f>Output_Final_PCLs!Q50</f>
        <v>2467009.4500000002</v>
      </c>
      <c r="AE201" s="89">
        <f>Output_Final_PCLs!R50</f>
        <v>2642340.85</v>
      </c>
      <c r="AF201" s="89">
        <f>Output_Final_PCLs!S50</f>
        <v>2681717.0499999998</v>
      </c>
      <c r="AG201" s="89">
        <f>Output_Final_PCLs!T50</f>
        <v>2687173.8</v>
      </c>
      <c r="AH201" s="89">
        <f>Output_Final_PCLs!U50</f>
        <v>2687173.8</v>
      </c>
    </row>
    <row r="202" spans="2:34" s="15" customFormat="1" ht="15" x14ac:dyDescent="0.25">
      <c r="B202" s="89" t="str">
        <f>Output_Final_PCLs!B51</f>
        <v>AFW</v>
      </c>
      <c r="C202" s="89" t="str">
        <f>Output_Final_PCLs!C51</f>
        <v>Affinity Water</v>
      </c>
      <c r="D202" s="89" t="str">
        <f>Output_Final_PCLs!D51</f>
        <v>England</v>
      </c>
      <c r="E202" s="89" t="str">
        <f>Output_Final_PCLs!E51</f>
        <v>Company</v>
      </c>
      <c r="F202" s="89" t="str">
        <f>Output_Final_PCLs!F51</f>
        <v>WoC</v>
      </c>
      <c r="G202" s="89" t="str">
        <f>Output_Final_PCLs!G51</f>
        <v>PCL Units</v>
      </c>
      <c r="H202" s="89" t="str">
        <f>Output_Final_PCLs!H51</f>
        <v>C_OUT5_09_B_PR24_OFWAT</v>
      </c>
      <c r="I202" s="88" t="str">
        <f t="shared" si="3"/>
        <v>AFWC_OUT5_09_B_PR24_OFWAT</v>
      </c>
      <c r="J202" s="89" t="str">
        <f>Output_Final_PCLs!J51</f>
        <v>Totex</v>
      </c>
      <c r="K202" s="89" t="str">
        <f>Output_Final_PCLs!K51</f>
        <v xml:space="preserve">Company view </v>
      </c>
      <c r="L202" s="89" t="str">
        <f>Output_Final_PCLs!L51</f>
        <v>RWQ</v>
      </c>
      <c r="M202" s="89" t="str">
        <f>Output_Final_PCLs!M51</f>
        <v>Phosphorus emitted in 2020 from treatment works that had a phosphorus limit for the latest calendar year.</v>
      </c>
      <c r="N202" s="89" t="str">
        <f>Output_Final_PCLs!N51</f>
        <v>kg</v>
      </c>
      <c r="O202" s="89">
        <f>Output_Final_PCLs!O51</f>
        <v>4</v>
      </c>
      <c r="P202" s="89" t="s">
        <v>123</v>
      </c>
      <c r="Q202" s="89" t="s">
        <v>123</v>
      </c>
      <c r="R202" s="89" t="s">
        <v>123</v>
      </c>
      <c r="S202" s="89" t="s">
        <v>123</v>
      </c>
      <c r="T202" s="89" t="s">
        <v>123</v>
      </c>
      <c r="U202" s="89" t="s">
        <v>123</v>
      </c>
      <c r="V202" s="89" t="s">
        <v>123</v>
      </c>
      <c r="W202" s="89" t="s">
        <v>123</v>
      </c>
      <c r="X202" s="89" t="s">
        <v>123</v>
      </c>
      <c r="Y202" s="89" t="s">
        <v>123</v>
      </c>
      <c r="Z202" s="89" t="s">
        <v>123</v>
      </c>
      <c r="AA202" s="89" t="s">
        <v>123</v>
      </c>
      <c r="AB202" s="89" t="s">
        <v>123</v>
      </c>
      <c r="AC202" s="89" t="str">
        <f>Output_Final_PCLs!P51</f>
        <v>##BLANK</v>
      </c>
      <c r="AD202" s="89" t="str">
        <f>Output_Final_PCLs!Q51</f>
        <v>##BLANK</v>
      </c>
      <c r="AE202" s="89" t="str">
        <f>Output_Final_PCLs!R51</f>
        <v>##BLANK</v>
      </c>
      <c r="AF202" s="89" t="str">
        <f>Output_Final_PCLs!S51</f>
        <v>##BLANK</v>
      </c>
      <c r="AG202" s="89" t="str">
        <f>Output_Final_PCLs!T51</f>
        <v>##BLANK</v>
      </c>
      <c r="AH202" s="89" t="str">
        <f>Output_Final_PCLs!U51</f>
        <v>##BLANK</v>
      </c>
    </row>
    <row r="203" spans="2:34" s="15" customFormat="1" ht="15" x14ac:dyDescent="0.25">
      <c r="B203" s="89" t="str">
        <f>Output_Final_PCLs!B52</f>
        <v>PRT</v>
      </c>
      <c r="C203" s="89" t="str">
        <f>Output_Final_PCLs!C52</f>
        <v>Portsmouth Water</v>
      </c>
      <c r="D203" s="89" t="str">
        <f>Output_Final_PCLs!D52</f>
        <v>England</v>
      </c>
      <c r="E203" s="89" t="str">
        <f>Output_Final_PCLs!E52</f>
        <v>Company</v>
      </c>
      <c r="F203" s="89" t="str">
        <f>Output_Final_PCLs!F52</f>
        <v>WoC</v>
      </c>
      <c r="G203" s="89" t="str">
        <f>Output_Final_PCLs!G52</f>
        <v>PCL Units</v>
      </c>
      <c r="H203" s="89" t="str">
        <f>Output_Final_PCLs!H52</f>
        <v>C_OUT5_09_B_PR24_OFWAT</v>
      </c>
      <c r="I203" s="88" t="str">
        <f t="shared" si="3"/>
        <v>PRTC_OUT5_09_B_PR24_OFWAT</v>
      </c>
      <c r="J203" s="89" t="str">
        <f>Output_Final_PCLs!J52</f>
        <v>Totex</v>
      </c>
      <c r="K203" s="89" t="str">
        <f>Output_Final_PCLs!K52</f>
        <v xml:space="preserve">Company view </v>
      </c>
      <c r="L203" s="89" t="str">
        <f>Output_Final_PCLs!L52</f>
        <v>RWQ</v>
      </c>
      <c r="M203" s="89" t="str">
        <f>Output_Final_PCLs!M52</f>
        <v>Phosphorus emitted in 2020 from treatment works that had a phosphorus limit for the latest calendar year.</v>
      </c>
      <c r="N203" s="89" t="str">
        <f>Output_Final_PCLs!N52</f>
        <v>kg</v>
      </c>
      <c r="O203" s="89">
        <f>Output_Final_PCLs!O52</f>
        <v>4</v>
      </c>
      <c r="P203" s="89" t="s">
        <v>123</v>
      </c>
      <c r="Q203" s="89" t="s">
        <v>123</v>
      </c>
      <c r="R203" s="89" t="s">
        <v>123</v>
      </c>
      <c r="S203" s="89" t="s">
        <v>123</v>
      </c>
      <c r="T203" s="89" t="s">
        <v>123</v>
      </c>
      <c r="U203" s="89" t="s">
        <v>123</v>
      </c>
      <c r="V203" s="89" t="s">
        <v>123</v>
      </c>
      <c r="W203" s="89" t="s">
        <v>123</v>
      </c>
      <c r="X203" s="89" t="s">
        <v>123</v>
      </c>
      <c r="Y203" s="89" t="s">
        <v>123</v>
      </c>
      <c r="Z203" s="89" t="s">
        <v>123</v>
      </c>
      <c r="AA203" s="89" t="s">
        <v>123</v>
      </c>
      <c r="AB203" s="89" t="s">
        <v>123</v>
      </c>
      <c r="AC203" s="89" t="str">
        <f>Output_Final_PCLs!P52</f>
        <v>##BLANK</v>
      </c>
      <c r="AD203" s="89" t="str">
        <f>Output_Final_PCLs!Q52</f>
        <v>##BLANK</v>
      </c>
      <c r="AE203" s="89" t="str">
        <f>Output_Final_PCLs!R52</f>
        <v>##BLANK</v>
      </c>
      <c r="AF203" s="89" t="str">
        <f>Output_Final_PCLs!S52</f>
        <v>##BLANK</v>
      </c>
      <c r="AG203" s="89" t="str">
        <f>Output_Final_PCLs!T52</f>
        <v>##BLANK</v>
      </c>
      <c r="AH203" s="89" t="str">
        <f>Output_Final_PCLs!U52</f>
        <v>##BLANK</v>
      </c>
    </row>
    <row r="204" spans="2:34" s="15" customFormat="1" ht="15" x14ac:dyDescent="0.25">
      <c r="B204" s="89" t="str">
        <f>Output_Final_PCLs!B53</f>
        <v>SEW</v>
      </c>
      <c r="C204" s="89" t="str">
        <f>Output_Final_PCLs!C53</f>
        <v>South East Water</v>
      </c>
      <c r="D204" s="89" t="str">
        <f>Output_Final_PCLs!D53</f>
        <v>England</v>
      </c>
      <c r="E204" s="89" t="str">
        <f>Output_Final_PCLs!E53</f>
        <v>Company</v>
      </c>
      <c r="F204" s="89" t="str">
        <f>Output_Final_PCLs!F53</f>
        <v>WoC</v>
      </c>
      <c r="G204" s="89" t="str">
        <f>Output_Final_PCLs!G53</f>
        <v>PCL Units</v>
      </c>
      <c r="H204" s="89" t="str">
        <f>Output_Final_PCLs!H53</f>
        <v>C_OUT5_09_B_PR24_OFWAT</v>
      </c>
      <c r="I204" s="88" t="str">
        <f t="shared" si="3"/>
        <v>SEWC_OUT5_09_B_PR24_OFWAT</v>
      </c>
      <c r="J204" s="89" t="str">
        <f>Output_Final_PCLs!J53</f>
        <v>Totex</v>
      </c>
      <c r="K204" s="89" t="str">
        <f>Output_Final_PCLs!K53</f>
        <v xml:space="preserve">Company view </v>
      </c>
      <c r="L204" s="89" t="str">
        <f>Output_Final_PCLs!L53</f>
        <v>RWQ</v>
      </c>
      <c r="M204" s="89" t="str">
        <f>Output_Final_PCLs!M53</f>
        <v>Phosphorus emitted in 2020 from treatment works that had a phosphorus limit for the latest calendar year.</v>
      </c>
      <c r="N204" s="89" t="str">
        <f>Output_Final_PCLs!N53</f>
        <v>kg</v>
      </c>
      <c r="O204" s="89">
        <f>Output_Final_PCLs!O53</f>
        <v>4</v>
      </c>
      <c r="P204" s="89" t="s">
        <v>123</v>
      </c>
      <c r="Q204" s="89" t="s">
        <v>123</v>
      </c>
      <c r="R204" s="89" t="s">
        <v>123</v>
      </c>
      <c r="S204" s="89" t="s">
        <v>123</v>
      </c>
      <c r="T204" s="89" t="s">
        <v>123</v>
      </c>
      <c r="U204" s="89" t="s">
        <v>123</v>
      </c>
      <c r="V204" s="89" t="s">
        <v>123</v>
      </c>
      <c r="W204" s="89" t="s">
        <v>123</v>
      </c>
      <c r="X204" s="89" t="s">
        <v>123</v>
      </c>
      <c r="Y204" s="89" t="s">
        <v>123</v>
      </c>
      <c r="Z204" s="89" t="s">
        <v>123</v>
      </c>
      <c r="AA204" s="89" t="s">
        <v>123</v>
      </c>
      <c r="AB204" s="89" t="s">
        <v>123</v>
      </c>
      <c r="AC204" s="89" t="str">
        <f>Output_Final_PCLs!P53</f>
        <v>##BLANK</v>
      </c>
      <c r="AD204" s="89" t="str">
        <f>Output_Final_PCLs!Q53</f>
        <v>##BLANK</v>
      </c>
      <c r="AE204" s="89" t="str">
        <f>Output_Final_PCLs!R53</f>
        <v>##BLANK</v>
      </c>
      <c r="AF204" s="89" t="str">
        <f>Output_Final_PCLs!S53</f>
        <v>##BLANK</v>
      </c>
      <c r="AG204" s="89" t="str">
        <f>Output_Final_PCLs!T53</f>
        <v>##BLANK</v>
      </c>
      <c r="AH204" s="89" t="str">
        <f>Output_Final_PCLs!U53</f>
        <v>##BLANK</v>
      </c>
    </row>
    <row r="205" spans="2:34" s="15" customFormat="1" ht="15" x14ac:dyDescent="0.25">
      <c r="B205" s="89" t="str">
        <f>Output_Final_PCLs!B54</f>
        <v>SSC</v>
      </c>
      <c r="C205" s="89" t="str">
        <f>Output_Final_PCLs!C54</f>
        <v>South Staffordshire Water</v>
      </c>
      <c r="D205" s="89" t="str">
        <f>Output_Final_PCLs!D54</f>
        <v>England</v>
      </c>
      <c r="E205" s="89" t="str">
        <f>Output_Final_PCLs!E54</f>
        <v>Company</v>
      </c>
      <c r="F205" s="89" t="str">
        <f>Output_Final_PCLs!F54</f>
        <v>WoC</v>
      </c>
      <c r="G205" s="89" t="str">
        <f>Output_Final_PCLs!G54</f>
        <v>PCL Units</v>
      </c>
      <c r="H205" s="89" t="str">
        <f>Output_Final_PCLs!H54</f>
        <v>C_OUT5_09_B_PR24_OFWAT</v>
      </c>
      <c r="I205" s="88" t="str">
        <f t="shared" si="3"/>
        <v>SSCC_OUT5_09_B_PR24_OFWAT</v>
      </c>
      <c r="J205" s="89" t="str">
        <f>Output_Final_PCLs!J54</f>
        <v>Totex</v>
      </c>
      <c r="K205" s="89" t="str">
        <f>Output_Final_PCLs!K54</f>
        <v xml:space="preserve">Company view </v>
      </c>
      <c r="L205" s="89" t="str">
        <f>Output_Final_PCLs!L54</f>
        <v>RWQ</v>
      </c>
      <c r="M205" s="89" t="str">
        <f>Output_Final_PCLs!M54</f>
        <v>Phosphorus emitted in 2020 from treatment works that had a phosphorus limit for the latest calendar year.</v>
      </c>
      <c r="N205" s="89" t="str">
        <f>Output_Final_PCLs!N54</f>
        <v>kg</v>
      </c>
      <c r="O205" s="89">
        <f>Output_Final_PCLs!O54</f>
        <v>4</v>
      </c>
      <c r="P205" s="89" t="s">
        <v>123</v>
      </c>
      <c r="Q205" s="89" t="s">
        <v>123</v>
      </c>
      <c r="R205" s="89" t="s">
        <v>123</v>
      </c>
      <c r="S205" s="89" t="s">
        <v>123</v>
      </c>
      <c r="T205" s="89" t="s">
        <v>123</v>
      </c>
      <c r="U205" s="89" t="s">
        <v>123</v>
      </c>
      <c r="V205" s="89" t="s">
        <v>123</v>
      </c>
      <c r="W205" s="89" t="s">
        <v>123</v>
      </c>
      <c r="X205" s="89" t="s">
        <v>123</v>
      </c>
      <c r="Y205" s="89" t="s">
        <v>123</v>
      </c>
      <c r="Z205" s="89" t="s">
        <v>123</v>
      </c>
      <c r="AA205" s="89" t="s">
        <v>123</v>
      </c>
      <c r="AB205" s="89" t="s">
        <v>123</v>
      </c>
      <c r="AC205" s="89" t="str">
        <f>Output_Final_PCLs!P54</f>
        <v>##BLANK</v>
      </c>
      <c r="AD205" s="89" t="str">
        <f>Output_Final_PCLs!Q54</f>
        <v>##BLANK</v>
      </c>
      <c r="AE205" s="89" t="str">
        <f>Output_Final_PCLs!R54</f>
        <v>##BLANK</v>
      </c>
      <c r="AF205" s="89" t="str">
        <f>Output_Final_PCLs!S54</f>
        <v>##BLANK</v>
      </c>
      <c r="AG205" s="89" t="str">
        <f>Output_Final_PCLs!T54</f>
        <v>##BLANK</v>
      </c>
      <c r="AH205" s="89" t="str">
        <f>Output_Final_PCLs!U54</f>
        <v>##BLANK</v>
      </c>
    </row>
    <row r="206" spans="2:34" s="15" customFormat="1" ht="15" x14ac:dyDescent="0.25">
      <c r="B206" s="89" t="str">
        <f>Output_Final_PCLs!B55</f>
        <v>SES</v>
      </c>
      <c r="C206" s="89" t="str">
        <f>Output_Final_PCLs!C55</f>
        <v>SES Water</v>
      </c>
      <c r="D206" s="89" t="str">
        <f>Output_Final_PCLs!D55</f>
        <v>England</v>
      </c>
      <c r="E206" s="89" t="str">
        <f>Output_Final_PCLs!E55</f>
        <v>Company</v>
      </c>
      <c r="F206" s="89" t="str">
        <f>Output_Final_PCLs!F55</f>
        <v>WoC</v>
      </c>
      <c r="G206" s="89" t="str">
        <f>Output_Final_PCLs!G55</f>
        <v>PCL Units</v>
      </c>
      <c r="H206" s="89" t="str">
        <f>Output_Final_PCLs!H55</f>
        <v>C_OUT5_09_B_PR24_OFWAT</v>
      </c>
      <c r="I206" s="88" t="str">
        <f t="shared" si="3"/>
        <v>SESC_OUT5_09_B_PR24_OFWAT</v>
      </c>
      <c r="J206" s="89" t="str">
        <f>Output_Final_PCLs!J55</f>
        <v>Totex</v>
      </c>
      <c r="K206" s="89" t="str">
        <f>Output_Final_PCLs!K55</f>
        <v xml:space="preserve">Company view </v>
      </c>
      <c r="L206" s="89" t="str">
        <f>Output_Final_PCLs!L55</f>
        <v>RWQ</v>
      </c>
      <c r="M206" s="89" t="str">
        <f>Output_Final_PCLs!M55</f>
        <v>Phosphorus emitted in 2020 from treatment works that had a phosphorus limit for the latest calendar year.</v>
      </c>
      <c r="N206" s="89" t="str">
        <f>Output_Final_PCLs!N55</f>
        <v>kg</v>
      </c>
      <c r="O206" s="89">
        <f>Output_Final_PCLs!O55</f>
        <v>4</v>
      </c>
      <c r="P206" s="89" t="s">
        <v>123</v>
      </c>
      <c r="Q206" s="89" t="s">
        <v>123</v>
      </c>
      <c r="R206" s="89" t="s">
        <v>123</v>
      </c>
      <c r="S206" s="89" t="s">
        <v>123</v>
      </c>
      <c r="T206" s="89" t="s">
        <v>123</v>
      </c>
      <c r="U206" s="89" t="s">
        <v>123</v>
      </c>
      <c r="V206" s="89" t="s">
        <v>123</v>
      </c>
      <c r="W206" s="89" t="s">
        <v>123</v>
      </c>
      <c r="X206" s="89" t="s">
        <v>123</v>
      </c>
      <c r="Y206" s="89" t="s">
        <v>123</v>
      </c>
      <c r="Z206" s="89" t="s">
        <v>123</v>
      </c>
      <c r="AA206" s="89" t="s">
        <v>123</v>
      </c>
      <c r="AB206" s="89" t="s">
        <v>123</v>
      </c>
      <c r="AC206" s="89" t="str">
        <f>Output_Final_PCLs!P55</f>
        <v>##BLANK</v>
      </c>
      <c r="AD206" s="89" t="str">
        <f>Output_Final_PCLs!Q55</f>
        <v>##BLANK</v>
      </c>
      <c r="AE206" s="89" t="str">
        <f>Output_Final_PCLs!R55</f>
        <v>##BLANK</v>
      </c>
      <c r="AF206" s="89" t="str">
        <f>Output_Final_PCLs!S55</f>
        <v>##BLANK</v>
      </c>
      <c r="AG206" s="89" t="str">
        <f>Output_Final_PCLs!T55</f>
        <v>##BLANK</v>
      </c>
      <c r="AH206" s="89" t="str">
        <f>Output_Final_PCLs!U55</f>
        <v>##BLANK</v>
      </c>
    </row>
    <row r="207" spans="2:34" s="15" customFormat="1" ht="15" x14ac:dyDescent="0.25">
      <c r="B207" s="89" t="str">
        <f>Output_Final_PCLs!B56</f>
        <v>SWB</v>
      </c>
      <c r="C207" s="89" t="str">
        <f>Output_Final_PCLs!C56</f>
        <v>South West Water</v>
      </c>
      <c r="D207" s="89" t="str">
        <f>Output_Final_PCLs!D56</f>
        <v>England</v>
      </c>
      <c r="E207" s="89" t="str">
        <f>Output_Final_PCLs!E56</f>
        <v>Company</v>
      </c>
      <c r="F207" s="89" t="str">
        <f>Output_Final_PCLs!F56</f>
        <v>WaSC</v>
      </c>
      <c r="G207" s="89" t="str">
        <f>Output_Final_PCLs!G56</f>
        <v>PCL Units</v>
      </c>
      <c r="H207" s="89" t="str">
        <f>Output_Final_PCLs!H56</f>
        <v>C_OUT5_09_B_PR24_OFWAT</v>
      </c>
      <c r="I207" s="88" t="str">
        <f t="shared" si="3"/>
        <v>SWBC_OUT5_09_B_PR24_OFWAT</v>
      </c>
      <c r="J207" s="89" t="str">
        <f>Output_Final_PCLs!J56</f>
        <v>Totex</v>
      </c>
      <c r="K207" s="89" t="str">
        <f>Output_Final_PCLs!K56</f>
        <v xml:space="preserve">Company view </v>
      </c>
      <c r="L207" s="89" t="str">
        <f>Output_Final_PCLs!L56</f>
        <v>RWQ</v>
      </c>
      <c r="M207" s="89" t="str">
        <f>Output_Final_PCLs!M56</f>
        <v>Phosphorus emitted in 2020 from treatment works that had a phosphorus limit for the latest calendar year.</v>
      </c>
      <c r="N207" s="89" t="str">
        <f>Output_Final_PCLs!N56</f>
        <v>kg</v>
      </c>
      <c r="O207" s="89">
        <f>Output_Final_PCLs!O56</f>
        <v>4</v>
      </c>
      <c r="P207" s="89" t="s">
        <v>123</v>
      </c>
      <c r="Q207" s="89" t="s">
        <v>123</v>
      </c>
      <c r="R207" s="89" t="s">
        <v>123</v>
      </c>
      <c r="S207" s="89" t="s">
        <v>123</v>
      </c>
      <c r="T207" s="89" t="s">
        <v>123</v>
      </c>
      <c r="U207" s="89" t="s">
        <v>123</v>
      </c>
      <c r="V207" s="89" t="s">
        <v>123</v>
      </c>
      <c r="W207" s="89" t="s">
        <v>123</v>
      </c>
      <c r="X207" s="89" t="s">
        <v>123</v>
      </c>
      <c r="Y207" s="89" t="s">
        <v>123</v>
      </c>
      <c r="Z207" s="89" t="s">
        <v>123</v>
      </c>
      <c r="AA207" s="89" t="s">
        <v>123</v>
      </c>
      <c r="AB207" s="89" t="s">
        <v>123</v>
      </c>
      <c r="AC207" s="89">
        <f>Output_Final_PCLs!P56</f>
        <v>22562.56192</v>
      </c>
      <c r="AD207" s="89">
        <f>Output_Final_PCLs!Q56</f>
        <v>23333.643830000001</v>
      </c>
      <c r="AE207" s="89">
        <f>Output_Final_PCLs!R56</f>
        <v>40058.60641</v>
      </c>
      <c r="AF207" s="89">
        <f>Output_Final_PCLs!S56</f>
        <v>41088.577399999995</v>
      </c>
      <c r="AG207" s="89">
        <f>Output_Final_PCLs!T56</f>
        <v>42530.932659999999</v>
      </c>
      <c r="AH207" s="89">
        <f>Output_Final_PCLs!U56</f>
        <v>45361.30027</v>
      </c>
    </row>
    <row r="208" spans="2:34" s="15" customFormat="1" ht="15" x14ac:dyDescent="0.25">
      <c r="B208" s="89" t="str">
        <f>Output_Final_PCLs!B57</f>
        <v>BRL</v>
      </c>
      <c r="C208" s="89" t="str">
        <f>Output_Final_PCLs!C57</f>
        <v>Bristol Water</v>
      </c>
      <c r="D208" s="89" t="str">
        <f>Output_Final_PCLs!D57</f>
        <v>England</v>
      </c>
      <c r="E208" s="89" t="str">
        <f>Output_Final_PCLs!E57</f>
        <v>Company</v>
      </c>
      <c r="F208" s="89" t="str">
        <f>Output_Final_PCLs!F57</f>
        <v>WoC</v>
      </c>
      <c r="G208" s="89" t="str">
        <f>Output_Final_PCLs!G57</f>
        <v>PCL Units</v>
      </c>
      <c r="H208" s="89" t="str">
        <f>Output_Final_PCLs!H57</f>
        <v>C_OUT5_09_B_PR24_OFWAT</v>
      </c>
      <c r="I208" s="88" t="str">
        <f t="shared" si="3"/>
        <v>BRLC_OUT5_09_B_PR24_OFWAT</v>
      </c>
      <c r="J208" s="89" t="str">
        <f>Output_Final_PCLs!J57</f>
        <v>Totex</v>
      </c>
      <c r="K208" s="89" t="str">
        <f>Output_Final_PCLs!K57</f>
        <v xml:space="preserve">Company view </v>
      </c>
      <c r="L208" s="89" t="str">
        <f>Output_Final_PCLs!L57</f>
        <v>RWQ</v>
      </c>
      <c r="M208" s="89" t="str">
        <f>Output_Final_PCLs!M57</f>
        <v>Phosphorus emitted in 2020 from treatment works that had a phosphorus limit for the latest calendar year.</v>
      </c>
      <c r="N208" s="89" t="str">
        <f>Output_Final_PCLs!N57</f>
        <v>kg</v>
      </c>
      <c r="O208" s="89">
        <f>Output_Final_PCLs!O57</f>
        <v>4</v>
      </c>
      <c r="P208" s="89" t="s">
        <v>123</v>
      </c>
      <c r="Q208" s="89" t="s">
        <v>123</v>
      </c>
      <c r="R208" s="89" t="s">
        <v>123</v>
      </c>
      <c r="S208" s="89" t="s">
        <v>123</v>
      </c>
      <c r="T208" s="89" t="s">
        <v>123</v>
      </c>
      <c r="U208" s="89" t="s">
        <v>123</v>
      </c>
      <c r="V208" s="89" t="s">
        <v>123</v>
      </c>
      <c r="W208" s="89" t="s">
        <v>123</v>
      </c>
      <c r="X208" s="89" t="s">
        <v>123</v>
      </c>
      <c r="Y208" s="89" t="s">
        <v>123</v>
      </c>
      <c r="Z208" s="89" t="s">
        <v>123</v>
      </c>
      <c r="AA208" s="89" t="s">
        <v>123</v>
      </c>
      <c r="AB208" s="89" t="s">
        <v>123</v>
      </c>
      <c r="AC208" s="89" t="str">
        <f>Output_Final_PCLs!P57</f>
        <v>##BLANK</v>
      </c>
      <c r="AD208" s="89" t="str">
        <f>Output_Final_PCLs!Q57</f>
        <v>##BLANK</v>
      </c>
      <c r="AE208" s="89" t="str">
        <f>Output_Final_PCLs!R57</f>
        <v>##BLANK</v>
      </c>
      <c r="AF208" s="89" t="str">
        <f>Output_Final_PCLs!S57</f>
        <v>##BLANK</v>
      </c>
      <c r="AG208" s="89" t="str">
        <f>Output_Final_PCLs!T57</f>
        <v>##BLANK</v>
      </c>
      <c r="AH208" s="89" t="str">
        <f>Output_Final_PCLs!U57</f>
        <v>##BLANK</v>
      </c>
    </row>
    <row r="209" spans="2:34" s="15" customFormat="1" ht="15" x14ac:dyDescent="0.25">
      <c r="B209" s="89" t="str">
        <f>Output_Final_PCLs!B58</f>
        <v>ANH</v>
      </c>
      <c r="C209" s="89" t="str">
        <f>Output_Final_PCLs!C58</f>
        <v>Anglian Water</v>
      </c>
      <c r="D209" s="89" t="str">
        <f>Output_Final_PCLs!D58</f>
        <v>England</v>
      </c>
      <c r="E209" s="89" t="str">
        <f>Output_Final_PCLs!E58</f>
        <v>Company</v>
      </c>
      <c r="F209" s="89" t="str">
        <f>Output_Final_PCLs!F58</f>
        <v>WaSC</v>
      </c>
      <c r="G209" s="89" t="str">
        <f>Output_Final_PCLs!G58</f>
        <v>PCL Units</v>
      </c>
      <c r="H209" s="89" t="str">
        <f>Output_Final_PCLs!H58</f>
        <v>C_OUT5_09_C_PR24_OFWAT</v>
      </c>
      <c r="I209" s="88" t="str">
        <f t="shared" si="3"/>
        <v>ANHC_OUT5_09_C_PR24_OFWAT</v>
      </c>
      <c r="J209" s="89" t="str">
        <f>Output_Final_PCLs!J58</f>
        <v>Totex</v>
      </c>
      <c r="K209" s="89" t="str">
        <f>Output_Final_PCLs!K58</f>
        <v xml:space="preserve">Company view </v>
      </c>
      <c r="L209" s="89" t="str">
        <f>Output_Final_PCLs!L58</f>
        <v>RWQ</v>
      </c>
      <c r="M209" s="89" t="str">
        <f>Output_Final_PCLs!M58</f>
        <v>Phosphorus emitted in the latest calendar year from treatment works that had a phosphorus limit.</v>
      </c>
      <c r="N209" s="89" t="str">
        <f>Output_Final_PCLs!N58</f>
        <v>kg</v>
      </c>
      <c r="O209" s="89">
        <f>Output_Final_PCLs!O58</f>
        <v>4</v>
      </c>
      <c r="P209" s="89" t="s">
        <v>123</v>
      </c>
      <c r="Q209" s="89" t="s">
        <v>123</v>
      </c>
      <c r="R209" s="89" t="s">
        <v>123</v>
      </c>
      <c r="S209" s="89" t="s">
        <v>123</v>
      </c>
      <c r="T209" s="89" t="s">
        <v>123</v>
      </c>
      <c r="U209" s="89" t="s">
        <v>123</v>
      </c>
      <c r="V209" s="89" t="s">
        <v>123</v>
      </c>
      <c r="W209" s="89" t="s">
        <v>123</v>
      </c>
      <c r="X209" s="89" t="s">
        <v>123</v>
      </c>
      <c r="Y209" s="89" t="s">
        <v>123</v>
      </c>
      <c r="Z209" s="89" t="s">
        <v>123</v>
      </c>
      <c r="AA209" s="89" t="s">
        <v>123</v>
      </c>
      <c r="AB209" s="89" t="s">
        <v>123</v>
      </c>
      <c r="AC209" s="89">
        <f>Output_Final_PCLs!P58</f>
        <v>443657</v>
      </c>
      <c r="AD209" s="89">
        <f>Output_Final_PCLs!Q58</f>
        <v>408198</v>
      </c>
      <c r="AE209" s="89">
        <f>Output_Final_PCLs!R58</f>
        <v>413030</v>
      </c>
      <c r="AF209" s="89">
        <f>Output_Final_PCLs!S58</f>
        <v>407509</v>
      </c>
      <c r="AG209" s="89">
        <f>Output_Final_PCLs!T58</f>
        <v>411845</v>
      </c>
      <c r="AH209" s="89">
        <f>Output_Final_PCLs!U58</f>
        <v>412712</v>
      </c>
    </row>
    <row r="210" spans="2:34" s="15" customFormat="1" ht="15" x14ac:dyDescent="0.25">
      <c r="B210" s="89" t="str">
        <f>Output_Final_PCLs!B59</f>
        <v>WSH</v>
      </c>
      <c r="C210" s="89" t="str">
        <f>Output_Final_PCLs!C59</f>
        <v>Dŵr Cymru</v>
      </c>
      <c r="D210" s="89" t="str">
        <f>Output_Final_PCLs!D59</f>
        <v>Wales</v>
      </c>
      <c r="E210" s="89" t="str">
        <f>Output_Final_PCLs!E59</f>
        <v>Company</v>
      </c>
      <c r="F210" s="89" t="str">
        <f>Output_Final_PCLs!F59</f>
        <v>WaSC</v>
      </c>
      <c r="G210" s="89" t="str">
        <f>Output_Final_PCLs!G59</f>
        <v>PCL Units</v>
      </c>
      <c r="H210" s="89" t="str">
        <f>Output_Final_PCLs!H59</f>
        <v>C_OUT5_09_C_PR24_OFWAT</v>
      </c>
      <c r="I210" s="88" t="str">
        <f t="shared" si="3"/>
        <v>WSHC_OUT5_09_C_PR24_OFWAT</v>
      </c>
      <c r="J210" s="89" t="str">
        <f>Output_Final_PCLs!J59</f>
        <v>Totex</v>
      </c>
      <c r="K210" s="89" t="str">
        <f>Output_Final_PCLs!K59</f>
        <v xml:space="preserve">Company view </v>
      </c>
      <c r="L210" s="89" t="str">
        <f>Output_Final_PCLs!L59</f>
        <v>RWQ</v>
      </c>
      <c r="M210" s="89" t="str">
        <f>Output_Final_PCLs!M59</f>
        <v>Phosphorus emitted in the latest calendar year from treatment works that had a phosphorus limit.</v>
      </c>
      <c r="N210" s="89" t="str">
        <f>Output_Final_PCLs!N59</f>
        <v>kg</v>
      </c>
      <c r="O210" s="89">
        <f>Output_Final_PCLs!O59</f>
        <v>4</v>
      </c>
      <c r="P210" s="89" t="s">
        <v>123</v>
      </c>
      <c r="Q210" s="89" t="s">
        <v>123</v>
      </c>
      <c r="R210" s="89" t="s">
        <v>123</v>
      </c>
      <c r="S210" s="89" t="s">
        <v>123</v>
      </c>
      <c r="T210" s="89" t="s">
        <v>123</v>
      </c>
      <c r="U210" s="89" t="s">
        <v>123</v>
      </c>
      <c r="V210" s="89" t="s">
        <v>123</v>
      </c>
      <c r="W210" s="89" t="s">
        <v>123</v>
      </c>
      <c r="X210" s="89" t="s">
        <v>123</v>
      </c>
      <c r="Y210" s="89" t="s">
        <v>123</v>
      </c>
      <c r="Z210" s="89" t="s">
        <v>123</v>
      </c>
      <c r="AA210" s="89" t="s">
        <v>123</v>
      </c>
      <c r="AB210" s="89" t="s">
        <v>123</v>
      </c>
      <c r="AC210" s="89">
        <f>Output_Final_PCLs!P59</f>
        <v>116907.36289999999</v>
      </c>
      <c r="AD210" s="89">
        <f>Output_Final_PCLs!Q59</f>
        <v>130305.1142</v>
      </c>
      <c r="AE210" s="89">
        <f>Output_Final_PCLs!R59</f>
        <v>116458.4615</v>
      </c>
      <c r="AF210" s="89">
        <f>Output_Final_PCLs!S59</f>
        <v>116776.0472</v>
      </c>
      <c r="AG210" s="89">
        <f>Output_Final_PCLs!T59</f>
        <v>111583.9464</v>
      </c>
      <c r="AH210" s="89">
        <f>Output_Final_PCLs!U59</f>
        <v>118680.6911</v>
      </c>
    </row>
    <row r="211" spans="2:34" s="15" customFormat="1" ht="15" x14ac:dyDescent="0.25">
      <c r="B211" s="89" t="str">
        <f>Output_Final_PCLs!B60</f>
        <v>HDD</v>
      </c>
      <c r="C211" s="89" t="str">
        <f>Output_Final_PCLs!C60</f>
        <v>Hafren Dyfrdwy</v>
      </c>
      <c r="D211" s="89" t="str">
        <f>Output_Final_PCLs!D60</f>
        <v>Wales</v>
      </c>
      <c r="E211" s="89" t="str">
        <f>Output_Final_PCLs!E60</f>
        <v>Company</v>
      </c>
      <c r="F211" s="89" t="str">
        <f>Output_Final_PCLs!F60</f>
        <v>WaSC</v>
      </c>
      <c r="G211" s="89" t="str">
        <f>Output_Final_PCLs!G60</f>
        <v>PCL Units</v>
      </c>
      <c r="H211" s="89" t="str">
        <f>Output_Final_PCLs!H60</f>
        <v>C_OUT5_09_C_PR24_OFWAT</v>
      </c>
      <c r="I211" s="88" t="str">
        <f t="shared" si="3"/>
        <v>HDDC_OUT5_09_C_PR24_OFWAT</v>
      </c>
      <c r="J211" s="89" t="str">
        <f>Output_Final_PCLs!J60</f>
        <v>Totex</v>
      </c>
      <c r="K211" s="89" t="str">
        <f>Output_Final_PCLs!K60</f>
        <v xml:space="preserve">Company view </v>
      </c>
      <c r="L211" s="89" t="str">
        <f>Output_Final_PCLs!L60</f>
        <v>RWQ</v>
      </c>
      <c r="M211" s="89" t="str">
        <f>Output_Final_PCLs!M60</f>
        <v>Phosphorus emitted in the latest calendar year from treatment works that had a phosphorus limit.</v>
      </c>
      <c r="N211" s="89" t="str">
        <f>Output_Final_PCLs!N60</f>
        <v>kg</v>
      </c>
      <c r="O211" s="89">
        <f>Output_Final_PCLs!O60</f>
        <v>4</v>
      </c>
      <c r="P211" s="89" t="s">
        <v>123</v>
      </c>
      <c r="Q211" s="89" t="s">
        <v>123</v>
      </c>
      <c r="R211" s="89" t="s">
        <v>123</v>
      </c>
      <c r="S211" s="89" t="s">
        <v>123</v>
      </c>
      <c r="T211" s="89" t="s">
        <v>123</v>
      </c>
      <c r="U211" s="89" t="s">
        <v>123</v>
      </c>
      <c r="V211" s="89" t="s">
        <v>123</v>
      </c>
      <c r="W211" s="89" t="s">
        <v>123</v>
      </c>
      <c r="X211" s="89" t="s">
        <v>123</v>
      </c>
      <c r="Y211" s="89" t="s">
        <v>123</v>
      </c>
      <c r="Z211" s="89" t="s">
        <v>123</v>
      </c>
      <c r="AA211" s="89" t="s">
        <v>123</v>
      </c>
      <c r="AB211" s="89" t="s">
        <v>123</v>
      </c>
      <c r="AC211" s="89">
        <f>Output_Final_PCLs!P60</f>
        <v>376.90499999999997</v>
      </c>
      <c r="AD211" s="89">
        <f>Output_Final_PCLs!Q60</f>
        <v>2457.8658999999998</v>
      </c>
      <c r="AE211" s="89">
        <f>Output_Final_PCLs!R60</f>
        <v>2457.8658999999998</v>
      </c>
      <c r="AF211" s="89">
        <f>Output_Final_PCLs!S60</f>
        <v>2457.8658999999998</v>
      </c>
      <c r="AG211" s="89">
        <f>Output_Final_PCLs!T60</f>
        <v>2457.8658999999998</v>
      </c>
      <c r="AH211" s="89">
        <f>Output_Final_PCLs!U60</f>
        <v>2457.8658999999998</v>
      </c>
    </row>
    <row r="212" spans="2:34" s="15" customFormat="1" ht="15" x14ac:dyDescent="0.25">
      <c r="B212" s="89" t="str">
        <f>Output_Final_PCLs!B61</f>
        <v>NES</v>
      </c>
      <c r="C212" s="89" t="str">
        <f>Output_Final_PCLs!C61</f>
        <v>Northumbrian Water</v>
      </c>
      <c r="D212" s="89" t="str">
        <f>Output_Final_PCLs!D61</f>
        <v>England</v>
      </c>
      <c r="E212" s="89" t="str">
        <f>Output_Final_PCLs!E61</f>
        <v>Company</v>
      </c>
      <c r="F212" s="89" t="str">
        <f>Output_Final_PCLs!F61</f>
        <v>WaSC</v>
      </c>
      <c r="G212" s="89" t="str">
        <f>Output_Final_PCLs!G61</f>
        <v>PCL Units</v>
      </c>
      <c r="H212" s="89" t="str">
        <f>Output_Final_PCLs!H61</f>
        <v>C_OUT5_09_C_PR24_OFWAT</v>
      </c>
      <c r="I212" s="88" t="str">
        <f t="shared" si="3"/>
        <v>NESC_OUT5_09_C_PR24_OFWAT</v>
      </c>
      <c r="J212" s="89" t="str">
        <f>Output_Final_PCLs!J61</f>
        <v>Totex</v>
      </c>
      <c r="K212" s="89" t="str">
        <f>Output_Final_PCLs!K61</f>
        <v xml:space="preserve">Company view </v>
      </c>
      <c r="L212" s="89" t="str">
        <f>Output_Final_PCLs!L61</f>
        <v>RWQ</v>
      </c>
      <c r="M212" s="89" t="str">
        <f>Output_Final_PCLs!M61</f>
        <v>Phosphorus emitted in the latest calendar year from treatment works that had a phosphorus limit.</v>
      </c>
      <c r="N212" s="89" t="str">
        <f>Output_Final_PCLs!N61</f>
        <v>kg</v>
      </c>
      <c r="O212" s="89">
        <f>Output_Final_PCLs!O61</f>
        <v>4</v>
      </c>
      <c r="P212" s="89" t="s">
        <v>123</v>
      </c>
      <c r="Q212" s="89" t="s">
        <v>123</v>
      </c>
      <c r="R212" s="89" t="s">
        <v>123</v>
      </c>
      <c r="S212" s="89" t="s">
        <v>123</v>
      </c>
      <c r="T212" s="89" t="s">
        <v>123</v>
      </c>
      <c r="U212" s="89" t="s">
        <v>123</v>
      </c>
      <c r="V212" s="89" t="s">
        <v>123</v>
      </c>
      <c r="W212" s="89" t="s">
        <v>123</v>
      </c>
      <c r="X212" s="89" t="s">
        <v>123</v>
      </c>
      <c r="Y212" s="89" t="s">
        <v>123</v>
      </c>
      <c r="Z212" s="89" t="s">
        <v>123</v>
      </c>
      <c r="AA212" s="89" t="s">
        <v>123</v>
      </c>
      <c r="AB212" s="89" t="s">
        <v>123</v>
      </c>
      <c r="AC212" s="89">
        <f>Output_Final_PCLs!P61</f>
        <v>76918.278699999995</v>
      </c>
      <c r="AD212" s="89">
        <f>Output_Final_PCLs!Q61</f>
        <v>84209.691500000001</v>
      </c>
      <c r="AE212" s="89">
        <f>Output_Final_PCLs!R61</f>
        <v>83416.198600000003</v>
      </c>
      <c r="AF212" s="89">
        <f>Output_Final_PCLs!S61</f>
        <v>75200.036200000002</v>
      </c>
      <c r="AG212" s="89">
        <f>Output_Final_PCLs!T61</f>
        <v>74980.665299999993</v>
      </c>
      <c r="AH212" s="89">
        <f>Output_Final_PCLs!U61</f>
        <v>74753.763500000001</v>
      </c>
    </row>
    <row r="213" spans="2:34" s="15" customFormat="1" ht="15" x14ac:dyDescent="0.25">
      <c r="B213" s="89" t="str">
        <f>Output_Final_PCLs!B62</f>
        <v>SVE</v>
      </c>
      <c r="C213" s="89" t="str">
        <f>Output_Final_PCLs!C62</f>
        <v>Severn Trent Water</v>
      </c>
      <c r="D213" s="89" t="str">
        <f>Output_Final_PCLs!D62</f>
        <v>England</v>
      </c>
      <c r="E213" s="89" t="str">
        <f>Output_Final_PCLs!E62</f>
        <v>Company</v>
      </c>
      <c r="F213" s="89" t="str">
        <f>Output_Final_PCLs!F62</f>
        <v>WaSC</v>
      </c>
      <c r="G213" s="89" t="str">
        <f>Output_Final_PCLs!G62</f>
        <v>PCL Units</v>
      </c>
      <c r="H213" s="89" t="str">
        <f>Output_Final_PCLs!H62</f>
        <v>C_OUT5_09_C_PR24_OFWAT</v>
      </c>
      <c r="I213" s="88" t="str">
        <f t="shared" si="3"/>
        <v>SVEC_OUT5_09_C_PR24_OFWAT</v>
      </c>
      <c r="J213" s="89" t="str">
        <f>Output_Final_PCLs!J62</f>
        <v>Totex</v>
      </c>
      <c r="K213" s="89" t="str">
        <f>Output_Final_PCLs!K62</f>
        <v xml:space="preserve">Company view </v>
      </c>
      <c r="L213" s="89" t="str">
        <f>Output_Final_PCLs!L62</f>
        <v>RWQ</v>
      </c>
      <c r="M213" s="89" t="str">
        <f>Output_Final_PCLs!M62</f>
        <v>Phosphorus emitted in the latest calendar year from treatment works that had a phosphorus limit.</v>
      </c>
      <c r="N213" s="89" t="str">
        <f>Output_Final_PCLs!N62</f>
        <v>kg</v>
      </c>
      <c r="O213" s="89">
        <f>Output_Final_PCLs!O62</f>
        <v>4</v>
      </c>
      <c r="P213" s="89" t="s">
        <v>123</v>
      </c>
      <c r="Q213" s="89" t="s">
        <v>123</v>
      </c>
      <c r="R213" s="89" t="s">
        <v>123</v>
      </c>
      <c r="S213" s="89" t="s">
        <v>123</v>
      </c>
      <c r="T213" s="89" t="s">
        <v>123</v>
      </c>
      <c r="U213" s="89" t="s">
        <v>123</v>
      </c>
      <c r="V213" s="89" t="s">
        <v>123</v>
      </c>
      <c r="W213" s="89" t="s">
        <v>123</v>
      </c>
      <c r="X213" s="89" t="s">
        <v>123</v>
      </c>
      <c r="Y213" s="89" t="s">
        <v>123</v>
      </c>
      <c r="Z213" s="89" t="s">
        <v>123</v>
      </c>
      <c r="AA213" s="89" t="s">
        <v>123</v>
      </c>
      <c r="AB213" s="89" t="s">
        <v>123</v>
      </c>
      <c r="AC213" s="89">
        <f>Output_Final_PCLs!P62</f>
        <v>980811.38569999998</v>
      </c>
      <c r="AD213" s="89">
        <f>Output_Final_PCLs!Q62</f>
        <v>836067.08160000003</v>
      </c>
      <c r="AE213" s="89">
        <f>Output_Final_PCLs!R62</f>
        <v>820658.97779999999</v>
      </c>
      <c r="AF213" s="89">
        <f>Output_Final_PCLs!S62</f>
        <v>852623.14320000005</v>
      </c>
      <c r="AG213" s="89">
        <f>Output_Final_PCLs!T62</f>
        <v>760001.45810000005</v>
      </c>
      <c r="AH213" s="89">
        <f>Output_Final_PCLs!U62</f>
        <v>760001.45810000005</v>
      </c>
    </row>
    <row r="214" spans="2:34" s="15" customFormat="1" ht="15" x14ac:dyDescent="0.25">
      <c r="B214" s="89" t="str">
        <f>Output_Final_PCLs!B63</f>
        <v>SRN</v>
      </c>
      <c r="C214" s="89" t="str">
        <f>Output_Final_PCLs!C63</f>
        <v>Southern Water</v>
      </c>
      <c r="D214" s="89" t="str">
        <f>Output_Final_PCLs!D63</f>
        <v>England</v>
      </c>
      <c r="E214" s="89" t="str">
        <f>Output_Final_PCLs!E63</f>
        <v>Company</v>
      </c>
      <c r="F214" s="89" t="str">
        <f>Output_Final_PCLs!F63</f>
        <v>WaSC</v>
      </c>
      <c r="G214" s="89" t="str">
        <f>Output_Final_PCLs!G63</f>
        <v>PCL Units</v>
      </c>
      <c r="H214" s="89" t="str">
        <f>Output_Final_PCLs!H63</f>
        <v>C_OUT5_09_C_PR24_OFWAT</v>
      </c>
      <c r="I214" s="88" t="str">
        <f t="shared" si="3"/>
        <v>SRNC_OUT5_09_C_PR24_OFWAT</v>
      </c>
      <c r="J214" s="89" t="str">
        <f>Output_Final_PCLs!J63</f>
        <v>Totex</v>
      </c>
      <c r="K214" s="89" t="str">
        <f>Output_Final_PCLs!K63</f>
        <v xml:space="preserve">Company view </v>
      </c>
      <c r="L214" s="89" t="str">
        <f>Output_Final_PCLs!L63</f>
        <v>RWQ</v>
      </c>
      <c r="M214" s="89" t="str">
        <f>Output_Final_PCLs!M63</f>
        <v>Phosphorus emitted in the latest calendar year from treatment works that had a phosphorus limit.</v>
      </c>
      <c r="N214" s="89" t="str">
        <f>Output_Final_PCLs!N63</f>
        <v>kg</v>
      </c>
      <c r="O214" s="89">
        <f>Output_Final_PCLs!O63</f>
        <v>4</v>
      </c>
      <c r="P214" s="89" t="s">
        <v>123</v>
      </c>
      <c r="Q214" s="89" t="s">
        <v>123</v>
      </c>
      <c r="R214" s="89" t="s">
        <v>123</v>
      </c>
      <c r="S214" s="89" t="s">
        <v>123</v>
      </c>
      <c r="T214" s="89" t="s">
        <v>123</v>
      </c>
      <c r="U214" s="89" t="s">
        <v>123</v>
      </c>
      <c r="V214" s="89" t="s">
        <v>123</v>
      </c>
      <c r="W214" s="89" t="s">
        <v>123</v>
      </c>
      <c r="X214" s="89" t="s">
        <v>123</v>
      </c>
      <c r="Y214" s="89" t="s">
        <v>123</v>
      </c>
      <c r="Z214" s="89" t="s">
        <v>123</v>
      </c>
      <c r="AA214" s="89" t="s">
        <v>123</v>
      </c>
      <c r="AB214" s="89" t="s">
        <v>123</v>
      </c>
      <c r="AC214" s="89">
        <f>Output_Final_PCLs!P63</f>
        <v>166456.4817</v>
      </c>
      <c r="AD214" s="89">
        <f>Output_Final_PCLs!Q63</f>
        <v>166456.4817</v>
      </c>
      <c r="AE214" s="89">
        <f>Output_Final_PCLs!R63</f>
        <v>166456.4817</v>
      </c>
      <c r="AF214" s="89">
        <f>Output_Final_PCLs!S63</f>
        <v>166456.4817</v>
      </c>
      <c r="AG214" s="89">
        <f>Output_Final_PCLs!T63</f>
        <v>166456.4817</v>
      </c>
      <c r="AH214" s="89">
        <f>Output_Final_PCLs!U63</f>
        <v>68773.690600000002</v>
      </c>
    </row>
    <row r="215" spans="2:34" s="15" customFormat="1" ht="15" x14ac:dyDescent="0.25">
      <c r="B215" s="89" t="str">
        <f>Output_Final_PCLs!B64</f>
        <v>TMS</v>
      </c>
      <c r="C215" s="89" t="str">
        <f>Output_Final_PCLs!C64</f>
        <v>Thames Water</v>
      </c>
      <c r="D215" s="89" t="str">
        <f>Output_Final_PCLs!D64</f>
        <v>England</v>
      </c>
      <c r="E215" s="89" t="str">
        <f>Output_Final_PCLs!E64</f>
        <v>Company</v>
      </c>
      <c r="F215" s="89" t="str">
        <f>Output_Final_PCLs!F64</f>
        <v>WaSC</v>
      </c>
      <c r="G215" s="89" t="str">
        <f>Output_Final_PCLs!G64</f>
        <v>PCL Units</v>
      </c>
      <c r="H215" s="89" t="str">
        <f>Output_Final_PCLs!H64</f>
        <v>C_OUT5_09_C_PR24_OFWAT</v>
      </c>
      <c r="I215" s="88" t="str">
        <f t="shared" si="3"/>
        <v>TMSC_OUT5_09_C_PR24_OFWAT</v>
      </c>
      <c r="J215" s="89" t="str">
        <f>Output_Final_PCLs!J64</f>
        <v>Totex</v>
      </c>
      <c r="K215" s="89" t="str">
        <f>Output_Final_PCLs!K64</f>
        <v xml:space="preserve">Company view </v>
      </c>
      <c r="L215" s="89" t="str">
        <f>Output_Final_PCLs!L64</f>
        <v>RWQ</v>
      </c>
      <c r="M215" s="89" t="str">
        <f>Output_Final_PCLs!M64</f>
        <v>Phosphorus emitted in the latest calendar year from treatment works that had a phosphorus limit.</v>
      </c>
      <c r="N215" s="89" t="str">
        <f>Output_Final_PCLs!N64</f>
        <v>kg</v>
      </c>
      <c r="O215" s="89">
        <f>Output_Final_PCLs!O64</f>
        <v>4</v>
      </c>
      <c r="P215" s="89" t="s">
        <v>123</v>
      </c>
      <c r="Q215" s="89" t="s">
        <v>123</v>
      </c>
      <c r="R215" s="89" t="s">
        <v>123</v>
      </c>
      <c r="S215" s="89" t="s">
        <v>123</v>
      </c>
      <c r="T215" s="89" t="s">
        <v>123</v>
      </c>
      <c r="U215" s="89" t="s">
        <v>123</v>
      </c>
      <c r="V215" s="89" t="s">
        <v>123</v>
      </c>
      <c r="W215" s="89" t="s">
        <v>123</v>
      </c>
      <c r="X215" s="89" t="s">
        <v>123</v>
      </c>
      <c r="Y215" s="89" t="s">
        <v>123</v>
      </c>
      <c r="Z215" s="89" t="s">
        <v>123</v>
      </c>
      <c r="AA215" s="89" t="s">
        <v>123</v>
      </c>
      <c r="AB215" s="89" t="s">
        <v>123</v>
      </c>
      <c r="AC215" s="89">
        <f>Output_Final_PCLs!P64</f>
        <v>545077.728</v>
      </c>
      <c r="AD215" s="89">
        <f>Output_Final_PCLs!Q64</f>
        <v>536823.7709</v>
      </c>
      <c r="AE215" s="89">
        <f>Output_Final_PCLs!R64</f>
        <v>536823.7709</v>
      </c>
      <c r="AF215" s="89">
        <f>Output_Final_PCLs!S64</f>
        <v>526606.13210000005</v>
      </c>
      <c r="AG215" s="89">
        <f>Output_Final_PCLs!T64</f>
        <v>518911.7672</v>
      </c>
      <c r="AH215" s="89">
        <f>Output_Final_PCLs!U64</f>
        <v>503264.50599999999</v>
      </c>
    </row>
    <row r="216" spans="2:34" s="15" customFormat="1" ht="15" x14ac:dyDescent="0.25">
      <c r="B216" s="89" t="str">
        <f>Output_Final_PCLs!B65</f>
        <v>NWT</v>
      </c>
      <c r="C216" s="89" t="str">
        <f>Output_Final_PCLs!C65</f>
        <v xml:space="preserve">United Utilities </v>
      </c>
      <c r="D216" s="89" t="str">
        <f>Output_Final_PCLs!D65</f>
        <v>England</v>
      </c>
      <c r="E216" s="89" t="str">
        <f>Output_Final_PCLs!E65</f>
        <v>Company</v>
      </c>
      <c r="F216" s="89" t="str">
        <f>Output_Final_PCLs!F65</f>
        <v>WaSC</v>
      </c>
      <c r="G216" s="89" t="str">
        <f>Output_Final_PCLs!G65</f>
        <v>PCL Units</v>
      </c>
      <c r="H216" s="89" t="str">
        <f>Output_Final_PCLs!H65</f>
        <v>C_OUT5_09_C_PR24_OFWAT</v>
      </c>
      <c r="I216" s="88" t="str">
        <f t="shared" si="3"/>
        <v>NWTC_OUT5_09_C_PR24_OFWAT</v>
      </c>
      <c r="J216" s="89" t="str">
        <f>Output_Final_PCLs!J65</f>
        <v>Totex</v>
      </c>
      <c r="K216" s="89" t="str">
        <f>Output_Final_PCLs!K65</f>
        <v xml:space="preserve">Company view </v>
      </c>
      <c r="L216" s="89" t="str">
        <f>Output_Final_PCLs!L65</f>
        <v>RWQ</v>
      </c>
      <c r="M216" s="89" t="str">
        <f>Output_Final_PCLs!M65</f>
        <v>Phosphorus emitted in the latest calendar year from treatment works that had a phosphorus limit.</v>
      </c>
      <c r="N216" s="89" t="str">
        <f>Output_Final_PCLs!N65</f>
        <v>kg</v>
      </c>
      <c r="O216" s="89">
        <f>Output_Final_PCLs!O65</f>
        <v>4</v>
      </c>
      <c r="P216" s="89" t="s">
        <v>123</v>
      </c>
      <c r="Q216" s="89" t="s">
        <v>123</v>
      </c>
      <c r="R216" s="89" t="s">
        <v>123</v>
      </c>
      <c r="S216" s="89" t="s">
        <v>123</v>
      </c>
      <c r="T216" s="89" t="s">
        <v>123</v>
      </c>
      <c r="U216" s="89" t="s">
        <v>123</v>
      </c>
      <c r="V216" s="89" t="s">
        <v>123</v>
      </c>
      <c r="W216" s="89" t="s">
        <v>123</v>
      </c>
      <c r="X216" s="89" t="s">
        <v>123</v>
      </c>
      <c r="Y216" s="89" t="s">
        <v>123</v>
      </c>
      <c r="Z216" s="89" t="s">
        <v>123</v>
      </c>
      <c r="AA216" s="89" t="s">
        <v>123</v>
      </c>
      <c r="AB216" s="89" t="s">
        <v>123</v>
      </c>
      <c r="AC216" s="89">
        <f>Output_Final_PCLs!P65</f>
        <v>406717.23509999999</v>
      </c>
      <c r="AD216" s="89">
        <f>Output_Final_PCLs!Q65</f>
        <v>335084.07490000001</v>
      </c>
      <c r="AE216" s="89">
        <f>Output_Final_PCLs!R65</f>
        <v>337386.07410000003</v>
      </c>
      <c r="AF216" s="89">
        <f>Output_Final_PCLs!S65</f>
        <v>356503.19929999998</v>
      </c>
      <c r="AG216" s="89">
        <f>Output_Final_PCLs!T65</f>
        <v>356503.19929999998</v>
      </c>
      <c r="AH216" s="89">
        <f>Output_Final_PCLs!U65</f>
        <v>802270.19579999999</v>
      </c>
    </row>
    <row r="217" spans="2:34" s="15" customFormat="1" ht="15" x14ac:dyDescent="0.25">
      <c r="B217" s="89" t="str">
        <f>Output_Final_PCLs!B66</f>
        <v>WSX</v>
      </c>
      <c r="C217" s="89" t="str">
        <f>Output_Final_PCLs!C66</f>
        <v>Wessex Water</v>
      </c>
      <c r="D217" s="89" t="str">
        <f>Output_Final_PCLs!D66</f>
        <v>England</v>
      </c>
      <c r="E217" s="89" t="str">
        <f>Output_Final_PCLs!E66</f>
        <v>Company</v>
      </c>
      <c r="F217" s="89" t="str">
        <f>Output_Final_PCLs!F66</f>
        <v>WaSC</v>
      </c>
      <c r="G217" s="89" t="str">
        <f>Output_Final_PCLs!G66</f>
        <v>PCL Units</v>
      </c>
      <c r="H217" s="89" t="str">
        <f>Output_Final_PCLs!H66</f>
        <v>C_OUT5_09_C_PR24_OFWAT</v>
      </c>
      <c r="I217" s="88" t="str">
        <f t="shared" si="3"/>
        <v>WSXC_OUT5_09_C_PR24_OFWAT</v>
      </c>
      <c r="J217" s="89" t="str">
        <f>Output_Final_PCLs!J66</f>
        <v>Totex</v>
      </c>
      <c r="K217" s="89" t="str">
        <f>Output_Final_PCLs!K66</f>
        <v xml:space="preserve">Company view </v>
      </c>
      <c r="L217" s="89" t="str">
        <f>Output_Final_PCLs!L66</f>
        <v>RWQ</v>
      </c>
      <c r="M217" s="89" t="str">
        <f>Output_Final_PCLs!M66</f>
        <v>Phosphorus emitted in the latest calendar year from treatment works that had a phosphorus limit.</v>
      </c>
      <c r="N217" s="89" t="str">
        <f>Output_Final_PCLs!N66</f>
        <v>kg</v>
      </c>
      <c r="O217" s="89">
        <f>Output_Final_PCLs!O66</f>
        <v>4</v>
      </c>
      <c r="P217" s="89" t="s">
        <v>123</v>
      </c>
      <c r="Q217" s="89" t="s">
        <v>123</v>
      </c>
      <c r="R217" s="89" t="s">
        <v>123</v>
      </c>
      <c r="S217" s="89" t="s">
        <v>123</v>
      </c>
      <c r="T217" s="89" t="s">
        <v>123</v>
      </c>
      <c r="U217" s="89" t="s">
        <v>123</v>
      </c>
      <c r="V217" s="89" t="s">
        <v>123</v>
      </c>
      <c r="W217" s="89" t="s">
        <v>123</v>
      </c>
      <c r="X217" s="89" t="s">
        <v>123</v>
      </c>
      <c r="Y217" s="89" t="s">
        <v>123</v>
      </c>
      <c r="Z217" s="89" t="s">
        <v>123</v>
      </c>
      <c r="AA217" s="89" t="s">
        <v>123</v>
      </c>
      <c r="AB217" s="89" t="s">
        <v>123</v>
      </c>
      <c r="AC217" s="89">
        <f>Output_Final_PCLs!P66</f>
        <v>79816.760200000004</v>
      </c>
      <c r="AD217" s="89">
        <f>Output_Final_PCLs!Q66</f>
        <v>103733.4059</v>
      </c>
      <c r="AE217" s="89">
        <f>Output_Final_PCLs!R66</f>
        <v>103733.4059</v>
      </c>
      <c r="AF217" s="89">
        <f>Output_Final_PCLs!S66</f>
        <v>103926.7349</v>
      </c>
      <c r="AG217" s="89">
        <f>Output_Final_PCLs!T66</f>
        <v>105296.81660000001</v>
      </c>
      <c r="AH217" s="89">
        <f>Output_Final_PCLs!U66</f>
        <v>102750.6618</v>
      </c>
    </row>
    <row r="218" spans="2:34" s="15" customFormat="1" ht="15" x14ac:dyDescent="0.25">
      <c r="B218" s="89" t="str">
        <f>Output_Final_PCLs!B67</f>
        <v>YKY</v>
      </c>
      <c r="C218" s="89" t="str">
        <f>Output_Final_PCLs!C67</f>
        <v>Yorkshire Water</v>
      </c>
      <c r="D218" s="89" t="str">
        <f>Output_Final_PCLs!D67</f>
        <v>England</v>
      </c>
      <c r="E218" s="89" t="str">
        <f>Output_Final_PCLs!E67</f>
        <v>Company</v>
      </c>
      <c r="F218" s="89" t="str">
        <f>Output_Final_PCLs!F67</f>
        <v>WaSC</v>
      </c>
      <c r="G218" s="89" t="str">
        <f>Output_Final_PCLs!G67</f>
        <v>PCL Units</v>
      </c>
      <c r="H218" s="89" t="str">
        <f>Output_Final_PCLs!H67</f>
        <v>C_OUT5_09_C_PR24_OFWAT</v>
      </c>
      <c r="I218" s="88" t="str">
        <f t="shared" si="3"/>
        <v>YKYC_OUT5_09_C_PR24_OFWAT</v>
      </c>
      <c r="J218" s="89" t="str">
        <f>Output_Final_PCLs!J67</f>
        <v>Totex</v>
      </c>
      <c r="K218" s="89" t="str">
        <f>Output_Final_PCLs!K67</f>
        <v xml:space="preserve">Company view </v>
      </c>
      <c r="L218" s="89" t="str">
        <f>Output_Final_PCLs!L67</f>
        <v>RWQ</v>
      </c>
      <c r="M218" s="89" t="str">
        <f>Output_Final_PCLs!M67</f>
        <v>Phosphorus emitted in the latest calendar year from treatment works that had a phosphorus limit.</v>
      </c>
      <c r="N218" s="89" t="str">
        <f>Output_Final_PCLs!N67</f>
        <v>kg</v>
      </c>
      <c r="O218" s="89">
        <f>Output_Final_PCLs!O67</f>
        <v>4</v>
      </c>
      <c r="P218" s="89" t="s">
        <v>123</v>
      </c>
      <c r="Q218" s="89" t="s">
        <v>123</v>
      </c>
      <c r="R218" s="89" t="s">
        <v>123</v>
      </c>
      <c r="S218" s="89" t="s">
        <v>123</v>
      </c>
      <c r="T218" s="89" t="s">
        <v>123</v>
      </c>
      <c r="U218" s="89" t="s">
        <v>123</v>
      </c>
      <c r="V218" s="89" t="s">
        <v>123</v>
      </c>
      <c r="W218" s="89" t="s">
        <v>123</v>
      </c>
      <c r="X218" s="89" t="s">
        <v>123</v>
      </c>
      <c r="Y218" s="89" t="s">
        <v>123</v>
      </c>
      <c r="Z218" s="89" t="s">
        <v>123</v>
      </c>
      <c r="AA218" s="89" t="s">
        <v>123</v>
      </c>
      <c r="AB218" s="89" t="s">
        <v>123</v>
      </c>
      <c r="AC218" s="89">
        <f>Output_Final_PCLs!P67</f>
        <v>54264.55</v>
      </c>
      <c r="AD218" s="89">
        <f>Output_Final_PCLs!Q67</f>
        <v>273604</v>
      </c>
      <c r="AE218" s="89">
        <f>Output_Final_PCLs!R67</f>
        <v>350790.55</v>
      </c>
      <c r="AF218" s="89">
        <f>Output_Final_PCLs!S67</f>
        <v>372522.65</v>
      </c>
      <c r="AG218" s="89">
        <f>Output_Final_PCLs!T67</f>
        <v>372559.15</v>
      </c>
      <c r="AH218" s="89">
        <f>Output_Final_PCLs!U67</f>
        <v>372559.15</v>
      </c>
    </row>
    <row r="219" spans="2:34" s="15" customFormat="1" ht="15" x14ac:dyDescent="0.25">
      <c r="B219" s="89" t="str">
        <f>Output_Final_PCLs!B68</f>
        <v>AFW</v>
      </c>
      <c r="C219" s="89" t="str">
        <f>Output_Final_PCLs!C68</f>
        <v>Affinity Water</v>
      </c>
      <c r="D219" s="89" t="str">
        <f>Output_Final_PCLs!D68</f>
        <v>England</v>
      </c>
      <c r="E219" s="89" t="str">
        <f>Output_Final_PCLs!E68</f>
        <v>Company</v>
      </c>
      <c r="F219" s="89" t="str">
        <f>Output_Final_PCLs!F68</f>
        <v>WoC</v>
      </c>
      <c r="G219" s="89" t="str">
        <f>Output_Final_PCLs!G68</f>
        <v>PCL Units</v>
      </c>
      <c r="H219" s="89" t="str">
        <f>Output_Final_PCLs!H68</f>
        <v>C_OUT5_09_C_PR24_OFWAT</v>
      </c>
      <c r="I219" s="88" t="str">
        <f t="shared" si="3"/>
        <v>AFWC_OUT5_09_C_PR24_OFWAT</v>
      </c>
      <c r="J219" s="89" t="str">
        <f>Output_Final_PCLs!J68</f>
        <v>Totex</v>
      </c>
      <c r="K219" s="89" t="str">
        <f>Output_Final_PCLs!K68</f>
        <v xml:space="preserve">Company view </v>
      </c>
      <c r="L219" s="89" t="str">
        <f>Output_Final_PCLs!L68</f>
        <v>RWQ</v>
      </c>
      <c r="M219" s="89" t="str">
        <f>Output_Final_PCLs!M68</f>
        <v>Phosphorus emitted in the latest calendar year from treatment works that had a phosphorus limit.</v>
      </c>
      <c r="N219" s="89" t="str">
        <f>Output_Final_PCLs!N68</f>
        <v>kg</v>
      </c>
      <c r="O219" s="89">
        <f>Output_Final_PCLs!O68</f>
        <v>4</v>
      </c>
      <c r="P219" s="89" t="s">
        <v>123</v>
      </c>
      <c r="Q219" s="89" t="s">
        <v>123</v>
      </c>
      <c r="R219" s="89" t="s">
        <v>123</v>
      </c>
      <c r="S219" s="89" t="s">
        <v>123</v>
      </c>
      <c r="T219" s="89" t="s">
        <v>123</v>
      </c>
      <c r="U219" s="89" t="s">
        <v>123</v>
      </c>
      <c r="V219" s="89" t="s">
        <v>123</v>
      </c>
      <c r="W219" s="89" t="s">
        <v>123</v>
      </c>
      <c r="X219" s="89" t="s">
        <v>123</v>
      </c>
      <c r="Y219" s="89" t="s">
        <v>123</v>
      </c>
      <c r="Z219" s="89" t="s">
        <v>123</v>
      </c>
      <c r="AA219" s="89" t="s">
        <v>123</v>
      </c>
      <c r="AB219" s="89" t="s">
        <v>123</v>
      </c>
      <c r="AC219" s="89" t="str">
        <f>Output_Final_PCLs!P68</f>
        <v>##BLANK</v>
      </c>
      <c r="AD219" s="89" t="str">
        <f>Output_Final_PCLs!Q68</f>
        <v>##BLANK</v>
      </c>
      <c r="AE219" s="89" t="str">
        <f>Output_Final_PCLs!R68</f>
        <v>##BLANK</v>
      </c>
      <c r="AF219" s="89" t="str">
        <f>Output_Final_PCLs!S68</f>
        <v>##BLANK</v>
      </c>
      <c r="AG219" s="89" t="str">
        <f>Output_Final_PCLs!T68</f>
        <v>##BLANK</v>
      </c>
      <c r="AH219" s="89" t="str">
        <f>Output_Final_PCLs!U68</f>
        <v>##BLANK</v>
      </c>
    </row>
    <row r="220" spans="2:34" s="15" customFormat="1" ht="15" x14ac:dyDescent="0.25">
      <c r="B220" s="89" t="str">
        <f>Output_Final_PCLs!B69</f>
        <v>PRT</v>
      </c>
      <c r="C220" s="89" t="str">
        <f>Output_Final_PCLs!C69</f>
        <v>Portsmouth Water</v>
      </c>
      <c r="D220" s="89" t="str">
        <f>Output_Final_PCLs!D69</f>
        <v>England</v>
      </c>
      <c r="E220" s="89" t="str">
        <f>Output_Final_PCLs!E69</f>
        <v>Company</v>
      </c>
      <c r="F220" s="89" t="str">
        <f>Output_Final_PCLs!F69</f>
        <v>WoC</v>
      </c>
      <c r="G220" s="89" t="str">
        <f>Output_Final_PCLs!G69</f>
        <v>PCL Units</v>
      </c>
      <c r="H220" s="89" t="str">
        <f>Output_Final_PCLs!H69</f>
        <v>C_OUT5_09_C_PR24_OFWAT</v>
      </c>
      <c r="I220" s="88" t="str">
        <f t="shared" si="3"/>
        <v>PRTC_OUT5_09_C_PR24_OFWAT</v>
      </c>
      <c r="J220" s="89" t="str">
        <f>Output_Final_PCLs!J69</f>
        <v>Totex</v>
      </c>
      <c r="K220" s="89" t="str">
        <f>Output_Final_PCLs!K69</f>
        <v xml:space="preserve">Company view </v>
      </c>
      <c r="L220" s="89" t="str">
        <f>Output_Final_PCLs!L69</f>
        <v>RWQ</v>
      </c>
      <c r="M220" s="89" t="str">
        <f>Output_Final_PCLs!M69</f>
        <v>Phosphorus emitted in the latest calendar year from treatment works that had a phosphorus limit.</v>
      </c>
      <c r="N220" s="89" t="str">
        <f>Output_Final_PCLs!N69</f>
        <v>kg</v>
      </c>
      <c r="O220" s="89">
        <f>Output_Final_PCLs!O69</f>
        <v>4</v>
      </c>
      <c r="P220" s="89" t="s">
        <v>123</v>
      </c>
      <c r="Q220" s="89" t="s">
        <v>123</v>
      </c>
      <c r="R220" s="89" t="s">
        <v>123</v>
      </c>
      <c r="S220" s="89" t="s">
        <v>123</v>
      </c>
      <c r="T220" s="89" t="s">
        <v>123</v>
      </c>
      <c r="U220" s="89" t="s">
        <v>123</v>
      </c>
      <c r="V220" s="89" t="s">
        <v>123</v>
      </c>
      <c r="W220" s="89" t="s">
        <v>123</v>
      </c>
      <c r="X220" s="89" t="s">
        <v>123</v>
      </c>
      <c r="Y220" s="89" t="s">
        <v>123</v>
      </c>
      <c r="Z220" s="89" t="s">
        <v>123</v>
      </c>
      <c r="AA220" s="89" t="s">
        <v>123</v>
      </c>
      <c r="AB220" s="89" t="s">
        <v>123</v>
      </c>
      <c r="AC220" s="89" t="str">
        <f>Output_Final_PCLs!P69</f>
        <v>##BLANK</v>
      </c>
      <c r="AD220" s="89" t="str">
        <f>Output_Final_PCLs!Q69</f>
        <v>##BLANK</v>
      </c>
      <c r="AE220" s="89" t="str">
        <f>Output_Final_PCLs!R69</f>
        <v>##BLANK</v>
      </c>
      <c r="AF220" s="89" t="str">
        <f>Output_Final_PCLs!S69</f>
        <v>##BLANK</v>
      </c>
      <c r="AG220" s="89" t="str">
        <f>Output_Final_PCLs!T69</f>
        <v>##BLANK</v>
      </c>
      <c r="AH220" s="89" t="str">
        <f>Output_Final_PCLs!U69</f>
        <v>##BLANK</v>
      </c>
    </row>
    <row r="221" spans="2:34" s="15" customFormat="1" ht="15" x14ac:dyDescent="0.25">
      <c r="B221" s="89" t="str">
        <f>Output_Final_PCLs!B70</f>
        <v>SEW</v>
      </c>
      <c r="C221" s="89" t="str">
        <f>Output_Final_PCLs!C70</f>
        <v>South East Water</v>
      </c>
      <c r="D221" s="89" t="str">
        <f>Output_Final_PCLs!D70</f>
        <v>England</v>
      </c>
      <c r="E221" s="89" t="str">
        <f>Output_Final_PCLs!E70</f>
        <v>Company</v>
      </c>
      <c r="F221" s="89" t="str">
        <f>Output_Final_PCLs!F70</f>
        <v>WoC</v>
      </c>
      <c r="G221" s="89" t="str">
        <f>Output_Final_PCLs!G70</f>
        <v>PCL Units</v>
      </c>
      <c r="H221" s="89" t="str">
        <f>Output_Final_PCLs!H70</f>
        <v>C_OUT5_09_C_PR24_OFWAT</v>
      </c>
      <c r="I221" s="88" t="str">
        <f t="shared" si="3"/>
        <v>SEWC_OUT5_09_C_PR24_OFWAT</v>
      </c>
      <c r="J221" s="89" t="str">
        <f>Output_Final_PCLs!J70</f>
        <v>Totex</v>
      </c>
      <c r="K221" s="89" t="str">
        <f>Output_Final_PCLs!K70</f>
        <v xml:space="preserve">Company view </v>
      </c>
      <c r="L221" s="89" t="str">
        <f>Output_Final_PCLs!L70</f>
        <v>RWQ</v>
      </c>
      <c r="M221" s="89" t="str">
        <f>Output_Final_PCLs!M70</f>
        <v>Phosphorus emitted in the latest calendar year from treatment works that had a phosphorus limit.</v>
      </c>
      <c r="N221" s="89" t="str">
        <f>Output_Final_PCLs!N70</f>
        <v>kg</v>
      </c>
      <c r="O221" s="89">
        <f>Output_Final_PCLs!O70</f>
        <v>4</v>
      </c>
      <c r="P221" s="89" t="s">
        <v>123</v>
      </c>
      <c r="Q221" s="89" t="s">
        <v>123</v>
      </c>
      <c r="R221" s="89" t="s">
        <v>123</v>
      </c>
      <c r="S221" s="89" t="s">
        <v>123</v>
      </c>
      <c r="T221" s="89" t="s">
        <v>123</v>
      </c>
      <c r="U221" s="89" t="s">
        <v>123</v>
      </c>
      <c r="V221" s="89" t="s">
        <v>123</v>
      </c>
      <c r="W221" s="89" t="s">
        <v>123</v>
      </c>
      <c r="X221" s="89" t="s">
        <v>123</v>
      </c>
      <c r="Y221" s="89" t="s">
        <v>123</v>
      </c>
      <c r="Z221" s="89" t="s">
        <v>123</v>
      </c>
      <c r="AA221" s="89" t="s">
        <v>123</v>
      </c>
      <c r="AB221" s="89" t="s">
        <v>123</v>
      </c>
      <c r="AC221" s="89" t="str">
        <f>Output_Final_PCLs!P70</f>
        <v>##BLANK</v>
      </c>
      <c r="AD221" s="89" t="str">
        <f>Output_Final_PCLs!Q70</f>
        <v>##BLANK</v>
      </c>
      <c r="AE221" s="89" t="str">
        <f>Output_Final_PCLs!R70</f>
        <v>##BLANK</v>
      </c>
      <c r="AF221" s="89" t="str">
        <f>Output_Final_PCLs!S70</f>
        <v>##BLANK</v>
      </c>
      <c r="AG221" s="89" t="str">
        <f>Output_Final_PCLs!T70</f>
        <v>##BLANK</v>
      </c>
      <c r="AH221" s="89" t="str">
        <f>Output_Final_PCLs!U70</f>
        <v>##BLANK</v>
      </c>
    </row>
    <row r="222" spans="2:34" s="15" customFormat="1" ht="15" x14ac:dyDescent="0.25">
      <c r="B222" s="89" t="str">
        <f>Output_Final_PCLs!B71</f>
        <v>SSC</v>
      </c>
      <c r="C222" s="89" t="str">
        <f>Output_Final_PCLs!C71</f>
        <v>South Staffordshire Water</v>
      </c>
      <c r="D222" s="89" t="str">
        <f>Output_Final_PCLs!D71</f>
        <v>England</v>
      </c>
      <c r="E222" s="89" t="str">
        <f>Output_Final_PCLs!E71</f>
        <v>Company</v>
      </c>
      <c r="F222" s="89" t="str">
        <f>Output_Final_PCLs!F71</f>
        <v>WoC</v>
      </c>
      <c r="G222" s="89" t="str">
        <f>Output_Final_PCLs!G71</f>
        <v>PCL Units</v>
      </c>
      <c r="H222" s="89" t="str">
        <f>Output_Final_PCLs!H71</f>
        <v>C_OUT5_09_C_PR24_OFWAT</v>
      </c>
      <c r="I222" s="88" t="str">
        <f t="shared" si="3"/>
        <v>SSCC_OUT5_09_C_PR24_OFWAT</v>
      </c>
      <c r="J222" s="89" t="str">
        <f>Output_Final_PCLs!J71</f>
        <v>Totex</v>
      </c>
      <c r="K222" s="89" t="str">
        <f>Output_Final_PCLs!K71</f>
        <v xml:space="preserve">Company view </v>
      </c>
      <c r="L222" s="89" t="str">
        <f>Output_Final_PCLs!L71</f>
        <v>RWQ</v>
      </c>
      <c r="M222" s="89" t="str">
        <f>Output_Final_PCLs!M71</f>
        <v>Phosphorus emitted in the latest calendar year from treatment works that had a phosphorus limit.</v>
      </c>
      <c r="N222" s="89" t="str">
        <f>Output_Final_PCLs!N71</f>
        <v>kg</v>
      </c>
      <c r="O222" s="89">
        <f>Output_Final_PCLs!O71</f>
        <v>4</v>
      </c>
      <c r="P222" s="89" t="s">
        <v>123</v>
      </c>
      <c r="Q222" s="89" t="s">
        <v>123</v>
      </c>
      <c r="R222" s="89" t="s">
        <v>123</v>
      </c>
      <c r="S222" s="89" t="s">
        <v>123</v>
      </c>
      <c r="T222" s="89" t="s">
        <v>123</v>
      </c>
      <c r="U222" s="89" t="s">
        <v>123</v>
      </c>
      <c r="V222" s="89" t="s">
        <v>123</v>
      </c>
      <c r="W222" s="89" t="s">
        <v>123</v>
      </c>
      <c r="X222" s="89" t="s">
        <v>123</v>
      </c>
      <c r="Y222" s="89" t="s">
        <v>123</v>
      </c>
      <c r="Z222" s="89" t="s">
        <v>123</v>
      </c>
      <c r="AA222" s="89" t="s">
        <v>123</v>
      </c>
      <c r="AB222" s="89" t="s">
        <v>123</v>
      </c>
      <c r="AC222" s="89" t="str">
        <f>Output_Final_PCLs!P71</f>
        <v>##BLANK</v>
      </c>
      <c r="AD222" s="89" t="str">
        <f>Output_Final_PCLs!Q71</f>
        <v>##BLANK</v>
      </c>
      <c r="AE222" s="89" t="str">
        <f>Output_Final_PCLs!R71</f>
        <v>##BLANK</v>
      </c>
      <c r="AF222" s="89" t="str">
        <f>Output_Final_PCLs!S71</f>
        <v>##BLANK</v>
      </c>
      <c r="AG222" s="89" t="str">
        <f>Output_Final_PCLs!T71</f>
        <v>##BLANK</v>
      </c>
      <c r="AH222" s="89" t="str">
        <f>Output_Final_PCLs!U71</f>
        <v>##BLANK</v>
      </c>
    </row>
    <row r="223" spans="2:34" s="15" customFormat="1" ht="15" x14ac:dyDescent="0.25">
      <c r="B223" s="89" t="str">
        <f>Output_Final_PCLs!B72</f>
        <v>SES</v>
      </c>
      <c r="C223" s="89" t="str">
        <f>Output_Final_PCLs!C72</f>
        <v>SES Water</v>
      </c>
      <c r="D223" s="89" t="str">
        <f>Output_Final_PCLs!D72</f>
        <v>England</v>
      </c>
      <c r="E223" s="89" t="str">
        <f>Output_Final_PCLs!E72</f>
        <v>Company</v>
      </c>
      <c r="F223" s="89" t="str">
        <f>Output_Final_PCLs!F72</f>
        <v>WoC</v>
      </c>
      <c r="G223" s="89" t="str">
        <f>Output_Final_PCLs!G72</f>
        <v>PCL Units</v>
      </c>
      <c r="H223" s="89" t="str">
        <f>Output_Final_PCLs!H72</f>
        <v>C_OUT5_09_C_PR24_OFWAT</v>
      </c>
      <c r="I223" s="88" t="str">
        <f t="shared" si="3"/>
        <v>SESC_OUT5_09_C_PR24_OFWAT</v>
      </c>
      <c r="J223" s="89" t="str">
        <f>Output_Final_PCLs!J72</f>
        <v>Totex</v>
      </c>
      <c r="K223" s="89" t="str">
        <f>Output_Final_PCLs!K72</f>
        <v xml:space="preserve">Company view </v>
      </c>
      <c r="L223" s="89" t="str">
        <f>Output_Final_PCLs!L72</f>
        <v>RWQ</v>
      </c>
      <c r="M223" s="89" t="str">
        <f>Output_Final_PCLs!M72</f>
        <v>Phosphorus emitted in the latest calendar year from treatment works that had a phosphorus limit.</v>
      </c>
      <c r="N223" s="89" t="str">
        <f>Output_Final_PCLs!N72</f>
        <v>kg</v>
      </c>
      <c r="O223" s="89">
        <f>Output_Final_PCLs!O72</f>
        <v>4</v>
      </c>
      <c r="P223" s="89" t="s">
        <v>123</v>
      </c>
      <c r="Q223" s="89" t="s">
        <v>123</v>
      </c>
      <c r="R223" s="89" t="s">
        <v>123</v>
      </c>
      <c r="S223" s="89" t="s">
        <v>123</v>
      </c>
      <c r="T223" s="89" t="s">
        <v>123</v>
      </c>
      <c r="U223" s="89" t="s">
        <v>123</v>
      </c>
      <c r="V223" s="89" t="s">
        <v>123</v>
      </c>
      <c r="W223" s="89" t="s">
        <v>123</v>
      </c>
      <c r="X223" s="89" t="s">
        <v>123</v>
      </c>
      <c r="Y223" s="89" t="s">
        <v>123</v>
      </c>
      <c r="Z223" s="89" t="s">
        <v>123</v>
      </c>
      <c r="AA223" s="89" t="s">
        <v>123</v>
      </c>
      <c r="AB223" s="89" t="s">
        <v>123</v>
      </c>
      <c r="AC223" s="89" t="str">
        <f>Output_Final_PCLs!P72</f>
        <v>##BLANK</v>
      </c>
      <c r="AD223" s="89" t="str">
        <f>Output_Final_PCLs!Q72</f>
        <v>##BLANK</v>
      </c>
      <c r="AE223" s="89" t="str">
        <f>Output_Final_PCLs!R72</f>
        <v>##BLANK</v>
      </c>
      <c r="AF223" s="89" t="str">
        <f>Output_Final_PCLs!S72</f>
        <v>##BLANK</v>
      </c>
      <c r="AG223" s="89" t="str">
        <f>Output_Final_PCLs!T72</f>
        <v>##BLANK</v>
      </c>
      <c r="AH223" s="89" t="str">
        <f>Output_Final_PCLs!U72</f>
        <v>##BLANK</v>
      </c>
    </row>
    <row r="224" spans="2:34" s="15" customFormat="1" ht="15" x14ac:dyDescent="0.25">
      <c r="B224" s="89" t="str">
        <f>Output_Final_PCLs!B73</f>
        <v>SWB</v>
      </c>
      <c r="C224" s="89" t="str">
        <f>Output_Final_PCLs!C73</f>
        <v>South West Water</v>
      </c>
      <c r="D224" s="89" t="str">
        <f>Output_Final_PCLs!D73</f>
        <v>England</v>
      </c>
      <c r="E224" s="89" t="str">
        <f>Output_Final_PCLs!E73</f>
        <v>Company</v>
      </c>
      <c r="F224" s="89" t="str">
        <f>Output_Final_PCLs!F73</f>
        <v>WaSC</v>
      </c>
      <c r="G224" s="89" t="str">
        <f>Output_Final_PCLs!G73</f>
        <v>PCL Units</v>
      </c>
      <c r="H224" s="89" t="str">
        <f>Output_Final_PCLs!H73</f>
        <v>C_OUT5_09_C_PR24_OFWAT</v>
      </c>
      <c r="I224" s="88" t="str">
        <f t="shared" si="3"/>
        <v>SWBC_OUT5_09_C_PR24_OFWAT</v>
      </c>
      <c r="J224" s="89" t="str">
        <f>Output_Final_PCLs!J73</f>
        <v>Totex</v>
      </c>
      <c r="K224" s="89" t="str">
        <f>Output_Final_PCLs!K73</f>
        <v xml:space="preserve">Company view </v>
      </c>
      <c r="L224" s="89" t="str">
        <f>Output_Final_PCLs!L73</f>
        <v>RWQ</v>
      </c>
      <c r="M224" s="89" t="str">
        <f>Output_Final_PCLs!M73</f>
        <v>Phosphorus emitted in the latest calendar year from treatment works that had a phosphorus limit.</v>
      </c>
      <c r="N224" s="89" t="str">
        <f>Output_Final_PCLs!N73</f>
        <v>kg</v>
      </c>
      <c r="O224" s="89">
        <f>Output_Final_PCLs!O73</f>
        <v>4</v>
      </c>
      <c r="P224" s="89" t="s">
        <v>123</v>
      </c>
      <c r="Q224" s="89" t="s">
        <v>123</v>
      </c>
      <c r="R224" s="89" t="s">
        <v>123</v>
      </c>
      <c r="S224" s="89" t="s">
        <v>123</v>
      </c>
      <c r="T224" s="89" t="s">
        <v>123</v>
      </c>
      <c r="U224" s="89" t="s">
        <v>123</v>
      </c>
      <c r="V224" s="89" t="s">
        <v>123</v>
      </c>
      <c r="W224" s="89" t="s">
        <v>123</v>
      </c>
      <c r="X224" s="89" t="s">
        <v>123</v>
      </c>
      <c r="Y224" s="89" t="s">
        <v>123</v>
      </c>
      <c r="Z224" s="89" t="s">
        <v>123</v>
      </c>
      <c r="AA224" s="89" t="s">
        <v>123</v>
      </c>
      <c r="AB224" s="89" t="s">
        <v>123</v>
      </c>
      <c r="AC224" s="89">
        <f>Output_Final_PCLs!P73</f>
        <v>17300.373360000001</v>
      </c>
      <c r="AD224" s="89">
        <f>Output_Final_PCLs!Q73</f>
        <v>18335.17424</v>
      </c>
      <c r="AE224" s="89">
        <f>Output_Final_PCLs!R73</f>
        <v>22410.887609999998</v>
      </c>
      <c r="AF224" s="89">
        <f>Output_Final_PCLs!S73</f>
        <v>22472.941800000001</v>
      </c>
      <c r="AG224" s="89">
        <f>Output_Final_PCLs!T73</f>
        <v>22708.498809999997</v>
      </c>
      <c r="AH224" s="89">
        <f>Output_Final_PCLs!U73</f>
        <v>22315.192230000001</v>
      </c>
    </row>
    <row r="225" spans="2:34" s="15" customFormat="1" ht="15" x14ac:dyDescent="0.25">
      <c r="B225" s="89" t="str">
        <f>Output_Final_PCLs!B74</f>
        <v>BRL</v>
      </c>
      <c r="C225" s="89" t="str">
        <f>Output_Final_PCLs!C74</f>
        <v>Bristol Water</v>
      </c>
      <c r="D225" s="89" t="str">
        <f>Output_Final_PCLs!D74</f>
        <v>England</v>
      </c>
      <c r="E225" s="89" t="str">
        <f>Output_Final_PCLs!E74</f>
        <v>Company</v>
      </c>
      <c r="F225" s="89" t="str">
        <f>Output_Final_PCLs!F74</f>
        <v>WoC</v>
      </c>
      <c r="G225" s="89" t="str">
        <f>Output_Final_PCLs!G74</f>
        <v>PCL Units</v>
      </c>
      <c r="H225" s="89" t="str">
        <f>Output_Final_PCLs!H74</f>
        <v>C_OUT5_09_C_PR24_OFWAT</v>
      </c>
      <c r="I225" s="88" t="str">
        <f t="shared" si="3"/>
        <v>BRLC_OUT5_09_C_PR24_OFWAT</v>
      </c>
      <c r="J225" s="89" t="str">
        <f>Output_Final_PCLs!J74</f>
        <v>Totex</v>
      </c>
      <c r="K225" s="89" t="str">
        <f>Output_Final_PCLs!K74</f>
        <v xml:space="preserve">Company view </v>
      </c>
      <c r="L225" s="89" t="str">
        <f>Output_Final_PCLs!L74</f>
        <v>RWQ</v>
      </c>
      <c r="M225" s="89" t="str">
        <f>Output_Final_PCLs!M74</f>
        <v>Phosphorus emitted in the latest calendar year from treatment works that had a phosphorus limit.</v>
      </c>
      <c r="N225" s="89" t="str">
        <f>Output_Final_PCLs!N74</f>
        <v>kg</v>
      </c>
      <c r="O225" s="89">
        <f>Output_Final_PCLs!O74</f>
        <v>4</v>
      </c>
      <c r="P225" s="89" t="s">
        <v>123</v>
      </c>
      <c r="Q225" s="89" t="s">
        <v>123</v>
      </c>
      <c r="R225" s="89" t="s">
        <v>123</v>
      </c>
      <c r="S225" s="89" t="s">
        <v>123</v>
      </c>
      <c r="T225" s="89" t="s">
        <v>123</v>
      </c>
      <c r="U225" s="89" t="s">
        <v>123</v>
      </c>
      <c r="V225" s="89" t="s">
        <v>123</v>
      </c>
      <c r="W225" s="89" t="s">
        <v>123</v>
      </c>
      <c r="X225" s="89" t="s">
        <v>123</v>
      </c>
      <c r="Y225" s="89" t="s">
        <v>123</v>
      </c>
      <c r="Z225" s="89" t="s">
        <v>123</v>
      </c>
      <c r="AA225" s="89" t="s">
        <v>123</v>
      </c>
      <c r="AB225" s="89" t="s">
        <v>123</v>
      </c>
      <c r="AC225" s="89" t="str">
        <f>Output_Final_PCLs!P74</f>
        <v>##BLANK</v>
      </c>
      <c r="AD225" s="89" t="str">
        <f>Output_Final_PCLs!Q74</f>
        <v>##BLANK</v>
      </c>
      <c r="AE225" s="89" t="str">
        <f>Output_Final_PCLs!R74</f>
        <v>##BLANK</v>
      </c>
      <c r="AF225" s="89" t="str">
        <f>Output_Final_PCLs!S74</f>
        <v>##BLANK</v>
      </c>
      <c r="AG225" s="89" t="str">
        <f>Output_Final_PCLs!T74</f>
        <v>##BLANK</v>
      </c>
      <c r="AH225" s="89" t="str">
        <f>Output_Final_PCLs!U74</f>
        <v>##BLANK</v>
      </c>
    </row>
    <row r="226" spans="2:34" s="15" customFormat="1" ht="15" x14ac:dyDescent="0.25">
      <c r="B226" s="89" t="str">
        <f>Output_Final_PCLs!B75</f>
        <v>ANH</v>
      </c>
      <c r="C226" s="89" t="str">
        <f>Output_Final_PCLs!C75</f>
        <v>Anglian Water</v>
      </c>
      <c r="D226" s="89" t="str">
        <f>Output_Final_PCLs!D75</f>
        <v>England</v>
      </c>
      <c r="E226" s="89" t="str">
        <f>Output_Final_PCLs!E75</f>
        <v>Company</v>
      </c>
      <c r="F226" s="89" t="str">
        <f>Output_Final_PCLs!F75</f>
        <v>WaSC</v>
      </c>
      <c r="G226" s="89" t="str">
        <f>Output_Final_PCLs!G75</f>
        <v>PCL Units</v>
      </c>
      <c r="H226" s="89" t="str">
        <f>Output_Final_PCLs!H75</f>
        <v>C_OUT5_09_D_PR24_OFWAT</v>
      </c>
      <c r="I226" s="88" t="str">
        <f t="shared" si="3"/>
        <v>ANHC_OUT5_09_D_PR24_OFWAT</v>
      </c>
      <c r="J226" s="89" t="str">
        <f>Output_Final_PCLs!J75</f>
        <v>Totex</v>
      </c>
      <c r="K226" s="89" t="str">
        <f>Output_Final_PCLs!K75</f>
        <v xml:space="preserve">Company view </v>
      </c>
      <c r="L226" s="89" t="str">
        <f>Output_Final_PCLs!L75</f>
        <v>RWQ</v>
      </c>
      <c r="M226" s="89" t="str">
        <f>Output_Final_PCLs!M75</f>
        <v>Change in phosphorus discharged from treatment works</v>
      </c>
      <c r="N226" s="89" t="str">
        <f>Output_Final_PCLs!N75</f>
        <v>kg</v>
      </c>
      <c r="O226" s="89">
        <f>Output_Final_PCLs!O75</f>
        <v>4</v>
      </c>
      <c r="P226" s="89" t="s">
        <v>123</v>
      </c>
      <c r="Q226" s="89" t="s">
        <v>123</v>
      </c>
      <c r="R226" s="89" t="s">
        <v>123</v>
      </c>
      <c r="S226" s="89" t="s">
        <v>123</v>
      </c>
      <c r="T226" s="89" t="s">
        <v>123</v>
      </c>
      <c r="U226" s="89" t="s">
        <v>123</v>
      </c>
      <c r="V226" s="89" t="s">
        <v>123</v>
      </c>
      <c r="W226" s="89" t="s">
        <v>123</v>
      </c>
      <c r="X226" s="89" t="s">
        <v>123</v>
      </c>
      <c r="Y226" s="89" t="s">
        <v>123</v>
      </c>
      <c r="Z226" s="89" t="s">
        <v>123</v>
      </c>
      <c r="AA226" s="89" t="s">
        <v>123</v>
      </c>
      <c r="AB226" s="89" t="s">
        <v>123</v>
      </c>
      <c r="AC226" s="89">
        <f>Output_Final_PCLs!P75</f>
        <v>-63368</v>
      </c>
      <c r="AD226" s="89">
        <f>Output_Final_PCLs!Q75</f>
        <v>126352</v>
      </c>
      <c r="AE226" s="89">
        <f>Output_Final_PCLs!R75</f>
        <v>122497</v>
      </c>
      <c r="AF226" s="89">
        <f>Output_Final_PCLs!S75</f>
        <v>128411</v>
      </c>
      <c r="AG226" s="89">
        <f>Output_Final_PCLs!T75</f>
        <v>138438</v>
      </c>
      <c r="AH226" s="89">
        <f>Output_Final_PCLs!U75</f>
        <v>137571</v>
      </c>
    </row>
    <row r="227" spans="2:34" s="15" customFormat="1" ht="15" x14ac:dyDescent="0.25">
      <c r="B227" s="89" t="str">
        <f>Output_Final_PCLs!B76</f>
        <v>WSH</v>
      </c>
      <c r="C227" s="89" t="str">
        <f>Output_Final_PCLs!C76</f>
        <v>Dŵr Cymru</v>
      </c>
      <c r="D227" s="89" t="str">
        <f>Output_Final_PCLs!D76</f>
        <v>Wales</v>
      </c>
      <c r="E227" s="89" t="str">
        <f>Output_Final_PCLs!E76</f>
        <v>Company</v>
      </c>
      <c r="F227" s="89" t="str">
        <f>Output_Final_PCLs!F76</f>
        <v>WaSC</v>
      </c>
      <c r="G227" s="89" t="str">
        <f>Output_Final_PCLs!G76</f>
        <v>PCL Units</v>
      </c>
      <c r="H227" s="89" t="str">
        <f>Output_Final_PCLs!H76</f>
        <v>C_OUT5_09_D_PR24_OFWAT</v>
      </c>
      <c r="I227" s="88" t="str">
        <f t="shared" si="3"/>
        <v>WSHC_OUT5_09_D_PR24_OFWAT</v>
      </c>
      <c r="J227" s="89" t="str">
        <f>Output_Final_PCLs!J76</f>
        <v>Totex</v>
      </c>
      <c r="K227" s="89" t="str">
        <f>Output_Final_PCLs!K76</f>
        <v xml:space="preserve">Company view </v>
      </c>
      <c r="L227" s="89" t="str">
        <f>Output_Final_PCLs!L76</f>
        <v>RWQ</v>
      </c>
      <c r="M227" s="89" t="str">
        <f>Output_Final_PCLs!M76</f>
        <v>Change in phosphorus discharged from treatment works</v>
      </c>
      <c r="N227" s="89" t="str">
        <f>Output_Final_PCLs!N76</f>
        <v>kg</v>
      </c>
      <c r="O227" s="89">
        <f>Output_Final_PCLs!O76</f>
        <v>4</v>
      </c>
      <c r="P227" s="89" t="s">
        <v>123</v>
      </c>
      <c r="Q227" s="89" t="s">
        <v>123</v>
      </c>
      <c r="R227" s="89" t="s">
        <v>123</v>
      </c>
      <c r="S227" s="89" t="s">
        <v>123</v>
      </c>
      <c r="T227" s="89" t="s">
        <v>123</v>
      </c>
      <c r="U227" s="89" t="s">
        <v>123</v>
      </c>
      <c r="V227" s="89" t="s">
        <v>123</v>
      </c>
      <c r="W227" s="89" t="s">
        <v>123</v>
      </c>
      <c r="X227" s="89" t="s">
        <v>123</v>
      </c>
      <c r="Y227" s="89" t="s">
        <v>123</v>
      </c>
      <c r="Z227" s="89" t="s">
        <v>123</v>
      </c>
      <c r="AA227" s="89" t="s">
        <v>123</v>
      </c>
      <c r="AB227" s="89" t="s">
        <v>123</v>
      </c>
      <c r="AC227" s="89">
        <f>Output_Final_PCLs!P76</f>
        <v>39804.144899999999</v>
      </c>
      <c r="AD227" s="89">
        <f>Output_Final_PCLs!Q76</f>
        <v>43517.241300000002</v>
      </c>
      <c r="AE227" s="89">
        <f>Output_Final_PCLs!R76</f>
        <v>87343.669200000004</v>
      </c>
      <c r="AF227" s="89">
        <f>Output_Final_PCLs!S76</f>
        <v>87556.453699999998</v>
      </c>
      <c r="AG227" s="89">
        <f>Output_Final_PCLs!T76</f>
        <v>97464.015400000004</v>
      </c>
      <c r="AH227" s="89">
        <f>Output_Final_PCLs!U76</f>
        <v>98152.173699999999</v>
      </c>
    </row>
    <row r="228" spans="2:34" s="15" customFormat="1" ht="15" x14ac:dyDescent="0.25">
      <c r="B228" s="89" t="str">
        <f>Output_Final_PCLs!B77</f>
        <v>HDD</v>
      </c>
      <c r="C228" s="89" t="str">
        <f>Output_Final_PCLs!C77</f>
        <v>Hafren Dyfrdwy</v>
      </c>
      <c r="D228" s="89" t="str">
        <f>Output_Final_PCLs!D77</f>
        <v>Wales</v>
      </c>
      <c r="E228" s="89" t="str">
        <f>Output_Final_PCLs!E77</f>
        <v>Company</v>
      </c>
      <c r="F228" s="89" t="str">
        <f>Output_Final_PCLs!F77</f>
        <v>WaSC</v>
      </c>
      <c r="G228" s="89" t="str">
        <f>Output_Final_PCLs!G77</f>
        <v>PCL Units</v>
      </c>
      <c r="H228" s="89" t="str">
        <f>Output_Final_PCLs!H77</f>
        <v>C_OUT5_09_D_PR24_OFWAT</v>
      </c>
      <c r="I228" s="88" t="str">
        <f t="shared" si="3"/>
        <v>HDDC_OUT5_09_D_PR24_OFWAT</v>
      </c>
      <c r="J228" s="89" t="str">
        <f>Output_Final_PCLs!J77</f>
        <v>Totex</v>
      </c>
      <c r="K228" s="89" t="str">
        <f>Output_Final_PCLs!K77</f>
        <v xml:space="preserve">Company view </v>
      </c>
      <c r="L228" s="89" t="str">
        <f>Output_Final_PCLs!L77</f>
        <v>RWQ</v>
      </c>
      <c r="M228" s="89" t="str">
        <f>Output_Final_PCLs!M77</f>
        <v>Change in phosphorus discharged from treatment works</v>
      </c>
      <c r="N228" s="89" t="str">
        <f>Output_Final_PCLs!N77</f>
        <v>kg</v>
      </c>
      <c r="O228" s="89">
        <f>Output_Final_PCLs!O77</f>
        <v>4</v>
      </c>
      <c r="P228" s="89" t="s">
        <v>123</v>
      </c>
      <c r="Q228" s="89" t="s">
        <v>123</v>
      </c>
      <c r="R228" s="89" t="s">
        <v>123</v>
      </c>
      <c r="S228" s="89" t="s">
        <v>123</v>
      </c>
      <c r="T228" s="89" t="s">
        <v>123</v>
      </c>
      <c r="U228" s="89" t="s">
        <v>123</v>
      </c>
      <c r="V228" s="89" t="s">
        <v>123</v>
      </c>
      <c r="W228" s="89" t="s">
        <v>123</v>
      </c>
      <c r="X228" s="89" t="s">
        <v>123</v>
      </c>
      <c r="Y228" s="89" t="s">
        <v>123</v>
      </c>
      <c r="Z228" s="89" t="s">
        <v>123</v>
      </c>
      <c r="AA228" s="89" t="s">
        <v>123</v>
      </c>
      <c r="AB228" s="89" t="s">
        <v>123</v>
      </c>
      <c r="AC228" s="89">
        <f>Output_Final_PCLs!P77</f>
        <v>0</v>
      </c>
      <c r="AD228" s="89">
        <f>Output_Final_PCLs!Q77</f>
        <v>3443.2865999999999</v>
      </c>
      <c r="AE228" s="89">
        <f>Output_Final_PCLs!R77</f>
        <v>3443.2865999999999</v>
      </c>
      <c r="AF228" s="89">
        <f>Output_Final_PCLs!S77</f>
        <v>3443.2865999999999</v>
      </c>
      <c r="AG228" s="89">
        <f>Output_Final_PCLs!T77</f>
        <v>3443.2865999999999</v>
      </c>
      <c r="AH228" s="89">
        <f>Output_Final_PCLs!U77</f>
        <v>3443.2865999999999</v>
      </c>
    </row>
    <row r="229" spans="2:34" s="15" customFormat="1" ht="15" x14ac:dyDescent="0.25">
      <c r="B229" s="89" t="str">
        <f>Output_Final_PCLs!B78</f>
        <v>NES</v>
      </c>
      <c r="C229" s="89" t="str">
        <f>Output_Final_PCLs!C78</f>
        <v>Northumbrian Water</v>
      </c>
      <c r="D229" s="89" t="str">
        <f>Output_Final_PCLs!D78</f>
        <v>England</v>
      </c>
      <c r="E229" s="89" t="str">
        <f>Output_Final_PCLs!E78</f>
        <v>Company</v>
      </c>
      <c r="F229" s="89" t="str">
        <f>Output_Final_PCLs!F78</f>
        <v>WaSC</v>
      </c>
      <c r="G229" s="89" t="str">
        <f>Output_Final_PCLs!G78</f>
        <v>PCL Units</v>
      </c>
      <c r="H229" s="89" t="str">
        <f>Output_Final_PCLs!H78</f>
        <v>C_OUT5_09_D_PR24_OFWAT</v>
      </c>
      <c r="I229" s="88" t="str">
        <f t="shared" si="3"/>
        <v>NESC_OUT5_09_D_PR24_OFWAT</v>
      </c>
      <c r="J229" s="89" t="str">
        <f>Output_Final_PCLs!J78</f>
        <v>Totex</v>
      </c>
      <c r="K229" s="89" t="str">
        <f>Output_Final_PCLs!K78</f>
        <v xml:space="preserve">Company view </v>
      </c>
      <c r="L229" s="89" t="str">
        <f>Output_Final_PCLs!L78</f>
        <v>RWQ</v>
      </c>
      <c r="M229" s="89" t="str">
        <f>Output_Final_PCLs!M78</f>
        <v>Change in phosphorus discharged from treatment works</v>
      </c>
      <c r="N229" s="89" t="str">
        <f>Output_Final_PCLs!N78</f>
        <v>kg</v>
      </c>
      <c r="O229" s="89">
        <f>Output_Final_PCLs!O78</f>
        <v>4</v>
      </c>
      <c r="P229" s="89" t="s">
        <v>123</v>
      </c>
      <c r="Q229" s="89" t="s">
        <v>123</v>
      </c>
      <c r="R229" s="89" t="s">
        <v>123</v>
      </c>
      <c r="S229" s="89" t="s">
        <v>123</v>
      </c>
      <c r="T229" s="89" t="s">
        <v>123</v>
      </c>
      <c r="U229" s="89" t="s">
        <v>123</v>
      </c>
      <c r="V229" s="89" t="s">
        <v>123</v>
      </c>
      <c r="W229" s="89" t="s">
        <v>123</v>
      </c>
      <c r="X229" s="89" t="s">
        <v>123</v>
      </c>
      <c r="Y229" s="89" t="s">
        <v>123</v>
      </c>
      <c r="Z229" s="89" t="s">
        <v>123</v>
      </c>
      <c r="AA229" s="89" t="s">
        <v>123</v>
      </c>
      <c r="AB229" s="89" t="s">
        <v>123</v>
      </c>
      <c r="AC229" s="89">
        <f>Output_Final_PCLs!P78</f>
        <v>-28286.611199999999</v>
      </c>
      <c r="AD229" s="89">
        <f>Output_Final_PCLs!Q78</f>
        <v>-10004.439700000001</v>
      </c>
      <c r="AE229" s="89">
        <f>Output_Final_PCLs!R78</f>
        <v>-9210.9467999999997</v>
      </c>
      <c r="AF229" s="89">
        <f>Output_Final_PCLs!S78</f>
        <v>7121.2232999999997</v>
      </c>
      <c r="AG229" s="89">
        <f>Output_Final_PCLs!T78</f>
        <v>7340.5941999999995</v>
      </c>
      <c r="AH229" s="89">
        <f>Output_Final_PCLs!U78</f>
        <v>7567.4960000000001</v>
      </c>
    </row>
    <row r="230" spans="2:34" s="15" customFormat="1" ht="15" x14ac:dyDescent="0.25">
      <c r="B230" s="89" t="str">
        <f>Output_Final_PCLs!B79</f>
        <v>SVE</v>
      </c>
      <c r="C230" s="89" t="str">
        <f>Output_Final_PCLs!C79</f>
        <v>Severn Trent Water</v>
      </c>
      <c r="D230" s="89" t="str">
        <f>Output_Final_PCLs!D79</f>
        <v>England</v>
      </c>
      <c r="E230" s="89" t="str">
        <f>Output_Final_PCLs!E79</f>
        <v>Company</v>
      </c>
      <c r="F230" s="89" t="str">
        <f>Output_Final_PCLs!F79</f>
        <v>WaSC</v>
      </c>
      <c r="G230" s="89" t="str">
        <f>Output_Final_PCLs!G79</f>
        <v>PCL Units</v>
      </c>
      <c r="H230" s="89" t="str">
        <f>Output_Final_PCLs!H79</f>
        <v>C_OUT5_09_D_PR24_OFWAT</v>
      </c>
      <c r="I230" s="88" t="str">
        <f t="shared" si="3"/>
        <v>SVEC_OUT5_09_D_PR24_OFWAT</v>
      </c>
      <c r="J230" s="89" t="str">
        <f>Output_Final_PCLs!J79</f>
        <v>Totex</v>
      </c>
      <c r="K230" s="89" t="str">
        <f>Output_Final_PCLs!K79</f>
        <v xml:space="preserve">Company view </v>
      </c>
      <c r="L230" s="89" t="str">
        <f>Output_Final_PCLs!L79</f>
        <v>RWQ</v>
      </c>
      <c r="M230" s="89" t="str">
        <f>Output_Final_PCLs!M79</f>
        <v>Change in phosphorus discharged from treatment works</v>
      </c>
      <c r="N230" s="89" t="str">
        <f>Output_Final_PCLs!N79</f>
        <v>kg</v>
      </c>
      <c r="O230" s="89">
        <f>Output_Final_PCLs!O79</f>
        <v>4</v>
      </c>
      <c r="P230" s="89" t="s">
        <v>123</v>
      </c>
      <c r="Q230" s="89" t="s">
        <v>123</v>
      </c>
      <c r="R230" s="89" t="s">
        <v>123</v>
      </c>
      <c r="S230" s="89" t="s">
        <v>123</v>
      </c>
      <c r="T230" s="89" t="s">
        <v>123</v>
      </c>
      <c r="U230" s="89" t="s">
        <v>123</v>
      </c>
      <c r="V230" s="89" t="s">
        <v>123</v>
      </c>
      <c r="W230" s="89" t="s">
        <v>123</v>
      </c>
      <c r="X230" s="89" t="s">
        <v>123</v>
      </c>
      <c r="Y230" s="89" t="s">
        <v>123</v>
      </c>
      <c r="Z230" s="89" t="s">
        <v>123</v>
      </c>
      <c r="AA230" s="89" t="s">
        <v>123</v>
      </c>
      <c r="AB230" s="89" t="s">
        <v>123</v>
      </c>
      <c r="AC230" s="89">
        <f>Output_Final_PCLs!P79</f>
        <v>186267.44639999999</v>
      </c>
      <c r="AD230" s="89">
        <f>Output_Final_PCLs!Q79</f>
        <v>585367.69090000005</v>
      </c>
      <c r="AE230" s="89">
        <f>Output_Final_PCLs!R79</f>
        <v>623415.72560000001</v>
      </c>
      <c r="AF230" s="89">
        <f>Output_Final_PCLs!S79</f>
        <v>779730.41119999997</v>
      </c>
      <c r="AG230" s="89">
        <f>Output_Final_PCLs!T79</f>
        <v>886671.86739999999</v>
      </c>
      <c r="AH230" s="89">
        <f>Output_Final_PCLs!U79</f>
        <v>886671.86739999999</v>
      </c>
    </row>
    <row r="231" spans="2:34" s="15" customFormat="1" ht="15" x14ac:dyDescent="0.25">
      <c r="B231" s="89" t="str">
        <f>Output_Final_PCLs!B80</f>
        <v>SRN</v>
      </c>
      <c r="C231" s="89" t="str">
        <f>Output_Final_PCLs!C80</f>
        <v>Southern Water</v>
      </c>
      <c r="D231" s="89" t="str">
        <f>Output_Final_PCLs!D80</f>
        <v>England</v>
      </c>
      <c r="E231" s="89" t="str">
        <f>Output_Final_PCLs!E80</f>
        <v>Company</v>
      </c>
      <c r="F231" s="89" t="str">
        <f>Output_Final_PCLs!F80</f>
        <v>WaSC</v>
      </c>
      <c r="G231" s="89" t="str">
        <f>Output_Final_PCLs!G80</f>
        <v>PCL Units</v>
      </c>
      <c r="H231" s="89" t="str">
        <f>Output_Final_PCLs!H80</f>
        <v>C_OUT5_09_D_PR24_OFWAT</v>
      </c>
      <c r="I231" s="88" t="str">
        <f t="shared" si="3"/>
        <v>SRNC_OUT5_09_D_PR24_OFWAT</v>
      </c>
      <c r="J231" s="89" t="str">
        <f>Output_Final_PCLs!J80</f>
        <v>Totex</v>
      </c>
      <c r="K231" s="89" t="str">
        <f>Output_Final_PCLs!K80</f>
        <v xml:space="preserve">Company view </v>
      </c>
      <c r="L231" s="89" t="str">
        <f>Output_Final_PCLs!L80</f>
        <v>RWQ</v>
      </c>
      <c r="M231" s="89" t="str">
        <f>Output_Final_PCLs!M80</f>
        <v>Change in phosphorus discharged from treatment works</v>
      </c>
      <c r="N231" s="89" t="str">
        <f>Output_Final_PCLs!N80</f>
        <v>kg</v>
      </c>
      <c r="O231" s="89">
        <f>Output_Final_PCLs!O80</f>
        <v>4</v>
      </c>
      <c r="P231" s="89" t="s">
        <v>123</v>
      </c>
      <c r="Q231" s="89" t="s">
        <v>123</v>
      </c>
      <c r="R231" s="89" t="s">
        <v>123</v>
      </c>
      <c r="S231" s="89" t="s">
        <v>123</v>
      </c>
      <c r="T231" s="89" t="s">
        <v>123</v>
      </c>
      <c r="U231" s="89" t="s">
        <v>123</v>
      </c>
      <c r="V231" s="89" t="s">
        <v>123</v>
      </c>
      <c r="W231" s="89" t="s">
        <v>123</v>
      </c>
      <c r="X231" s="89" t="s">
        <v>123</v>
      </c>
      <c r="Y231" s="89" t="s">
        <v>123</v>
      </c>
      <c r="Z231" s="89" t="s">
        <v>123</v>
      </c>
      <c r="AA231" s="89" t="s">
        <v>123</v>
      </c>
      <c r="AB231" s="89" t="s">
        <v>123</v>
      </c>
      <c r="AC231" s="89">
        <f>Output_Final_PCLs!P80</f>
        <v>84345.593099999998</v>
      </c>
      <c r="AD231" s="89">
        <f>Output_Final_PCLs!Q80</f>
        <v>84345.593099999998</v>
      </c>
      <c r="AE231" s="89">
        <f>Output_Final_PCLs!R80</f>
        <v>84345.593099999998</v>
      </c>
      <c r="AF231" s="89">
        <f>Output_Final_PCLs!S80</f>
        <v>84345.593099999998</v>
      </c>
      <c r="AG231" s="89">
        <f>Output_Final_PCLs!T80</f>
        <v>84345.593099999998</v>
      </c>
      <c r="AH231" s="89">
        <f>Output_Final_PCLs!U80</f>
        <v>182028.3842</v>
      </c>
    </row>
    <row r="232" spans="2:34" s="15" customFormat="1" ht="15" x14ac:dyDescent="0.25">
      <c r="B232" s="89" t="str">
        <f>Output_Final_PCLs!B81</f>
        <v>TMS</v>
      </c>
      <c r="C232" s="89" t="str">
        <f>Output_Final_PCLs!C81</f>
        <v>Thames Water</v>
      </c>
      <c r="D232" s="89" t="str">
        <f>Output_Final_PCLs!D81</f>
        <v>England</v>
      </c>
      <c r="E232" s="89" t="str">
        <f>Output_Final_PCLs!E81</f>
        <v>Company</v>
      </c>
      <c r="F232" s="89" t="str">
        <f>Output_Final_PCLs!F81</f>
        <v>WaSC</v>
      </c>
      <c r="G232" s="89" t="str">
        <f>Output_Final_PCLs!G81</f>
        <v>PCL Units</v>
      </c>
      <c r="H232" s="89" t="str">
        <f>Output_Final_PCLs!H81</f>
        <v>C_OUT5_09_D_PR24_OFWAT</v>
      </c>
      <c r="I232" s="88" t="str">
        <f t="shared" si="3"/>
        <v>TMSC_OUT5_09_D_PR24_OFWAT</v>
      </c>
      <c r="J232" s="89" t="str">
        <f>Output_Final_PCLs!J81</f>
        <v>Totex</v>
      </c>
      <c r="K232" s="89" t="str">
        <f>Output_Final_PCLs!K81</f>
        <v xml:space="preserve">Company view </v>
      </c>
      <c r="L232" s="89" t="str">
        <f>Output_Final_PCLs!L81</f>
        <v>RWQ</v>
      </c>
      <c r="M232" s="89" t="str">
        <f>Output_Final_PCLs!M81</f>
        <v>Change in phosphorus discharged from treatment works</v>
      </c>
      <c r="N232" s="89" t="str">
        <f>Output_Final_PCLs!N81</f>
        <v>kg</v>
      </c>
      <c r="O232" s="89">
        <f>Output_Final_PCLs!O81</f>
        <v>4</v>
      </c>
      <c r="P232" s="89" t="s">
        <v>123</v>
      </c>
      <c r="Q232" s="89" t="s">
        <v>123</v>
      </c>
      <c r="R232" s="89" t="s">
        <v>123</v>
      </c>
      <c r="S232" s="89" t="s">
        <v>123</v>
      </c>
      <c r="T232" s="89" t="s">
        <v>123</v>
      </c>
      <c r="U232" s="89" t="s">
        <v>123</v>
      </c>
      <c r="V232" s="89" t="s">
        <v>123</v>
      </c>
      <c r="W232" s="89" t="s">
        <v>123</v>
      </c>
      <c r="X232" s="89" t="s">
        <v>123</v>
      </c>
      <c r="Y232" s="89" t="s">
        <v>123</v>
      </c>
      <c r="Z232" s="89" t="s">
        <v>123</v>
      </c>
      <c r="AA232" s="89" t="s">
        <v>123</v>
      </c>
      <c r="AB232" s="89" t="s">
        <v>123</v>
      </c>
      <c r="AC232" s="89">
        <f>Output_Final_PCLs!P81</f>
        <v>32930.629399999998</v>
      </c>
      <c r="AD232" s="89">
        <f>Output_Final_PCLs!Q81</f>
        <v>43765.112500000003</v>
      </c>
      <c r="AE232" s="89">
        <f>Output_Final_PCLs!R81</f>
        <v>43765.112500000003</v>
      </c>
      <c r="AF232" s="89">
        <f>Output_Final_PCLs!S81</f>
        <v>65438.865299999998</v>
      </c>
      <c r="AG232" s="89">
        <f>Output_Final_PCLs!T81</f>
        <v>123664.0919</v>
      </c>
      <c r="AH232" s="89">
        <f>Output_Final_PCLs!U81</f>
        <v>163554.63320000001</v>
      </c>
    </row>
    <row r="233" spans="2:34" s="15" customFormat="1" ht="15" x14ac:dyDescent="0.25">
      <c r="B233" s="89" t="str">
        <f>Output_Final_PCLs!B82</f>
        <v>NWT</v>
      </c>
      <c r="C233" s="89" t="str">
        <f>Output_Final_PCLs!C82</f>
        <v xml:space="preserve">United Utilities </v>
      </c>
      <c r="D233" s="89" t="str">
        <f>Output_Final_PCLs!D82</f>
        <v>England</v>
      </c>
      <c r="E233" s="89" t="str">
        <f>Output_Final_PCLs!E82</f>
        <v>Company</v>
      </c>
      <c r="F233" s="89" t="str">
        <f>Output_Final_PCLs!F82</f>
        <v>WaSC</v>
      </c>
      <c r="G233" s="89" t="str">
        <f>Output_Final_PCLs!G82</f>
        <v>PCL Units</v>
      </c>
      <c r="H233" s="89" t="str">
        <f>Output_Final_PCLs!H82</f>
        <v>C_OUT5_09_D_PR24_OFWAT</v>
      </c>
      <c r="I233" s="88" t="str">
        <f t="shared" si="3"/>
        <v>NWTC_OUT5_09_D_PR24_OFWAT</v>
      </c>
      <c r="J233" s="89" t="str">
        <f>Output_Final_PCLs!J82</f>
        <v>Totex</v>
      </c>
      <c r="K233" s="89" t="str">
        <f>Output_Final_PCLs!K82</f>
        <v xml:space="preserve">Company view </v>
      </c>
      <c r="L233" s="89" t="str">
        <f>Output_Final_PCLs!L82</f>
        <v>RWQ</v>
      </c>
      <c r="M233" s="89" t="str">
        <f>Output_Final_PCLs!M82</f>
        <v>Change in phosphorus discharged from treatment works</v>
      </c>
      <c r="N233" s="89" t="str">
        <f>Output_Final_PCLs!N82</f>
        <v>kg</v>
      </c>
      <c r="O233" s="89">
        <f>Output_Final_PCLs!O82</f>
        <v>4</v>
      </c>
      <c r="P233" s="89" t="s">
        <v>123</v>
      </c>
      <c r="Q233" s="89" t="s">
        <v>123</v>
      </c>
      <c r="R233" s="89" t="s">
        <v>123</v>
      </c>
      <c r="S233" s="89" t="s">
        <v>123</v>
      </c>
      <c r="T233" s="89" t="s">
        <v>123</v>
      </c>
      <c r="U233" s="89" t="s">
        <v>123</v>
      </c>
      <c r="V233" s="89" t="s">
        <v>123</v>
      </c>
      <c r="W233" s="89" t="s">
        <v>123</v>
      </c>
      <c r="X233" s="89" t="s">
        <v>123</v>
      </c>
      <c r="Y233" s="89" t="s">
        <v>123</v>
      </c>
      <c r="Z233" s="89" t="s">
        <v>123</v>
      </c>
      <c r="AA233" s="89" t="s">
        <v>123</v>
      </c>
      <c r="AB233" s="89" t="s">
        <v>123</v>
      </c>
      <c r="AC233" s="89">
        <f>Output_Final_PCLs!P82</f>
        <v>89274.127900000007</v>
      </c>
      <c r="AD233" s="89">
        <f>Output_Final_PCLs!Q82</f>
        <v>356969.99440000003</v>
      </c>
      <c r="AE233" s="89">
        <f>Output_Final_PCLs!R82</f>
        <v>363953.2452</v>
      </c>
      <c r="AF233" s="89">
        <f>Output_Final_PCLs!S82</f>
        <v>483663.68070000003</v>
      </c>
      <c r="AG233" s="89">
        <f>Output_Final_PCLs!T82</f>
        <v>483663.68070000003</v>
      </c>
      <c r="AH233" s="89">
        <f>Output_Final_PCLs!U82</f>
        <v>780841.67839999998</v>
      </c>
    </row>
    <row r="234" spans="2:34" s="15" customFormat="1" ht="15" x14ac:dyDescent="0.25">
      <c r="B234" s="89" t="str">
        <f>Output_Final_PCLs!B83</f>
        <v>WSX</v>
      </c>
      <c r="C234" s="89" t="str">
        <f>Output_Final_PCLs!C83</f>
        <v>Wessex Water</v>
      </c>
      <c r="D234" s="89" t="str">
        <f>Output_Final_PCLs!D83</f>
        <v>England</v>
      </c>
      <c r="E234" s="89" t="str">
        <f>Output_Final_PCLs!E83</f>
        <v>Company</v>
      </c>
      <c r="F234" s="89" t="str">
        <f>Output_Final_PCLs!F83</f>
        <v>WaSC</v>
      </c>
      <c r="G234" s="89" t="str">
        <f>Output_Final_PCLs!G83</f>
        <v>PCL Units</v>
      </c>
      <c r="H234" s="89" t="str">
        <f>Output_Final_PCLs!H83</f>
        <v>C_OUT5_09_D_PR24_OFWAT</v>
      </c>
      <c r="I234" s="88" t="str">
        <f t="shared" si="3"/>
        <v>WSXC_OUT5_09_D_PR24_OFWAT</v>
      </c>
      <c r="J234" s="89" t="str">
        <f>Output_Final_PCLs!J83</f>
        <v>Totex</v>
      </c>
      <c r="K234" s="89" t="str">
        <f>Output_Final_PCLs!K83</f>
        <v xml:space="preserve">Company view </v>
      </c>
      <c r="L234" s="89" t="str">
        <f>Output_Final_PCLs!L83</f>
        <v>RWQ</v>
      </c>
      <c r="M234" s="89" t="str">
        <f>Output_Final_PCLs!M83</f>
        <v>Change in phosphorus discharged from treatment works</v>
      </c>
      <c r="N234" s="89" t="str">
        <f>Output_Final_PCLs!N83</f>
        <v>kg</v>
      </c>
      <c r="O234" s="89">
        <f>Output_Final_PCLs!O83</f>
        <v>4</v>
      </c>
      <c r="P234" s="89" t="s">
        <v>123</v>
      </c>
      <c r="Q234" s="89" t="s">
        <v>123</v>
      </c>
      <c r="R234" s="89" t="s">
        <v>123</v>
      </c>
      <c r="S234" s="89" t="s">
        <v>123</v>
      </c>
      <c r="T234" s="89" t="s">
        <v>123</v>
      </c>
      <c r="U234" s="89" t="s">
        <v>123</v>
      </c>
      <c r="V234" s="89" t="s">
        <v>123</v>
      </c>
      <c r="W234" s="89" t="s">
        <v>123</v>
      </c>
      <c r="X234" s="89" t="s">
        <v>123</v>
      </c>
      <c r="Y234" s="89" t="s">
        <v>123</v>
      </c>
      <c r="Z234" s="89" t="s">
        <v>123</v>
      </c>
      <c r="AA234" s="89" t="s">
        <v>123</v>
      </c>
      <c r="AB234" s="89" t="s">
        <v>123</v>
      </c>
      <c r="AC234" s="89">
        <f>Output_Final_PCLs!P83</f>
        <v>53709.580900000001</v>
      </c>
      <c r="AD234" s="89">
        <f>Output_Final_PCLs!Q83</f>
        <v>254899.7219</v>
      </c>
      <c r="AE234" s="89">
        <f>Output_Final_PCLs!R83</f>
        <v>254899.7219</v>
      </c>
      <c r="AF234" s="89">
        <f>Output_Final_PCLs!S83</f>
        <v>259081.30600000001</v>
      </c>
      <c r="AG234" s="89">
        <f>Output_Final_PCLs!T83</f>
        <v>274154.12089999998</v>
      </c>
      <c r="AH234" s="89">
        <f>Output_Final_PCLs!U83</f>
        <v>281517.34899999999</v>
      </c>
    </row>
    <row r="235" spans="2:34" s="15" customFormat="1" ht="15" x14ac:dyDescent="0.25">
      <c r="B235" s="89" t="str">
        <f>Output_Final_PCLs!B84</f>
        <v>YKY</v>
      </c>
      <c r="C235" s="89" t="str">
        <f>Output_Final_PCLs!C84</f>
        <v>Yorkshire Water</v>
      </c>
      <c r="D235" s="89" t="str">
        <f>Output_Final_PCLs!D84</f>
        <v>England</v>
      </c>
      <c r="E235" s="89" t="str">
        <f>Output_Final_PCLs!E84</f>
        <v>Company</v>
      </c>
      <c r="F235" s="89" t="str">
        <f>Output_Final_PCLs!F84</f>
        <v>WaSC</v>
      </c>
      <c r="G235" s="89" t="str">
        <f>Output_Final_PCLs!G84</f>
        <v>PCL Units</v>
      </c>
      <c r="H235" s="89" t="str">
        <f>Output_Final_PCLs!H84</f>
        <v>C_OUT5_09_D_PR24_OFWAT</v>
      </c>
      <c r="I235" s="88" t="str">
        <f t="shared" si="3"/>
        <v>YKYC_OUT5_09_D_PR24_OFWAT</v>
      </c>
      <c r="J235" s="89" t="str">
        <f>Output_Final_PCLs!J84</f>
        <v>Totex</v>
      </c>
      <c r="K235" s="89" t="str">
        <f>Output_Final_PCLs!K84</f>
        <v xml:space="preserve">Company view </v>
      </c>
      <c r="L235" s="89" t="str">
        <f>Output_Final_PCLs!L84</f>
        <v>RWQ</v>
      </c>
      <c r="M235" s="89" t="str">
        <f>Output_Final_PCLs!M84</f>
        <v>Change in phosphorus discharged from treatment works</v>
      </c>
      <c r="N235" s="89" t="str">
        <f>Output_Final_PCLs!N84</f>
        <v>kg</v>
      </c>
      <c r="O235" s="89">
        <f>Output_Final_PCLs!O84</f>
        <v>4</v>
      </c>
      <c r="P235" s="89" t="s">
        <v>123</v>
      </c>
      <c r="Q235" s="89" t="s">
        <v>123</v>
      </c>
      <c r="R235" s="89" t="s">
        <v>123</v>
      </c>
      <c r="S235" s="89" t="s">
        <v>123</v>
      </c>
      <c r="T235" s="89" t="s">
        <v>123</v>
      </c>
      <c r="U235" s="89" t="s">
        <v>123</v>
      </c>
      <c r="V235" s="89" t="s">
        <v>123</v>
      </c>
      <c r="W235" s="89" t="s">
        <v>123</v>
      </c>
      <c r="X235" s="89" t="s">
        <v>123</v>
      </c>
      <c r="Y235" s="89" t="s">
        <v>123</v>
      </c>
      <c r="Z235" s="89" t="s">
        <v>123</v>
      </c>
      <c r="AA235" s="89" t="s">
        <v>123</v>
      </c>
      <c r="AB235" s="89" t="s">
        <v>123</v>
      </c>
      <c r="AC235" s="89">
        <f>Output_Final_PCLs!P84</f>
        <v>33328.15</v>
      </c>
      <c r="AD235" s="89">
        <f>Output_Final_PCLs!Q84</f>
        <v>2193405.4500000002</v>
      </c>
      <c r="AE235" s="89">
        <f>Output_Final_PCLs!R84</f>
        <v>2291550.2999999998</v>
      </c>
      <c r="AF235" s="89">
        <f>Output_Final_PCLs!S84</f>
        <v>2309194.4</v>
      </c>
      <c r="AG235" s="89">
        <f>Output_Final_PCLs!T84</f>
        <v>2314614.65</v>
      </c>
      <c r="AH235" s="89">
        <f>Output_Final_PCLs!U84</f>
        <v>2314614.65</v>
      </c>
    </row>
    <row r="236" spans="2:34" s="15" customFormat="1" ht="15" x14ac:dyDescent="0.25">
      <c r="B236" s="89" t="str">
        <f>Output_Final_PCLs!B85</f>
        <v>AFW</v>
      </c>
      <c r="C236" s="89" t="str">
        <f>Output_Final_PCLs!C85</f>
        <v>Affinity Water</v>
      </c>
      <c r="D236" s="89" t="str">
        <f>Output_Final_PCLs!D85</f>
        <v>England</v>
      </c>
      <c r="E236" s="89" t="str">
        <f>Output_Final_PCLs!E85</f>
        <v>Company</v>
      </c>
      <c r="F236" s="89" t="str">
        <f>Output_Final_PCLs!F85</f>
        <v>WoC</v>
      </c>
      <c r="G236" s="89" t="str">
        <f>Output_Final_PCLs!G85</f>
        <v>PCL Units</v>
      </c>
      <c r="H236" s="89" t="str">
        <f>Output_Final_PCLs!H85</f>
        <v>C_OUT5_09_D_PR24_OFWAT</v>
      </c>
      <c r="I236" s="88" t="str">
        <f t="shared" si="3"/>
        <v>AFWC_OUT5_09_D_PR24_OFWAT</v>
      </c>
      <c r="J236" s="89" t="str">
        <f>Output_Final_PCLs!J85</f>
        <v>Totex</v>
      </c>
      <c r="K236" s="89" t="str">
        <f>Output_Final_PCLs!K85</f>
        <v xml:space="preserve">Company view </v>
      </c>
      <c r="L236" s="89" t="str">
        <f>Output_Final_PCLs!L85</f>
        <v>RWQ</v>
      </c>
      <c r="M236" s="89" t="str">
        <f>Output_Final_PCLs!M85</f>
        <v>Change in phosphorus discharged from treatment works</v>
      </c>
      <c r="N236" s="89" t="str">
        <f>Output_Final_PCLs!N85</f>
        <v>kg</v>
      </c>
      <c r="O236" s="89">
        <f>Output_Final_PCLs!O85</f>
        <v>4</v>
      </c>
      <c r="P236" s="89" t="s">
        <v>123</v>
      </c>
      <c r="Q236" s="89" t="s">
        <v>123</v>
      </c>
      <c r="R236" s="89" t="s">
        <v>123</v>
      </c>
      <c r="S236" s="89" t="s">
        <v>123</v>
      </c>
      <c r="T236" s="89" t="s">
        <v>123</v>
      </c>
      <c r="U236" s="89" t="s">
        <v>123</v>
      </c>
      <c r="V236" s="89" t="s">
        <v>123</v>
      </c>
      <c r="W236" s="89" t="s">
        <v>123</v>
      </c>
      <c r="X236" s="89" t="s">
        <v>123</v>
      </c>
      <c r="Y236" s="89" t="s">
        <v>123</v>
      </c>
      <c r="Z236" s="89" t="s">
        <v>123</v>
      </c>
      <c r="AA236" s="89" t="s">
        <v>123</v>
      </c>
      <c r="AB236" s="89" t="s">
        <v>123</v>
      </c>
      <c r="AC236" s="89" t="str">
        <f>Output_Final_PCLs!P85</f>
        <v>##BLANK</v>
      </c>
      <c r="AD236" s="89" t="str">
        <f>Output_Final_PCLs!Q85</f>
        <v>##BLANK</v>
      </c>
      <c r="AE236" s="89" t="str">
        <f>Output_Final_PCLs!R85</f>
        <v>##BLANK</v>
      </c>
      <c r="AF236" s="89" t="str">
        <f>Output_Final_PCLs!S85</f>
        <v>##BLANK</v>
      </c>
      <c r="AG236" s="89" t="str">
        <f>Output_Final_PCLs!T85</f>
        <v>##BLANK</v>
      </c>
      <c r="AH236" s="89" t="str">
        <f>Output_Final_PCLs!U85</f>
        <v>##BLANK</v>
      </c>
    </row>
    <row r="237" spans="2:34" s="15" customFormat="1" ht="15" x14ac:dyDescent="0.25">
      <c r="B237" s="89" t="str">
        <f>Output_Final_PCLs!B86</f>
        <v>PRT</v>
      </c>
      <c r="C237" s="89" t="str">
        <f>Output_Final_PCLs!C86</f>
        <v>Portsmouth Water</v>
      </c>
      <c r="D237" s="89" t="str">
        <f>Output_Final_PCLs!D86</f>
        <v>England</v>
      </c>
      <c r="E237" s="89" t="str">
        <f>Output_Final_PCLs!E86</f>
        <v>Company</v>
      </c>
      <c r="F237" s="89" t="str">
        <f>Output_Final_PCLs!F86</f>
        <v>WoC</v>
      </c>
      <c r="G237" s="89" t="str">
        <f>Output_Final_PCLs!G86</f>
        <v>PCL Units</v>
      </c>
      <c r="H237" s="89" t="str">
        <f>Output_Final_PCLs!H86</f>
        <v>C_OUT5_09_D_PR24_OFWAT</v>
      </c>
      <c r="I237" s="88" t="str">
        <f t="shared" si="3"/>
        <v>PRTC_OUT5_09_D_PR24_OFWAT</v>
      </c>
      <c r="J237" s="89" t="str">
        <f>Output_Final_PCLs!J86</f>
        <v>Totex</v>
      </c>
      <c r="K237" s="89" t="str">
        <f>Output_Final_PCLs!K86</f>
        <v xml:space="preserve">Company view </v>
      </c>
      <c r="L237" s="89" t="str">
        <f>Output_Final_PCLs!L86</f>
        <v>RWQ</v>
      </c>
      <c r="M237" s="89" t="str">
        <f>Output_Final_PCLs!M86</f>
        <v>Change in phosphorus discharged from treatment works</v>
      </c>
      <c r="N237" s="89" t="str">
        <f>Output_Final_PCLs!N86</f>
        <v>kg</v>
      </c>
      <c r="O237" s="89">
        <f>Output_Final_PCLs!O86</f>
        <v>4</v>
      </c>
      <c r="P237" s="89" t="s">
        <v>123</v>
      </c>
      <c r="Q237" s="89" t="s">
        <v>123</v>
      </c>
      <c r="R237" s="89" t="s">
        <v>123</v>
      </c>
      <c r="S237" s="89" t="s">
        <v>123</v>
      </c>
      <c r="T237" s="89" t="s">
        <v>123</v>
      </c>
      <c r="U237" s="89" t="s">
        <v>123</v>
      </c>
      <c r="V237" s="89" t="s">
        <v>123</v>
      </c>
      <c r="W237" s="89" t="s">
        <v>123</v>
      </c>
      <c r="X237" s="89" t="s">
        <v>123</v>
      </c>
      <c r="Y237" s="89" t="s">
        <v>123</v>
      </c>
      <c r="Z237" s="89" t="s">
        <v>123</v>
      </c>
      <c r="AA237" s="89" t="s">
        <v>123</v>
      </c>
      <c r="AB237" s="89" t="s">
        <v>123</v>
      </c>
      <c r="AC237" s="89" t="str">
        <f>Output_Final_PCLs!P86</f>
        <v>##BLANK</v>
      </c>
      <c r="AD237" s="89" t="str">
        <f>Output_Final_PCLs!Q86</f>
        <v>##BLANK</v>
      </c>
      <c r="AE237" s="89" t="str">
        <f>Output_Final_PCLs!R86</f>
        <v>##BLANK</v>
      </c>
      <c r="AF237" s="89" t="str">
        <f>Output_Final_PCLs!S86</f>
        <v>##BLANK</v>
      </c>
      <c r="AG237" s="89" t="str">
        <f>Output_Final_PCLs!T86</f>
        <v>##BLANK</v>
      </c>
      <c r="AH237" s="89" t="str">
        <f>Output_Final_PCLs!U86</f>
        <v>##BLANK</v>
      </c>
    </row>
    <row r="238" spans="2:34" s="15" customFormat="1" ht="15" x14ac:dyDescent="0.25">
      <c r="B238" s="89" t="str">
        <f>Output_Final_PCLs!B87</f>
        <v>SEW</v>
      </c>
      <c r="C238" s="89" t="str">
        <f>Output_Final_PCLs!C87</f>
        <v>South East Water</v>
      </c>
      <c r="D238" s="89" t="str">
        <f>Output_Final_PCLs!D87</f>
        <v>England</v>
      </c>
      <c r="E238" s="89" t="str">
        <f>Output_Final_PCLs!E87</f>
        <v>Company</v>
      </c>
      <c r="F238" s="89" t="str">
        <f>Output_Final_PCLs!F87</f>
        <v>WoC</v>
      </c>
      <c r="G238" s="89" t="str">
        <f>Output_Final_PCLs!G87</f>
        <v>PCL Units</v>
      </c>
      <c r="H238" s="89" t="str">
        <f>Output_Final_PCLs!H87</f>
        <v>C_OUT5_09_D_PR24_OFWAT</v>
      </c>
      <c r="I238" s="88" t="str">
        <f t="shared" si="3"/>
        <v>SEWC_OUT5_09_D_PR24_OFWAT</v>
      </c>
      <c r="J238" s="89" t="str">
        <f>Output_Final_PCLs!J87</f>
        <v>Totex</v>
      </c>
      <c r="K238" s="89" t="str">
        <f>Output_Final_PCLs!K87</f>
        <v xml:space="preserve">Company view </v>
      </c>
      <c r="L238" s="89" t="str">
        <f>Output_Final_PCLs!L87</f>
        <v>RWQ</v>
      </c>
      <c r="M238" s="89" t="str">
        <f>Output_Final_PCLs!M87</f>
        <v>Change in phosphorus discharged from treatment works</v>
      </c>
      <c r="N238" s="89" t="str">
        <f>Output_Final_PCLs!N87</f>
        <v>kg</v>
      </c>
      <c r="O238" s="89">
        <f>Output_Final_PCLs!O87</f>
        <v>4</v>
      </c>
      <c r="P238" s="89" t="s">
        <v>123</v>
      </c>
      <c r="Q238" s="89" t="s">
        <v>123</v>
      </c>
      <c r="R238" s="89" t="s">
        <v>123</v>
      </c>
      <c r="S238" s="89" t="s">
        <v>123</v>
      </c>
      <c r="T238" s="89" t="s">
        <v>123</v>
      </c>
      <c r="U238" s="89" t="s">
        <v>123</v>
      </c>
      <c r="V238" s="89" t="s">
        <v>123</v>
      </c>
      <c r="W238" s="89" t="s">
        <v>123</v>
      </c>
      <c r="X238" s="89" t="s">
        <v>123</v>
      </c>
      <c r="Y238" s="89" t="s">
        <v>123</v>
      </c>
      <c r="Z238" s="89" t="s">
        <v>123</v>
      </c>
      <c r="AA238" s="89" t="s">
        <v>123</v>
      </c>
      <c r="AB238" s="89" t="s">
        <v>123</v>
      </c>
      <c r="AC238" s="89" t="str">
        <f>Output_Final_PCLs!P87</f>
        <v>##BLANK</v>
      </c>
      <c r="AD238" s="89" t="str">
        <f>Output_Final_PCLs!Q87</f>
        <v>##BLANK</v>
      </c>
      <c r="AE238" s="89" t="str">
        <f>Output_Final_PCLs!R87</f>
        <v>##BLANK</v>
      </c>
      <c r="AF238" s="89" t="str">
        <f>Output_Final_PCLs!S87</f>
        <v>##BLANK</v>
      </c>
      <c r="AG238" s="89" t="str">
        <f>Output_Final_PCLs!T87</f>
        <v>##BLANK</v>
      </c>
      <c r="AH238" s="89" t="str">
        <f>Output_Final_PCLs!U87</f>
        <v>##BLANK</v>
      </c>
    </row>
    <row r="239" spans="2:34" s="15" customFormat="1" ht="15" x14ac:dyDescent="0.25">
      <c r="B239" s="89" t="str">
        <f>Output_Final_PCLs!B88</f>
        <v>SSC</v>
      </c>
      <c r="C239" s="89" t="str">
        <f>Output_Final_PCLs!C88</f>
        <v>South Staffordshire Water</v>
      </c>
      <c r="D239" s="89" t="str">
        <f>Output_Final_PCLs!D88</f>
        <v>England</v>
      </c>
      <c r="E239" s="89" t="str">
        <f>Output_Final_PCLs!E88</f>
        <v>Company</v>
      </c>
      <c r="F239" s="89" t="str">
        <f>Output_Final_PCLs!F88</f>
        <v>WoC</v>
      </c>
      <c r="G239" s="89" t="str">
        <f>Output_Final_PCLs!G88</f>
        <v>PCL Units</v>
      </c>
      <c r="H239" s="89" t="str">
        <f>Output_Final_PCLs!H88</f>
        <v>C_OUT5_09_D_PR24_OFWAT</v>
      </c>
      <c r="I239" s="88" t="str">
        <f t="shared" si="3"/>
        <v>SSCC_OUT5_09_D_PR24_OFWAT</v>
      </c>
      <c r="J239" s="89" t="str">
        <f>Output_Final_PCLs!J88</f>
        <v>Totex</v>
      </c>
      <c r="K239" s="89" t="str">
        <f>Output_Final_PCLs!K88</f>
        <v xml:space="preserve">Company view </v>
      </c>
      <c r="L239" s="89" t="str">
        <f>Output_Final_PCLs!L88</f>
        <v>RWQ</v>
      </c>
      <c r="M239" s="89" t="str">
        <f>Output_Final_PCLs!M88</f>
        <v>Change in phosphorus discharged from treatment works</v>
      </c>
      <c r="N239" s="89" t="str">
        <f>Output_Final_PCLs!N88</f>
        <v>kg</v>
      </c>
      <c r="O239" s="89">
        <f>Output_Final_PCLs!O88</f>
        <v>4</v>
      </c>
      <c r="P239" s="89" t="s">
        <v>123</v>
      </c>
      <c r="Q239" s="89" t="s">
        <v>123</v>
      </c>
      <c r="R239" s="89" t="s">
        <v>123</v>
      </c>
      <c r="S239" s="89" t="s">
        <v>123</v>
      </c>
      <c r="T239" s="89" t="s">
        <v>123</v>
      </c>
      <c r="U239" s="89" t="s">
        <v>123</v>
      </c>
      <c r="V239" s="89" t="s">
        <v>123</v>
      </c>
      <c r="W239" s="89" t="s">
        <v>123</v>
      </c>
      <c r="X239" s="89" t="s">
        <v>123</v>
      </c>
      <c r="Y239" s="89" t="s">
        <v>123</v>
      </c>
      <c r="Z239" s="89" t="s">
        <v>123</v>
      </c>
      <c r="AA239" s="89" t="s">
        <v>123</v>
      </c>
      <c r="AB239" s="89" t="s">
        <v>123</v>
      </c>
      <c r="AC239" s="89" t="str">
        <f>Output_Final_PCLs!P88</f>
        <v>##BLANK</v>
      </c>
      <c r="AD239" s="89" t="str">
        <f>Output_Final_PCLs!Q88</f>
        <v>##BLANK</v>
      </c>
      <c r="AE239" s="89" t="str">
        <f>Output_Final_PCLs!R88</f>
        <v>##BLANK</v>
      </c>
      <c r="AF239" s="89" t="str">
        <f>Output_Final_PCLs!S88</f>
        <v>##BLANK</v>
      </c>
      <c r="AG239" s="89" t="str">
        <f>Output_Final_PCLs!T88</f>
        <v>##BLANK</v>
      </c>
      <c r="AH239" s="89" t="str">
        <f>Output_Final_PCLs!U88</f>
        <v>##BLANK</v>
      </c>
    </row>
    <row r="240" spans="2:34" s="15" customFormat="1" ht="15" x14ac:dyDescent="0.25">
      <c r="B240" s="89" t="str">
        <f>Output_Final_PCLs!B89</f>
        <v>SES</v>
      </c>
      <c r="C240" s="89" t="str">
        <f>Output_Final_PCLs!C89</f>
        <v>SES Water</v>
      </c>
      <c r="D240" s="89" t="str">
        <f>Output_Final_PCLs!D89</f>
        <v>England</v>
      </c>
      <c r="E240" s="89" t="str">
        <f>Output_Final_PCLs!E89</f>
        <v>Company</v>
      </c>
      <c r="F240" s="89" t="str">
        <f>Output_Final_PCLs!F89</f>
        <v>WoC</v>
      </c>
      <c r="G240" s="89" t="str">
        <f>Output_Final_PCLs!G89</f>
        <v>PCL Units</v>
      </c>
      <c r="H240" s="89" t="str">
        <f>Output_Final_PCLs!H89</f>
        <v>C_OUT5_09_D_PR24_OFWAT</v>
      </c>
      <c r="I240" s="88" t="str">
        <f t="shared" si="3"/>
        <v>SESC_OUT5_09_D_PR24_OFWAT</v>
      </c>
      <c r="J240" s="89" t="str">
        <f>Output_Final_PCLs!J89</f>
        <v>Totex</v>
      </c>
      <c r="K240" s="89" t="str">
        <f>Output_Final_PCLs!K89</f>
        <v xml:space="preserve">Company view </v>
      </c>
      <c r="L240" s="89" t="str">
        <f>Output_Final_PCLs!L89</f>
        <v>RWQ</v>
      </c>
      <c r="M240" s="89" t="str">
        <f>Output_Final_PCLs!M89</f>
        <v>Change in phosphorus discharged from treatment works</v>
      </c>
      <c r="N240" s="89" t="str">
        <f>Output_Final_PCLs!N89</f>
        <v>kg</v>
      </c>
      <c r="O240" s="89">
        <f>Output_Final_PCLs!O89</f>
        <v>4</v>
      </c>
      <c r="P240" s="89" t="s">
        <v>123</v>
      </c>
      <c r="Q240" s="89" t="s">
        <v>123</v>
      </c>
      <c r="R240" s="89" t="s">
        <v>123</v>
      </c>
      <c r="S240" s="89" t="s">
        <v>123</v>
      </c>
      <c r="T240" s="89" t="s">
        <v>123</v>
      </c>
      <c r="U240" s="89" t="s">
        <v>123</v>
      </c>
      <c r="V240" s="89" t="s">
        <v>123</v>
      </c>
      <c r="W240" s="89" t="s">
        <v>123</v>
      </c>
      <c r="X240" s="89" t="s">
        <v>123</v>
      </c>
      <c r="Y240" s="89" t="s">
        <v>123</v>
      </c>
      <c r="Z240" s="89" t="s">
        <v>123</v>
      </c>
      <c r="AA240" s="89" t="s">
        <v>123</v>
      </c>
      <c r="AB240" s="89" t="s">
        <v>123</v>
      </c>
      <c r="AC240" s="89" t="str">
        <f>Output_Final_PCLs!P89</f>
        <v>##BLANK</v>
      </c>
      <c r="AD240" s="89" t="str">
        <f>Output_Final_PCLs!Q89</f>
        <v>##BLANK</v>
      </c>
      <c r="AE240" s="89" t="str">
        <f>Output_Final_PCLs!R89</f>
        <v>##BLANK</v>
      </c>
      <c r="AF240" s="89" t="str">
        <f>Output_Final_PCLs!S89</f>
        <v>##BLANK</v>
      </c>
      <c r="AG240" s="89" t="str">
        <f>Output_Final_PCLs!T89</f>
        <v>##BLANK</v>
      </c>
      <c r="AH240" s="89" t="str">
        <f>Output_Final_PCLs!U89</f>
        <v>##BLANK</v>
      </c>
    </row>
    <row r="241" spans="2:34" s="15" customFormat="1" ht="15" x14ac:dyDescent="0.25">
      <c r="B241" s="89" t="str">
        <f>Output_Final_PCLs!B90</f>
        <v>SWB</v>
      </c>
      <c r="C241" s="89" t="str">
        <f>Output_Final_PCLs!C90</f>
        <v>South West Water</v>
      </c>
      <c r="D241" s="89" t="str">
        <f>Output_Final_PCLs!D90</f>
        <v>England</v>
      </c>
      <c r="E241" s="89" t="str">
        <f>Output_Final_PCLs!E90</f>
        <v>Company</v>
      </c>
      <c r="F241" s="89" t="str">
        <f>Output_Final_PCLs!F90</f>
        <v>WaSC</v>
      </c>
      <c r="G241" s="89" t="str">
        <f>Output_Final_PCLs!G90</f>
        <v>PCL Units</v>
      </c>
      <c r="H241" s="89" t="str">
        <f>Output_Final_PCLs!H90</f>
        <v>C_OUT5_09_D_PR24_OFWAT</v>
      </c>
      <c r="I241" s="88" t="str">
        <f t="shared" si="3"/>
        <v>SWBC_OUT5_09_D_PR24_OFWAT</v>
      </c>
      <c r="J241" s="89" t="str">
        <f>Output_Final_PCLs!J90</f>
        <v>Totex</v>
      </c>
      <c r="K241" s="89" t="str">
        <f>Output_Final_PCLs!K90</f>
        <v xml:space="preserve">Company view </v>
      </c>
      <c r="L241" s="89" t="str">
        <f>Output_Final_PCLs!L90</f>
        <v>RWQ</v>
      </c>
      <c r="M241" s="89" t="str">
        <f>Output_Final_PCLs!M90</f>
        <v>Change in phosphorus discharged from treatment works</v>
      </c>
      <c r="N241" s="89" t="str">
        <f>Output_Final_PCLs!N90</f>
        <v>kg</v>
      </c>
      <c r="O241" s="89">
        <f>Output_Final_PCLs!O90</f>
        <v>4</v>
      </c>
      <c r="P241" s="89" t="s">
        <v>123</v>
      </c>
      <c r="Q241" s="89" t="s">
        <v>123</v>
      </c>
      <c r="R241" s="89" t="s">
        <v>123</v>
      </c>
      <c r="S241" s="89" t="s">
        <v>123</v>
      </c>
      <c r="T241" s="89" t="s">
        <v>123</v>
      </c>
      <c r="U241" s="89" t="s">
        <v>123</v>
      </c>
      <c r="V241" s="89" t="s">
        <v>123</v>
      </c>
      <c r="W241" s="89" t="s">
        <v>123</v>
      </c>
      <c r="X241" s="89" t="s">
        <v>123</v>
      </c>
      <c r="Y241" s="89" t="s">
        <v>123</v>
      </c>
      <c r="Z241" s="89" t="s">
        <v>123</v>
      </c>
      <c r="AA241" s="89" t="s">
        <v>123</v>
      </c>
      <c r="AB241" s="89" t="s">
        <v>123</v>
      </c>
      <c r="AC241" s="89">
        <f>Output_Final_PCLs!P90</f>
        <v>5262.1885599999987</v>
      </c>
      <c r="AD241" s="89">
        <f>Output_Final_PCLs!Q90</f>
        <v>4998.4695900000006</v>
      </c>
      <c r="AE241" s="89">
        <f>Output_Final_PCLs!R90</f>
        <v>17647.718800000002</v>
      </c>
      <c r="AF241" s="89">
        <f>Output_Final_PCLs!S90</f>
        <v>18615.635600000001</v>
      </c>
      <c r="AG241" s="89">
        <f>Output_Final_PCLs!T90</f>
        <v>19822.433850000001</v>
      </c>
      <c r="AH241" s="89">
        <f>Output_Final_PCLs!U90</f>
        <v>23046.108039999999</v>
      </c>
    </row>
    <row r="242" spans="2:34" s="15" customFormat="1" ht="15" x14ac:dyDescent="0.25">
      <c r="B242" s="89" t="str">
        <f>Output_Final_PCLs!B91</f>
        <v>BRL</v>
      </c>
      <c r="C242" s="89" t="str">
        <f>Output_Final_PCLs!C91</f>
        <v>Bristol Water</v>
      </c>
      <c r="D242" s="89" t="str">
        <f>Output_Final_PCLs!D91</f>
        <v>England</v>
      </c>
      <c r="E242" s="89" t="str">
        <f>Output_Final_PCLs!E91</f>
        <v>Company</v>
      </c>
      <c r="F242" s="89" t="str">
        <f>Output_Final_PCLs!F91</f>
        <v>WoC</v>
      </c>
      <c r="G242" s="89" t="str">
        <f>Output_Final_PCLs!G91</f>
        <v>PCL Units</v>
      </c>
      <c r="H242" s="89" t="str">
        <f>Output_Final_PCLs!H91</f>
        <v>C_OUT5_09_D_PR24_OFWAT</v>
      </c>
      <c r="I242" s="88" t="str">
        <f t="shared" si="3"/>
        <v>BRLC_OUT5_09_D_PR24_OFWAT</v>
      </c>
      <c r="J242" s="89" t="str">
        <f>Output_Final_PCLs!J91</f>
        <v>Totex</v>
      </c>
      <c r="K242" s="89" t="str">
        <f>Output_Final_PCLs!K91</f>
        <v xml:space="preserve">Company view </v>
      </c>
      <c r="L242" s="89" t="str">
        <f>Output_Final_PCLs!L91</f>
        <v>RWQ</v>
      </c>
      <c r="M242" s="89" t="str">
        <f>Output_Final_PCLs!M91</f>
        <v>Change in phosphorus discharged from treatment works</v>
      </c>
      <c r="N242" s="89" t="str">
        <f>Output_Final_PCLs!N91</f>
        <v>kg</v>
      </c>
      <c r="O242" s="89">
        <f>Output_Final_PCLs!O91</f>
        <v>4</v>
      </c>
      <c r="P242" s="89" t="s">
        <v>123</v>
      </c>
      <c r="Q242" s="89" t="s">
        <v>123</v>
      </c>
      <c r="R242" s="89" t="s">
        <v>123</v>
      </c>
      <c r="S242" s="89" t="s">
        <v>123</v>
      </c>
      <c r="T242" s="89" t="s">
        <v>123</v>
      </c>
      <c r="U242" s="89" t="s">
        <v>123</v>
      </c>
      <c r="V242" s="89" t="s">
        <v>123</v>
      </c>
      <c r="W242" s="89" t="s">
        <v>123</v>
      </c>
      <c r="X242" s="89" t="s">
        <v>123</v>
      </c>
      <c r="Y242" s="89" t="s">
        <v>123</v>
      </c>
      <c r="Z242" s="89" t="s">
        <v>123</v>
      </c>
      <c r="AA242" s="89" t="s">
        <v>123</v>
      </c>
      <c r="AB242" s="89" t="s">
        <v>123</v>
      </c>
      <c r="AC242" s="89" t="str">
        <f>Output_Final_PCLs!P91</f>
        <v>##BLANK</v>
      </c>
      <c r="AD242" s="89" t="str">
        <f>Output_Final_PCLs!Q91</f>
        <v>##BLANK</v>
      </c>
      <c r="AE242" s="89" t="str">
        <f>Output_Final_PCLs!R91</f>
        <v>##BLANK</v>
      </c>
      <c r="AF242" s="89" t="str">
        <f>Output_Final_PCLs!S91</f>
        <v>##BLANK</v>
      </c>
      <c r="AG242" s="89" t="str">
        <f>Output_Final_PCLs!T91</f>
        <v>##BLANK</v>
      </c>
      <c r="AH242" s="89" t="str">
        <f>Output_Final_PCLs!U91</f>
        <v>##BLANK</v>
      </c>
    </row>
    <row r="243" spans="2:34" s="15" customFormat="1" ht="15" x14ac:dyDescent="0.25">
      <c r="B243" s="89" t="str">
        <f>Output_Final_PCLs!B92</f>
        <v>ANH</v>
      </c>
      <c r="C243" s="89" t="str">
        <f>Output_Final_PCLs!C92</f>
        <v>Anglian Water</v>
      </c>
      <c r="D243" s="89" t="str">
        <f>Output_Final_PCLs!D92</f>
        <v>England</v>
      </c>
      <c r="E243" s="89" t="str">
        <f>Output_Final_PCLs!E92</f>
        <v>Company</v>
      </c>
      <c r="F243" s="89" t="str">
        <f>Output_Final_PCLs!F92</f>
        <v>WaSC</v>
      </c>
      <c r="G243" s="89" t="str">
        <f>Output_Final_PCLs!G92</f>
        <v>PCL Units</v>
      </c>
      <c r="H243" s="89" t="str">
        <f>Output_Final_PCLs!H92</f>
        <v>C_OUT5_09_E_PR24_OFWAT</v>
      </c>
      <c r="I243" s="88" t="str">
        <f t="shared" si="3"/>
        <v>ANHC_OUT5_09_E_PR24_OFWAT</v>
      </c>
      <c r="J243" s="89" t="str">
        <f>Output_Final_PCLs!J92</f>
        <v>Totex</v>
      </c>
      <c r="K243" s="89" t="str">
        <f>Output_Final_PCLs!K92</f>
        <v xml:space="preserve">Company view </v>
      </c>
      <c r="L243" s="89" t="str">
        <f>Output_Final_PCLs!L92</f>
        <v>RWQ</v>
      </c>
      <c r="M243" s="89" t="str">
        <f>Output_Final_PCLs!M92</f>
        <v>Phosphorus prevented from entering rivers from partnership working</v>
      </c>
      <c r="N243" s="89" t="str">
        <f>Output_Final_PCLs!N92</f>
        <v>kg</v>
      </c>
      <c r="O243" s="89">
        <f>Output_Final_PCLs!O92</f>
        <v>4</v>
      </c>
      <c r="P243" s="89" t="s">
        <v>123</v>
      </c>
      <c r="Q243" s="89" t="s">
        <v>123</v>
      </c>
      <c r="R243" s="89" t="s">
        <v>123</v>
      </c>
      <c r="S243" s="89" t="s">
        <v>123</v>
      </c>
      <c r="T243" s="89" t="s">
        <v>123</v>
      </c>
      <c r="U243" s="89" t="s">
        <v>123</v>
      </c>
      <c r="V243" s="89" t="s">
        <v>123</v>
      </c>
      <c r="W243" s="89" t="s">
        <v>123</v>
      </c>
      <c r="X243" s="89" t="s">
        <v>123</v>
      </c>
      <c r="Y243" s="89" t="s">
        <v>123</v>
      </c>
      <c r="Z243" s="89" t="s">
        <v>123</v>
      </c>
      <c r="AA243" s="89" t="s">
        <v>123</v>
      </c>
      <c r="AB243" s="89" t="s">
        <v>123</v>
      </c>
      <c r="AC243" s="89" t="str">
        <f>Output_Final_PCLs!P92</f>
        <v>##BLANK</v>
      </c>
      <c r="AD243" s="89" t="str">
        <f>Output_Final_PCLs!Q92</f>
        <v>##BLANK</v>
      </c>
      <c r="AE243" s="89" t="str">
        <f>Output_Final_PCLs!R92</f>
        <v>##BLANK</v>
      </c>
      <c r="AF243" s="89" t="str">
        <f>Output_Final_PCLs!S92</f>
        <v>##BLANK</v>
      </c>
      <c r="AG243" s="89" t="str">
        <f>Output_Final_PCLs!T92</f>
        <v>##BLANK</v>
      </c>
      <c r="AH243" s="89" t="str">
        <f>Output_Final_PCLs!U92</f>
        <v>##BLANK</v>
      </c>
    </row>
    <row r="244" spans="2:34" s="15" customFormat="1" ht="15" x14ac:dyDescent="0.25">
      <c r="B244" s="89" t="str">
        <f>Output_Final_PCLs!B93</f>
        <v>WSH</v>
      </c>
      <c r="C244" s="89" t="str">
        <f>Output_Final_PCLs!C93</f>
        <v>Dŵr Cymru</v>
      </c>
      <c r="D244" s="89" t="str">
        <f>Output_Final_PCLs!D93</f>
        <v>Wales</v>
      </c>
      <c r="E244" s="89" t="str">
        <f>Output_Final_PCLs!E93</f>
        <v>Company</v>
      </c>
      <c r="F244" s="89" t="str">
        <f>Output_Final_PCLs!F93</f>
        <v>WaSC</v>
      </c>
      <c r="G244" s="89" t="str">
        <f>Output_Final_PCLs!G93</f>
        <v>PCL Units</v>
      </c>
      <c r="H244" s="89" t="str">
        <f>Output_Final_PCLs!H93</f>
        <v>C_OUT5_09_E_PR24_OFWAT</v>
      </c>
      <c r="I244" s="88" t="str">
        <f t="shared" si="3"/>
        <v>WSHC_OUT5_09_E_PR24_OFWAT</v>
      </c>
      <c r="J244" s="89" t="str">
        <f>Output_Final_PCLs!J93</f>
        <v>Totex</v>
      </c>
      <c r="K244" s="89" t="str">
        <f>Output_Final_PCLs!K93</f>
        <v xml:space="preserve">Company view </v>
      </c>
      <c r="L244" s="89" t="str">
        <f>Output_Final_PCLs!L93</f>
        <v>RWQ</v>
      </c>
      <c r="M244" s="89" t="str">
        <f>Output_Final_PCLs!M93</f>
        <v>Phosphorus prevented from entering rivers from partnership working</v>
      </c>
      <c r="N244" s="89" t="str">
        <f>Output_Final_PCLs!N93</f>
        <v>kg</v>
      </c>
      <c r="O244" s="89">
        <f>Output_Final_PCLs!O93</f>
        <v>4</v>
      </c>
      <c r="P244" s="89" t="s">
        <v>123</v>
      </c>
      <c r="Q244" s="89" t="s">
        <v>123</v>
      </c>
      <c r="R244" s="89" t="s">
        <v>123</v>
      </c>
      <c r="S244" s="89" t="s">
        <v>123</v>
      </c>
      <c r="T244" s="89" t="s">
        <v>123</v>
      </c>
      <c r="U244" s="89" t="s">
        <v>123</v>
      </c>
      <c r="V244" s="89" t="s">
        <v>123</v>
      </c>
      <c r="W244" s="89" t="s">
        <v>123</v>
      </c>
      <c r="X244" s="89" t="s">
        <v>123</v>
      </c>
      <c r="Y244" s="89" t="s">
        <v>123</v>
      </c>
      <c r="Z244" s="89" t="s">
        <v>123</v>
      </c>
      <c r="AA244" s="89" t="s">
        <v>123</v>
      </c>
      <c r="AB244" s="89" t="s">
        <v>123</v>
      </c>
      <c r="AC244" s="89">
        <f>Output_Final_PCLs!P93</f>
        <v>0</v>
      </c>
      <c r="AD244" s="89">
        <f>Output_Final_PCLs!Q93</f>
        <v>189.435</v>
      </c>
      <c r="AE244" s="89">
        <f>Output_Final_PCLs!R93</f>
        <v>413.91</v>
      </c>
      <c r="AF244" s="89">
        <f>Output_Final_PCLs!S93</f>
        <v>413.91</v>
      </c>
      <c r="AG244" s="89">
        <f>Output_Final_PCLs!T93</f>
        <v>587.09519999999998</v>
      </c>
      <c r="AH244" s="89">
        <f>Output_Final_PCLs!U93</f>
        <v>587.09519999999998</v>
      </c>
    </row>
    <row r="245" spans="2:34" s="15" customFormat="1" ht="15" x14ac:dyDescent="0.25">
      <c r="B245" s="89" t="str">
        <f>Output_Final_PCLs!B94</f>
        <v>HDD</v>
      </c>
      <c r="C245" s="89" t="str">
        <f>Output_Final_PCLs!C94</f>
        <v>Hafren Dyfrdwy</v>
      </c>
      <c r="D245" s="89" t="str">
        <f>Output_Final_PCLs!D94</f>
        <v>Wales</v>
      </c>
      <c r="E245" s="89" t="str">
        <f>Output_Final_PCLs!E94</f>
        <v>Company</v>
      </c>
      <c r="F245" s="89" t="str">
        <f>Output_Final_PCLs!F94</f>
        <v>WaSC</v>
      </c>
      <c r="G245" s="89" t="str">
        <f>Output_Final_PCLs!G94</f>
        <v>PCL Units</v>
      </c>
      <c r="H245" s="89" t="str">
        <f>Output_Final_PCLs!H94</f>
        <v>C_OUT5_09_E_PR24_OFWAT</v>
      </c>
      <c r="I245" s="88" t="str">
        <f t="shared" si="3"/>
        <v>HDDC_OUT5_09_E_PR24_OFWAT</v>
      </c>
      <c r="J245" s="89" t="str">
        <f>Output_Final_PCLs!J94</f>
        <v>Totex</v>
      </c>
      <c r="K245" s="89" t="str">
        <f>Output_Final_PCLs!K94</f>
        <v xml:space="preserve">Company view </v>
      </c>
      <c r="L245" s="89" t="str">
        <f>Output_Final_PCLs!L94</f>
        <v>RWQ</v>
      </c>
      <c r="M245" s="89" t="str">
        <f>Output_Final_PCLs!M94</f>
        <v>Phosphorus prevented from entering rivers from partnership working</v>
      </c>
      <c r="N245" s="89" t="str">
        <f>Output_Final_PCLs!N94</f>
        <v>kg</v>
      </c>
      <c r="O245" s="89">
        <f>Output_Final_PCLs!O94</f>
        <v>4</v>
      </c>
      <c r="P245" s="89" t="s">
        <v>123</v>
      </c>
      <c r="Q245" s="89" t="s">
        <v>123</v>
      </c>
      <c r="R245" s="89" t="s">
        <v>123</v>
      </c>
      <c r="S245" s="89" t="s">
        <v>123</v>
      </c>
      <c r="T245" s="89" t="s">
        <v>123</v>
      </c>
      <c r="U245" s="89" t="s">
        <v>123</v>
      </c>
      <c r="V245" s="89" t="s">
        <v>123</v>
      </c>
      <c r="W245" s="89" t="s">
        <v>123</v>
      </c>
      <c r="X245" s="89" t="s">
        <v>123</v>
      </c>
      <c r="Y245" s="89" t="s">
        <v>123</v>
      </c>
      <c r="Z245" s="89" t="s">
        <v>123</v>
      </c>
      <c r="AA245" s="89" t="s">
        <v>123</v>
      </c>
      <c r="AB245" s="89" t="s">
        <v>123</v>
      </c>
      <c r="AC245" s="89">
        <f>Output_Final_PCLs!P94</f>
        <v>0</v>
      </c>
      <c r="AD245" s="89">
        <f>Output_Final_PCLs!Q94</f>
        <v>0</v>
      </c>
      <c r="AE245" s="89">
        <f>Output_Final_PCLs!R94</f>
        <v>0</v>
      </c>
      <c r="AF245" s="89">
        <f>Output_Final_PCLs!S94</f>
        <v>0</v>
      </c>
      <c r="AG245" s="89">
        <f>Output_Final_PCLs!T94</f>
        <v>0</v>
      </c>
      <c r="AH245" s="89">
        <f>Output_Final_PCLs!U94</f>
        <v>0</v>
      </c>
    </row>
    <row r="246" spans="2:34" s="15" customFormat="1" ht="15" x14ac:dyDescent="0.25">
      <c r="B246" s="89" t="str">
        <f>Output_Final_PCLs!B95</f>
        <v>NES</v>
      </c>
      <c r="C246" s="89" t="str">
        <f>Output_Final_PCLs!C95</f>
        <v>Northumbrian Water</v>
      </c>
      <c r="D246" s="89" t="str">
        <f>Output_Final_PCLs!D95</f>
        <v>England</v>
      </c>
      <c r="E246" s="89" t="str">
        <f>Output_Final_PCLs!E95</f>
        <v>Company</v>
      </c>
      <c r="F246" s="89" t="str">
        <f>Output_Final_PCLs!F95</f>
        <v>WaSC</v>
      </c>
      <c r="G246" s="89" t="str">
        <f>Output_Final_PCLs!G95</f>
        <v>PCL Units</v>
      </c>
      <c r="H246" s="89" t="str">
        <f>Output_Final_PCLs!H95</f>
        <v>C_OUT5_09_E_PR24_OFWAT</v>
      </c>
      <c r="I246" s="88" t="str">
        <f t="shared" si="3"/>
        <v>NESC_OUT5_09_E_PR24_OFWAT</v>
      </c>
      <c r="J246" s="89" t="str">
        <f>Output_Final_PCLs!J95</f>
        <v>Totex</v>
      </c>
      <c r="K246" s="89" t="str">
        <f>Output_Final_PCLs!K95</f>
        <v xml:space="preserve">Company view </v>
      </c>
      <c r="L246" s="89" t="str">
        <f>Output_Final_PCLs!L95</f>
        <v>RWQ</v>
      </c>
      <c r="M246" s="89" t="str">
        <f>Output_Final_PCLs!M95</f>
        <v>Phosphorus prevented from entering rivers from partnership working</v>
      </c>
      <c r="N246" s="89" t="str">
        <f>Output_Final_PCLs!N95</f>
        <v>kg</v>
      </c>
      <c r="O246" s="89">
        <f>Output_Final_PCLs!O95</f>
        <v>4</v>
      </c>
      <c r="P246" s="89" t="s">
        <v>123</v>
      </c>
      <c r="Q246" s="89" t="s">
        <v>123</v>
      </c>
      <c r="R246" s="89" t="s">
        <v>123</v>
      </c>
      <c r="S246" s="89" t="s">
        <v>123</v>
      </c>
      <c r="T246" s="89" t="s">
        <v>123</v>
      </c>
      <c r="U246" s="89" t="s">
        <v>123</v>
      </c>
      <c r="V246" s="89" t="s">
        <v>123</v>
      </c>
      <c r="W246" s="89" t="s">
        <v>123</v>
      </c>
      <c r="X246" s="89" t="s">
        <v>123</v>
      </c>
      <c r="Y246" s="89" t="s">
        <v>123</v>
      </c>
      <c r="Z246" s="89" t="s">
        <v>123</v>
      </c>
      <c r="AA246" s="89" t="s">
        <v>123</v>
      </c>
      <c r="AB246" s="89" t="s">
        <v>123</v>
      </c>
      <c r="AC246" s="89">
        <f>Output_Final_PCLs!P95</f>
        <v>0</v>
      </c>
      <c r="AD246" s="89">
        <f>Output_Final_PCLs!Q95</f>
        <v>0</v>
      </c>
      <c r="AE246" s="89">
        <f>Output_Final_PCLs!R95</f>
        <v>0</v>
      </c>
      <c r="AF246" s="89">
        <f>Output_Final_PCLs!S95</f>
        <v>0</v>
      </c>
      <c r="AG246" s="89">
        <f>Output_Final_PCLs!T95</f>
        <v>4867.1913999999997</v>
      </c>
      <c r="AH246" s="89">
        <f>Output_Final_PCLs!U95</f>
        <v>4867.1913999999997</v>
      </c>
    </row>
    <row r="247" spans="2:34" s="15" customFormat="1" ht="15" x14ac:dyDescent="0.25">
      <c r="B247" s="89" t="str">
        <f>Output_Final_PCLs!B96</f>
        <v>SVE</v>
      </c>
      <c r="C247" s="89" t="str">
        <f>Output_Final_PCLs!C96</f>
        <v>Severn Trent Water</v>
      </c>
      <c r="D247" s="89" t="str">
        <f>Output_Final_PCLs!D96</f>
        <v>England</v>
      </c>
      <c r="E247" s="89" t="str">
        <f>Output_Final_PCLs!E96</f>
        <v>Company</v>
      </c>
      <c r="F247" s="89" t="str">
        <f>Output_Final_PCLs!F96</f>
        <v>WaSC</v>
      </c>
      <c r="G247" s="89" t="str">
        <f>Output_Final_PCLs!G96</f>
        <v>PCL Units</v>
      </c>
      <c r="H247" s="89" t="str">
        <f>Output_Final_PCLs!H96</f>
        <v>C_OUT5_09_E_PR24_OFWAT</v>
      </c>
      <c r="I247" s="88" t="str">
        <f t="shared" si="3"/>
        <v>SVEC_OUT5_09_E_PR24_OFWAT</v>
      </c>
      <c r="J247" s="89" t="str">
        <f>Output_Final_PCLs!J96</f>
        <v>Totex</v>
      </c>
      <c r="K247" s="89" t="str">
        <f>Output_Final_PCLs!K96</f>
        <v xml:space="preserve">Company view </v>
      </c>
      <c r="L247" s="89" t="str">
        <f>Output_Final_PCLs!L96</f>
        <v>RWQ</v>
      </c>
      <c r="M247" s="89" t="str">
        <f>Output_Final_PCLs!M96</f>
        <v>Phosphorus prevented from entering rivers from partnership working</v>
      </c>
      <c r="N247" s="89" t="str">
        <f>Output_Final_PCLs!N96</f>
        <v>kg</v>
      </c>
      <c r="O247" s="89">
        <f>Output_Final_PCLs!O96</f>
        <v>4</v>
      </c>
      <c r="P247" s="89" t="s">
        <v>123</v>
      </c>
      <c r="Q247" s="89" t="s">
        <v>123</v>
      </c>
      <c r="R247" s="89" t="s">
        <v>123</v>
      </c>
      <c r="S247" s="89" t="s">
        <v>123</v>
      </c>
      <c r="T247" s="89" t="s">
        <v>123</v>
      </c>
      <c r="U247" s="89" t="s">
        <v>123</v>
      </c>
      <c r="V247" s="89" t="s">
        <v>123</v>
      </c>
      <c r="W247" s="89" t="s">
        <v>123</v>
      </c>
      <c r="X247" s="89" t="s">
        <v>123</v>
      </c>
      <c r="Y247" s="89" t="s">
        <v>123</v>
      </c>
      <c r="Z247" s="89" t="s">
        <v>123</v>
      </c>
      <c r="AA247" s="89" t="s">
        <v>123</v>
      </c>
      <c r="AB247" s="89" t="s">
        <v>123</v>
      </c>
      <c r="AC247" s="89">
        <f>Output_Final_PCLs!P96</f>
        <v>0</v>
      </c>
      <c r="AD247" s="89">
        <f>Output_Final_PCLs!Q96</f>
        <v>0</v>
      </c>
      <c r="AE247" s="89">
        <f>Output_Final_PCLs!R96</f>
        <v>0</v>
      </c>
      <c r="AF247" s="89">
        <f>Output_Final_PCLs!S96</f>
        <v>0</v>
      </c>
      <c r="AG247" s="89">
        <f>Output_Final_PCLs!T96</f>
        <v>0</v>
      </c>
      <c r="AH247" s="89">
        <f>Output_Final_PCLs!U96</f>
        <v>0</v>
      </c>
    </row>
    <row r="248" spans="2:34" s="15" customFormat="1" ht="15" x14ac:dyDescent="0.25">
      <c r="B248" s="89" t="str">
        <f>Output_Final_PCLs!B97</f>
        <v>SRN</v>
      </c>
      <c r="C248" s="89" t="str">
        <f>Output_Final_PCLs!C97</f>
        <v>Southern Water</v>
      </c>
      <c r="D248" s="89" t="str">
        <f>Output_Final_PCLs!D97</f>
        <v>England</v>
      </c>
      <c r="E248" s="89" t="str">
        <f>Output_Final_PCLs!E97</f>
        <v>Company</v>
      </c>
      <c r="F248" s="89" t="str">
        <f>Output_Final_PCLs!F97</f>
        <v>WaSC</v>
      </c>
      <c r="G248" s="89" t="str">
        <f>Output_Final_PCLs!G97</f>
        <v>PCL Units</v>
      </c>
      <c r="H248" s="89" t="str">
        <f>Output_Final_PCLs!H97</f>
        <v>C_OUT5_09_E_PR24_OFWAT</v>
      </c>
      <c r="I248" s="88" t="str">
        <f t="shared" si="3"/>
        <v>SRNC_OUT5_09_E_PR24_OFWAT</v>
      </c>
      <c r="J248" s="89" t="str">
        <f>Output_Final_PCLs!J97</f>
        <v>Totex</v>
      </c>
      <c r="K248" s="89" t="str">
        <f>Output_Final_PCLs!K97</f>
        <v xml:space="preserve">Company view </v>
      </c>
      <c r="L248" s="89" t="str">
        <f>Output_Final_PCLs!L97</f>
        <v>RWQ</v>
      </c>
      <c r="M248" s="89" t="str">
        <f>Output_Final_PCLs!M97</f>
        <v>Phosphorus prevented from entering rivers from partnership working</v>
      </c>
      <c r="N248" s="89" t="str">
        <f>Output_Final_PCLs!N97</f>
        <v>kg</v>
      </c>
      <c r="O248" s="89">
        <f>Output_Final_PCLs!O97</f>
        <v>4</v>
      </c>
      <c r="P248" s="89" t="s">
        <v>123</v>
      </c>
      <c r="Q248" s="89" t="s">
        <v>123</v>
      </c>
      <c r="R248" s="89" t="s">
        <v>123</v>
      </c>
      <c r="S248" s="89" t="s">
        <v>123</v>
      </c>
      <c r="T248" s="89" t="s">
        <v>123</v>
      </c>
      <c r="U248" s="89" t="s">
        <v>123</v>
      </c>
      <c r="V248" s="89" t="s">
        <v>123</v>
      </c>
      <c r="W248" s="89" t="s">
        <v>123</v>
      </c>
      <c r="X248" s="89" t="s">
        <v>123</v>
      </c>
      <c r="Y248" s="89" t="s">
        <v>123</v>
      </c>
      <c r="Z248" s="89" t="s">
        <v>123</v>
      </c>
      <c r="AA248" s="89" t="s">
        <v>123</v>
      </c>
      <c r="AB248" s="89" t="s">
        <v>123</v>
      </c>
      <c r="AC248" s="89">
        <f>Output_Final_PCLs!P97</f>
        <v>0</v>
      </c>
      <c r="AD248" s="89">
        <f>Output_Final_PCLs!Q97</f>
        <v>0</v>
      </c>
      <c r="AE248" s="89">
        <f>Output_Final_PCLs!R97</f>
        <v>0</v>
      </c>
      <c r="AF248" s="89">
        <f>Output_Final_PCLs!S97</f>
        <v>0</v>
      </c>
      <c r="AG248" s="89">
        <f>Output_Final_PCLs!T97</f>
        <v>0</v>
      </c>
      <c r="AH248" s="89">
        <f>Output_Final_PCLs!U97</f>
        <v>0</v>
      </c>
    </row>
    <row r="249" spans="2:34" s="15" customFormat="1" ht="15" x14ac:dyDescent="0.25">
      <c r="B249" s="89" t="str">
        <f>Output_Final_PCLs!B98</f>
        <v>TMS</v>
      </c>
      <c r="C249" s="89" t="str">
        <f>Output_Final_PCLs!C98</f>
        <v>Thames Water</v>
      </c>
      <c r="D249" s="89" t="str">
        <f>Output_Final_PCLs!D98</f>
        <v>England</v>
      </c>
      <c r="E249" s="89" t="str">
        <f>Output_Final_PCLs!E98</f>
        <v>Company</v>
      </c>
      <c r="F249" s="89" t="str">
        <f>Output_Final_PCLs!F98</f>
        <v>WaSC</v>
      </c>
      <c r="G249" s="89" t="str">
        <f>Output_Final_PCLs!G98</f>
        <v>PCL Units</v>
      </c>
      <c r="H249" s="89" t="str">
        <f>Output_Final_PCLs!H98</f>
        <v>C_OUT5_09_E_PR24_OFWAT</v>
      </c>
      <c r="I249" s="88" t="str">
        <f t="shared" si="3"/>
        <v>TMSC_OUT5_09_E_PR24_OFWAT</v>
      </c>
      <c r="J249" s="89" t="str">
        <f>Output_Final_PCLs!J98</f>
        <v>Totex</v>
      </c>
      <c r="K249" s="89" t="str">
        <f>Output_Final_PCLs!K98</f>
        <v xml:space="preserve">Company view </v>
      </c>
      <c r="L249" s="89" t="str">
        <f>Output_Final_PCLs!L98</f>
        <v>RWQ</v>
      </c>
      <c r="M249" s="89" t="str">
        <f>Output_Final_PCLs!M98</f>
        <v>Phosphorus prevented from entering rivers from partnership working</v>
      </c>
      <c r="N249" s="89" t="str">
        <f>Output_Final_PCLs!N98</f>
        <v>kg</v>
      </c>
      <c r="O249" s="89">
        <f>Output_Final_PCLs!O98</f>
        <v>4</v>
      </c>
      <c r="P249" s="89" t="s">
        <v>123</v>
      </c>
      <c r="Q249" s="89" t="s">
        <v>123</v>
      </c>
      <c r="R249" s="89" t="s">
        <v>123</v>
      </c>
      <c r="S249" s="89" t="s">
        <v>123</v>
      </c>
      <c r="T249" s="89" t="s">
        <v>123</v>
      </c>
      <c r="U249" s="89" t="s">
        <v>123</v>
      </c>
      <c r="V249" s="89" t="s">
        <v>123</v>
      </c>
      <c r="W249" s="89" t="s">
        <v>123</v>
      </c>
      <c r="X249" s="89" t="s">
        <v>123</v>
      </c>
      <c r="Y249" s="89" t="s">
        <v>123</v>
      </c>
      <c r="Z249" s="89" t="s">
        <v>123</v>
      </c>
      <c r="AA249" s="89" t="s">
        <v>123</v>
      </c>
      <c r="AB249" s="89" t="s">
        <v>123</v>
      </c>
      <c r="AC249" s="89">
        <f>Output_Final_PCLs!P98</f>
        <v>299</v>
      </c>
      <c r="AD249" s="89">
        <f>Output_Final_PCLs!Q98</f>
        <v>299</v>
      </c>
      <c r="AE249" s="89">
        <f>Output_Final_PCLs!R98</f>
        <v>299</v>
      </c>
      <c r="AF249" s="89">
        <f>Output_Final_PCLs!S98</f>
        <v>299</v>
      </c>
      <c r="AG249" s="89">
        <f>Output_Final_PCLs!T98</f>
        <v>299</v>
      </c>
      <c r="AH249" s="89">
        <f>Output_Final_PCLs!U98</f>
        <v>299</v>
      </c>
    </row>
    <row r="250" spans="2:34" s="15" customFormat="1" ht="15" x14ac:dyDescent="0.25">
      <c r="B250" s="89" t="str">
        <f>Output_Final_PCLs!B99</f>
        <v>NWT</v>
      </c>
      <c r="C250" s="89" t="str">
        <f>Output_Final_PCLs!C99</f>
        <v xml:space="preserve">United Utilities </v>
      </c>
      <c r="D250" s="89" t="str">
        <f>Output_Final_PCLs!D99</f>
        <v>England</v>
      </c>
      <c r="E250" s="89" t="str">
        <f>Output_Final_PCLs!E99</f>
        <v>Company</v>
      </c>
      <c r="F250" s="89" t="str">
        <f>Output_Final_PCLs!F99</f>
        <v>WaSC</v>
      </c>
      <c r="G250" s="89" t="str">
        <f>Output_Final_PCLs!G99</f>
        <v>PCL Units</v>
      </c>
      <c r="H250" s="89" t="str">
        <f>Output_Final_PCLs!H99</f>
        <v>C_OUT5_09_E_PR24_OFWAT</v>
      </c>
      <c r="I250" s="88" t="str">
        <f t="shared" si="3"/>
        <v>NWTC_OUT5_09_E_PR24_OFWAT</v>
      </c>
      <c r="J250" s="89" t="str">
        <f>Output_Final_PCLs!J99</f>
        <v>Totex</v>
      </c>
      <c r="K250" s="89" t="str">
        <f>Output_Final_PCLs!K99</f>
        <v xml:space="preserve">Company view </v>
      </c>
      <c r="L250" s="89" t="str">
        <f>Output_Final_PCLs!L99</f>
        <v>RWQ</v>
      </c>
      <c r="M250" s="89" t="str">
        <f>Output_Final_PCLs!M99</f>
        <v>Phosphorus prevented from entering rivers from partnership working</v>
      </c>
      <c r="N250" s="89" t="str">
        <f>Output_Final_PCLs!N99</f>
        <v>kg</v>
      </c>
      <c r="O250" s="89">
        <f>Output_Final_PCLs!O99</f>
        <v>4</v>
      </c>
      <c r="P250" s="89" t="s">
        <v>123</v>
      </c>
      <c r="Q250" s="89" t="s">
        <v>123</v>
      </c>
      <c r="R250" s="89" t="s">
        <v>123</v>
      </c>
      <c r="S250" s="89" t="s">
        <v>123</v>
      </c>
      <c r="T250" s="89" t="s">
        <v>123</v>
      </c>
      <c r="U250" s="89" t="s">
        <v>123</v>
      </c>
      <c r="V250" s="89" t="s">
        <v>123</v>
      </c>
      <c r="W250" s="89" t="s">
        <v>123</v>
      </c>
      <c r="X250" s="89" t="s">
        <v>123</v>
      </c>
      <c r="Y250" s="89" t="s">
        <v>123</v>
      </c>
      <c r="Z250" s="89" t="s">
        <v>123</v>
      </c>
      <c r="AA250" s="89" t="s">
        <v>123</v>
      </c>
      <c r="AB250" s="89" t="s">
        <v>123</v>
      </c>
      <c r="AC250" s="89">
        <f>Output_Final_PCLs!P99</f>
        <v>0</v>
      </c>
      <c r="AD250" s="89">
        <f>Output_Final_PCLs!Q99</f>
        <v>0</v>
      </c>
      <c r="AE250" s="89">
        <f>Output_Final_PCLs!R99</f>
        <v>66.028800000000004</v>
      </c>
      <c r="AF250" s="89">
        <f>Output_Final_PCLs!S99</f>
        <v>77</v>
      </c>
      <c r="AG250" s="89">
        <f>Output_Final_PCLs!T99</f>
        <v>77</v>
      </c>
      <c r="AH250" s="89">
        <f>Output_Final_PCLs!U99</f>
        <v>77</v>
      </c>
    </row>
    <row r="251" spans="2:34" s="15" customFormat="1" ht="15" x14ac:dyDescent="0.25">
      <c r="B251" s="89" t="str">
        <f>Output_Final_PCLs!B100</f>
        <v>WSX</v>
      </c>
      <c r="C251" s="89" t="str">
        <f>Output_Final_PCLs!C100</f>
        <v>Wessex Water</v>
      </c>
      <c r="D251" s="89" t="str">
        <f>Output_Final_PCLs!D100</f>
        <v>England</v>
      </c>
      <c r="E251" s="89" t="str">
        <f>Output_Final_PCLs!E100</f>
        <v>Company</v>
      </c>
      <c r="F251" s="89" t="str">
        <f>Output_Final_PCLs!F100</f>
        <v>WaSC</v>
      </c>
      <c r="G251" s="89" t="str">
        <f>Output_Final_PCLs!G100</f>
        <v>PCL Units</v>
      </c>
      <c r="H251" s="89" t="str">
        <f>Output_Final_PCLs!H100</f>
        <v>C_OUT5_09_E_PR24_OFWAT</v>
      </c>
      <c r="I251" s="88" t="str">
        <f t="shared" si="3"/>
        <v>WSXC_OUT5_09_E_PR24_OFWAT</v>
      </c>
      <c r="J251" s="89" t="str">
        <f>Output_Final_PCLs!J100</f>
        <v>Totex</v>
      </c>
      <c r="K251" s="89" t="str">
        <f>Output_Final_PCLs!K100</f>
        <v xml:space="preserve">Company view </v>
      </c>
      <c r="L251" s="89" t="str">
        <f>Output_Final_PCLs!L100</f>
        <v>RWQ</v>
      </c>
      <c r="M251" s="89" t="str">
        <f>Output_Final_PCLs!M100</f>
        <v>Phosphorus prevented from entering rivers from partnership working</v>
      </c>
      <c r="N251" s="89" t="str">
        <f>Output_Final_PCLs!N100</f>
        <v>kg</v>
      </c>
      <c r="O251" s="89">
        <f>Output_Final_PCLs!O100</f>
        <v>4</v>
      </c>
      <c r="P251" s="89" t="s">
        <v>123</v>
      </c>
      <c r="Q251" s="89" t="s">
        <v>123</v>
      </c>
      <c r="R251" s="89" t="s">
        <v>123</v>
      </c>
      <c r="S251" s="89" t="s">
        <v>123</v>
      </c>
      <c r="T251" s="89" t="s">
        <v>123</v>
      </c>
      <c r="U251" s="89" t="s">
        <v>123</v>
      </c>
      <c r="V251" s="89" t="s">
        <v>123</v>
      </c>
      <c r="W251" s="89" t="s">
        <v>123</v>
      </c>
      <c r="X251" s="89" t="s">
        <v>123</v>
      </c>
      <c r="Y251" s="89" t="s">
        <v>123</v>
      </c>
      <c r="Z251" s="89" t="s">
        <v>123</v>
      </c>
      <c r="AA251" s="89" t="s">
        <v>123</v>
      </c>
      <c r="AB251" s="89" t="s">
        <v>123</v>
      </c>
      <c r="AC251" s="89">
        <f>Output_Final_PCLs!P100</f>
        <v>3000</v>
      </c>
      <c r="AD251" s="89">
        <f>Output_Final_PCLs!Q100</f>
        <v>4000</v>
      </c>
      <c r="AE251" s="89">
        <f>Output_Final_PCLs!R100</f>
        <v>4000</v>
      </c>
      <c r="AF251" s="89">
        <f>Output_Final_PCLs!S100</f>
        <v>2900</v>
      </c>
      <c r="AG251" s="89">
        <f>Output_Final_PCLs!T100</f>
        <v>1800</v>
      </c>
      <c r="AH251" s="89">
        <f>Output_Final_PCLs!U100</f>
        <v>750</v>
      </c>
    </row>
    <row r="252" spans="2:34" s="15" customFormat="1" ht="15" x14ac:dyDescent="0.25">
      <c r="B252" s="89" t="str">
        <f>Output_Final_PCLs!B101</f>
        <v>YKY</v>
      </c>
      <c r="C252" s="89" t="str">
        <f>Output_Final_PCLs!C101</f>
        <v>Yorkshire Water</v>
      </c>
      <c r="D252" s="89" t="str">
        <f>Output_Final_PCLs!D101</f>
        <v>England</v>
      </c>
      <c r="E252" s="89" t="str">
        <f>Output_Final_PCLs!E101</f>
        <v>Company</v>
      </c>
      <c r="F252" s="89" t="str">
        <f>Output_Final_PCLs!F101</f>
        <v>WaSC</v>
      </c>
      <c r="G252" s="89" t="str">
        <f>Output_Final_PCLs!G101</f>
        <v>PCL Units</v>
      </c>
      <c r="H252" s="89" t="str">
        <f>Output_Final_PCLs!H101</f>
        <v>C_OUT5_09_E_PR24_OFWAT</v>
      </c>
      <c r="I252" s="88" t="str">
        <f t="shared" si="3"/>
        <v>YKYC_OUT5_09_E_PR24_OFWAT</v>
      </c>
      <c r="J252" s="89" t="str">
        <f>Output_Final_PCLs!J101</f>
        <v>Totex</v>
      </c>
      <c r="K252" s="89" t="str">
        <f>Output_Final_PCLs!K101</f>
        <v xml:space="preserve">Company view </v>
      </c>
      <c r="L252" s="89" t="str">
        <f>Output_Final_PCLs!L101</f>
        <v>RWQ</v>
      </c>
      <c r="M252" s="89" t="str">
        <f>Output_Final_PCLs!M101</f>
        <v>Phosphorus prevented from entering rivers from partnership working</v>
      </c>
      <c r="N252" s="89" t="str">
        <f>Output_Final_PCLs!N101</f>
        <v>kg</v>
      </c>
      <c r="O252" s="89">
        <f>Output_Final_PCLs!O101</f>
        <v>4</v>
      </c>
      <c r="P252" s="89" t="s">
        <v>123</v>
      </c>
      <c r="Q252" s="89" t="s">
        <v>123</v>
      </c>
      <c r="R252" s="89" t="s">
        <v>123</v>
      </c>
      <c r="S252" s="89" t="s">
        <v>123</v>
      </c>
      <c r="T252" s="89" t="s">
        <v>123</v>
      </c>
      <c r="U252" s="89" t="s">
        <v>123</v>
      </c>
      <c r="V252" s="89" t="s">
        <v>123</v>
      </c>
      <c r="W252" s="89" t="s">
        <v>123</v>
      </c>
      <c r="X252" s="89" t="s">
        <v>123</v>
      </c>
      <c r="Y252" s="89" t="s">
        <v>123</v>
      </c>
      <c r="Z252" s="89" t="s">
        <v>123</v>
      </c>
      <c r="AA252" s="89" t="s">
        <v>123</v>
      </c>
      <c r="AB252" s="89" t="s">
        <v>123</v>
      </c>
      <c r="AC252" s="89">
        <f>Output_Final_PCLs!P101</f>
        <v>0</v>
      </c>
      <c r="AD252" s="89">
        <f>Output_Final_PCLs!Q101</f>
        <v>0</v>
      </c>
      <c r="AE252" s="89">
        <f>Output_Final_PCLs!R101</f>
        <v>0</v>
      </c>
      <c r="AF252" s="89">
        <f>Output_Final_PCLs!S101</f>
        <v>0</v>
      </c>
      <c r="AG252" s="89">
        <f>Output_Final_PCLs!T101</f>
        <v>0</v>
      </c>
      <c r="AH252" s="89">
        <f>Output_Final_PCLs!U101</f>
        <v>0</v>
      </c>
    </row>
    <row r="253" spans="2:34" s="15" customFormat="1" ht="15" x14ac:dyDescent="0.25">
      <c r="B253" s="89" t="str">
        <f>Output_Final_PCLs!B102</f>
        <v>AFW</v>
      </c>
      <c r="C253" s="89" t="str">
        <f>Output_Final_PCLs!C102</f>
        <v>Affinity Water</v>
      </c>
      <c r="D253" s="89" t="str">
        <f>Output_Final_PCLs!D102</f>
        <v>England</v>
      </c>
      <c r="E253" s="89" t="str">
        <f>Output_Final_PCLs!E102</f>
        <v>Company</v>
      </c>
      <c r="F253" s="89" t="str">
        <f>Output_Final_PCLs!F102</f>
        <v>WoC</v>
      </c>
      <c r="G253" s="89" t="str">
        <f>Output_Final_PCLs!G102</f>
        <v>PCL Units</v>
      </c>
      <c r="H253" s="89" t="str">
        <f>Output_Final_PCLs!H102</f>
        <v>C_OUT5_09_E_PR24_OFWAT</v>
      </c>
      <c r="I253" s="88" t="str">
        <f t="shared" si="3"/>
        <v>AFWC_OUT5_09_E_PR24_OFWAT</v>
      </c>
      <c r="J253" s="89" t="str">
        <f>Output_Final_PCLs!J102</f>
        <v>Totex</v>
      </c>
      <c r="K253" s="89" t="str">
        <f>Output_Final_PCLs!K102</f>
        <v xml:space="preserve">Company view </v>
      </c>
      <c r="L253" s="89" t="str">
        <f>Output_Final_PCLs!L102</f>
        <v>RWQ</v>
      </c>
      <c r="M253" s="89" t="str">
        <f>Output_Final_PCLs!M102</f>
        <v>Phosphorus prevented from entering rivers from partnership working</v>
      </c>
      <c r="N253" s="89" t="str">
        <f>Output_Final_PCLs!N102</f>
        <v>kg</v>
      </c>
      <c r="O253" s="89">
        <f>Output_Final_PCLs!O102</f>
        <v>4</v>
      </c>
      <c r="P253" s="89" t="s">
        <v>123</v>
      </c>
      <c r="Q253" s="89" t="s">
        <v>123</v>
      </c>
      <c r="R253" s="89" t="s">
        <v>123</v>
      </c>
      <c r="S253" s="89" t="s">
        <v>123</v>
      </c>
      <c r="T253" s="89" t="s">
        <v>123</v>
      </c>
      <c r="U253" s="89" t="s">
        <v>123</v>
      </c>
      <c r="V253" s="89" t="s">
        <v>123</v>
      </c>
      <c r="W253" s="89" t="s">
        <v>123</v>
      </c>
      <c r="X253" s="89" t="s">
        <v>123</v>
      </c>
      <c r="Y253" s="89" t="s">
        <v>123</v>
      </c>
      <c r="Z253" s="89" t="s">
        <v>123</v>
      </c>
      <c r="AA253" s="89" t="s">
        <v>123</v>
      </c>
      <c r="AB253" s="89" t="s">
        <v>123</v>
      </c>
      <c r="AC253" s="89" t="str">
        <f>Output_Final_PCLs!P102</f>
        <v>##BLANK</v>
      </c>
      <c r="AD253" s="89" t="str">
        <f>Output_Final_PCLs!Q102</f>
        <v>##BLANK</v>
      </c>
      <c r="AE253" s="89" t="str">
        <f>Output_Final_PCLs!R102</f>
        <v>##BLANK</v>
      </c>
      <c r="AF253" s="89" t="str">
        <f>Output_Final_PCLs!S102</f>
        <v>##BLANK</v>
      </c>
      <c r="AG253" s="89" t="str">
        <f>Output_Final_PCLs!T102</f>
        <v>##BLANK</v>
      </c>
      <c r="AH253" s="89" t="str">
        <f>Output_Final_PCLs!U102</f>
        <v>##BLANK</v>
      </c>
    </row>
    <row r="254" spans="2:34" s="15" customFormat="1" ht="15" x14ac:dyDescent="0.25">
      <c r="B254" s="89" t="str">
        <f>Output_Final_PCLs!B103</f>
        <v>PRT</v>
      </c>
      <c r="C254" s="89" t="str">
        <f>Output_Final_PCLs!C103</f>
        <v>Portsmouth Water</v>
      </c>
      <c r="D254" s="89" t="str">
        <f>Output_Final_PCLs!D103</f>
        <v>England</v>
      </c>
      <c r="E254" s="89" t="str">
        <f>Output_Final_PCLs!E103</f>
        <v>Company</v>
      </c>
      <c r="F254" s="89" t="str">
        <f>Output_Final_PCLs!F103</f>
        <v>WoC</v>
      </c>
      <c r="G254" s="89" t="str">
        <f>Output_Final_PCLs!G103</f>
        <v>PCL Units</v>
      </c>
      <c r="H254" s="89" t="str">
        <f>Output_Final_PCLs!H103</f>
        <v>C_OUT5_09_E_PR24_OFWAT</v>
      </c>
      <c r="I254" s="88" t="str">
        <f t="shared" si="3"/>
        <v>PRTC_OUT5_09_E_PR24_OFWAT</v>
      </c>
      <c r="J254" s="89" t="str">
        <f>Output_Final_PCLs!J103</f>
        <v>Totex</v>
      </c>
      <c r="K254" s="89" t="str">
        <f>Output_Final_PCLs!K103</f>
        <v xml:space="preserve">Company view </v>
      </c>
      <c r="L254" s="89" t="str">
        <f>Output_Final_PCLs!L103</f>
        <v>RWQ</v>
      </c>
      <c r="M254" s="89" t="str">
        <f>Output_Final_PCLs!M103</f>
        <v>Phosphorus prevented from entering rivers from partnership working</v>
      </c>
      <c r="N254" s="89" t="str">
        <f>Output_Final_PCLs!N103</f>
        <v>kg</v>
      </c>
      <c r="O254" s="89">
        <f>Output_Final_PCLs!O103</f>
        <v>4</v>
      </c>
      <c r="P254" s="89" t="s">
        <v>123</v>
      </c>
      <c r="Q254" s="89" t="s">
        <v>123</v>
      </c>
      <c r="R254" s="89" t="s">
        <v>123</v>
      </c>
      <c r="S254" s="89" t="s">
        <v>123</v>
      </c>
      <c r="T254" s="89" t="s">
        <v>123</v>
      </c>
      <c r="U254" s="89" t="s">
        <v>123</v>
      </c>
      <c r="V254" s="89" t="s">
        <v>123</v>
      </c>
      <c r="W254" s="89" t="s">
        <v>123</v>
      </c>
      <c r="X254" s="89" t="s">
        <v>123</v>
      </c>
      <c r="Y254" s="89" t="s">
        <v>123</v>
      </c>
      <c r="Z254" s="89" t="s">
        <v>123</v>
      </c>
      <c r="AA254" s="89" t="s">
        <v>123</v>
      </c>
      <c r="AB254" s="89" t="s">
        <v>123</v>
      </c>
      <c r="AC254" s="89" t="str">
        <f>Output_Final_PCLs!P103</f>
        <v>##BLANK</v>
      </c>
      <c r="AD254" s="89" t="str">
        <f>Output_Final_PCLs!Q103</f>
        <v>##BLANK</v>
      </c>
      <c r="AE254" s="89" t="str">
        <f>Output_Final_PCLs!R103</f>
        <v>##BLANK</v>
      </c>
      <c r="AF254" s="89" t="str">
        <f>Output_Final_PCLs!S103</f>
        <v>##BLANK</v>
      </c>
      <c r="AG254" s="89" t="str">
        <f>Output_Final_PCLs!T103</f>
        <v>##BLANK</v>
      </c>
      <c r="AH254" s="89" t="str">
        <f>Output_Final_PCLs!U103</f>
        <v>##BLANK</v>
      </c>
    </row>
    <row r="255" spans="2:34" s="15" customFormat="1" ht="15" x14ac:dyDescent="0.25">
      <c r="B255" s="89" t="str">
        <f>Output_Final_PCLs!B104</f>
        <v>SEW</v>
      </c>
      <c r="C255" s="89" t="str">
        <f>Output_Final_PCLs!C104</f>
        <v>South East Water</v>
      </c>
      <c r="D255" s="89" t="str">
        <f>Output_Final_PCLs!D104</f>
        <v>England</v>
      </c>
      <c r="E255" s="89" t="str">
        <f>Output_Final_PCLs!E104</f>
        <v>Company</v>
      </c>
      <c r="F255" s="89" t="str">
        <f>Output_Final_PCLs!F104</f>
        <v>WoC</v>
      </c>
      <c r="G255" s="89" t="str">
        <f>Output_Final_PCLs!G104</f>
        <v>PCL Units</v>
      </c>
      <c r="H255" s="89" t="str">
        <f>Output_Final_PCLs!H104</f>
        <v>C_OUT5_09_E_PR24_OFWAT</v>
      </c>
      <c r="I255" s="88" t="str">
        <f t="shared" si="3"/>
        <v>SEWC_OUT5_09_E_PR24_OFWAT</v>
      </c>
      <c r="J255" s="89" t="str">
        <f>Output_Final_PCLs!J104</f>
        <v>Totex</v>
      </c>
      <c r="K255" s="89" t="str">
        <f>Output_Final_PCLs!K104</f>
        <v xml:space="preserve">Company view </v>
      </c>
      <c r="L255" s="89" t="str">
        <f>Output_Final_PCLs!L104</f>
        <v>RWQ</v>
      </c>
      <c r="M255" s="89" t="str">
        <f>Output_Final_PCLs!M104</f>
        <v>Phosphorus prevented from entering rivers from partnership working</v>
      </c>
      <c r="N255" s="89" t="str">
        <f>Output_Final_PCLs!N104</f>
        <v>kg</v>
      </c>
      <c r="O255" s="89">
        <f>Output_Final_PCLs!O104</f>
        <v>4</v>
      </c>
      <c r="P255" s="89" t="s">
        <v>123</v>
      </c>
      <c r="Q255" s="89" t="s">
        <v>123</v>
      </c>
      <c r="R255" s="89" t="s">
        <v>123</v>
      </c>
      <c r="S255" s="89" t="s">
        <v>123</v>
      </c>
      <c r="T255" s="89" t="s">
        <v>123</v>
      </c>
      <c r="U255" s="89" t="s">
        <v>123</v>
      </c>
      <c r="V255" s="89" t="s">
        <v>123</v>
      </c>
      <c r="W255" s="89" t="s">
        <v>123</v>
      </c>
      <c r="X255" s="89" t="s">
        <v>123</v>
      </c>
      <c r="Y255" s="89" t="s">
        <v>123</v>
      </c>
      <c r="Z255" s="89" t="s">
        <v>123</v>
      </c>
      <c r="AA255" s="89" t="s">
        <v>123</v>
      </c>
      <c r="AB255" s="89" t="s">
        <v>123</v>
      </c>
      <c r="AC255" s="89" t="str">
        <f>Output_Final_PCLs!P104</f>
        <v>##BLANK</v>
      </c>
      <c r="AD255" s="89" t="str">
        <f>Output_Final_PCLs!Q104</f>
        <v>##BLANK</v>
      </c>
      <c r="AE255" s="89" t="str">
        <f>Output_Final_PCLs!R104</f>
        <v>##BLANK</v>
      </c>
      <c r="AF255" s="89" t="str">
        <f>Output_Final_PCLs!S104</f>
        <v>##BLANK</v>
      </c>
      <c r="AG255" s="89" t="str">
        <f>Output_Final_PCLs!T104</f>
        <v>##BLANK</v>
      </c>
      <c r="AH255" s="89" t="str">
        <f>Output_Final_PCLs!U104</f>
        <v>##BLANK</v>
      </c>
    </row>
    <row r="256" spans="2:34" s="15" customFormat="1" ht="15" x14ac:dyDescent="0.25">
      <c r="B256" s="89" t="str">
        <f>Output_Final_PCLs!B105</f>
        <v>SSC</v>
      </c>
      <c r="C256" s="89" t="str">
        <f>Output_Final_PCLs!C105</f>
        <v>South Staffordshire Water</v>
      </c>
      <c r="D256" s="89" t="str">
        <f>Output_Final_PCLs!D105</f>
        <v>England</v>
      </c>
      <c r="E256" s="89" t="str">
        <f>Output_Final_PCLs!E105</f>
        <v>Company</v>
      </c>
      <c r="F256" s="89" t="str">
        <f>Output_Final_PCLs!F105</f>
        <v>WoC</v>
      </c>
      <c r="G256" s="89" t="str">
        <f>Output_Final_PCLs!G105</f>
        <v>PCL Units</v>
      </c>
      <c r="H256" s="89" t="str">
        <f>Output_Final_PCLs!H105</f>
        <v>C_OUT5_09_E_PR24_OFWAT</v>
      </c>
      <c r="I256" s="88" t="str">
        <f t="shared" si="3"/>
        <v>SSCC_OUT5_09_E_PR24_OFWAT</v>
      </c>
      <c r="J256" s="89" t="str">
        <f>Output_Final_PCLs!J105</f>
        <v>Totex</v>
      </c>
      <c r="K256" s="89" t="str">
        <f>Output_Final_PCLs!K105</f>
        <v xml:space="preserve">Company view </v>
      </c>
      <c r="L256" s="89" t="str">
        <f>Output_Final_PCLs!L105</f>
        <v>RWQ</v>
      </c>
      <c r="M256" s="89" t="str">
        <f>Output_Final_PCLs!M105</f>
        <v>Phosphorus prevented from entering rivers from partnership working</v>
      </c>
      <c r="N256" s="89" t="str">
        <f>Output_Final_PCLs!N105</f>
        <v>kg</v>
      </c>
      <c r="O256" s="89">
        <f>Output_Final_PCLs!O105</f>
        <v>4</v>
      </c>
      <c r="P256" s="89" t="s">
        <v>123</v>
      </c>
      <c r="Q256" s="89" t="s">
        <v>123</v>
      </c>
      <c r="R256" s="89" t="s">
        <v>123</v>
      </c>
      <c r="S256" s="89" t="s">
        <v>123</v>
      </c>
      <c r="T256" s="89" t="s">
        <v>123</v>
      </c>
      <c r="U256" s="89" t="s">
        <v>123</v>
      </c>
      <c r="V256" s="89" t="s">
        <v>123</v>
      </c>
      <c r="W256" s="89" t="s">
        <v>123</v>
      </c>
      <c r="X256" s="89" t="s">
        <v>123</v>
      </c>
      <c r="Y256" s="89" t="s">
        <v>123</v>
      </c>
      <c r="Z256" s="89" t="s">
        <v>123</v>
      </c>
      <c r="AA256" s="89" t="s">
        <v>123</v>
      </c>
      <c r="AB256" s="89" t="s">
        <v>123</v>
      </c>
      <c r="AC256" s="89" t="str">
        <f>Output_Final_PCLs!P105</f>
        <v>##BLANK</v>
      </c>
      <c r="AD256" s="89" t="str">
        <f>Output_Final_PCLs!Q105</f>
        <v>##BLANK</v>
      </c>
      <c r="AE256" s="89" t="str">
        <f>Output_Final_PCLs!R105</f>
        <v>##BLANK</v>
      </c>
      <c r="AF256" s="89" t="str">
        <f>Output_Final_PCLs!S105</f>
        <v>##BLANK</v>
      </c>
      <c r="AG256" s="89" t="str">
        <f>Output_Final_PCLs!T105</f>
        <v>##BLANK</v>
      </c>
      <c r="AH256" s="89" t="str">
        <f>Output_Final_PCLs!U105</f>
        <v>##BLANK</v>
      </c>
    </row>
    <row r="257" spans="2:34" s="15" customFormat="1" ht="15" x14ac:dyDescent="0.25">
      <c r="B257" s="89" t="str">
        <f>Output_Final_PCLs!B106</f>
        <v>SES</v>
      </c>
      <c r="C257" s="89" t="str">
        <f>Output_Final_PCLs!C106</f>
        <v>SES Water</v>
      </c>
      <c r="D257" s="89" t="str">
        <f>Output_Final_PCLs!D106</f>
        <v>England</v>
      </c>
      <c r="E257" s="89" t="str">
        <f>Output_Final_PCLs!E106</f>
        <v>Company</v>
      </c>
      <c r="F257" s="89" t="str">
        <f>Output_Final_PCLs!F106</f>
        <v>WoC</v>
      </c>
      <c r="G257" s="89" t="str">
        <f>Output_Final_PCLs!G106</f>
        <v>PCL Units</v>
      </c>
      <c r="H257" s="89" t="str">
        <f>Output_Final_PCLs!H106</f>
        <v>C_OUT5_09_E_PR24_OFWAT</v>
      </c>
      <c r="I257" s="88" t="str">
        <f t="shared" si="3"/>
        <v>SESC_OUT5_09_E_PR24_OFWAT</v>
      </c>
      <c r="J257" s="89" t="str">
        <f>Output_Final_PCLs!J106</f>
        <v>Totex</v>
      </c>
      <c r="K257" s="89" t="str">
        <f>Output_Final_PCLs!K106</f>
        <v xml:space="preserve">Company view </v>
      </c>
      <c r="L257" s="89" t="str">
        <f>Output_Final_PCLs!L106</f>
        <v>RWQ</v>
      </c>
      <c r="M257" s="89" t="str">
        <f>Output_Final_PCLs!M106</f>
        <v>Phosphorus prevented from entering rivers from partnership working</v>
      </c>
      <c r="N257" s="89" t="str">
        <f>Output_Final_PCLs!N106</f>
        <v>kg</v>
      </c>
      <c r="O257" s="89">
        <f>Output_Final_PCLs!O106</f>
        <v>4</v>
      </c>
      <c r="P257" s="89" t="s">
        <v>123</v>
      </c>
      <c r="Q257" s="89" t="s">
        <v>123</v>
      </c>
      <c r="R257" s="89" t="s">
        <v>123</v>
      </c>
      <c r="S257" s="89" t="s">
        <v>123</v>
      </c>
      <c r="T257" s="89" t="s">
        <v>123</v>
      </c>
      <c r="U257" s="89" t="s">
        <v>123</v>
      </c>
      <c r="V257" s="89" t="s">
        <v>123</v>
      </c>
      <c r="W257" s="89" t="s">
        <v>123</v>
      </c>
      <c r="X257" s="89" t="s">
        <v>123</v>
      </c>
      <c r="Y257" s="89" t="s">
        <v>123</v>
      </c>
      <c r="Z257" s="89" t="s">
        <v>123</v>
      </c>
      <c r="AA257" s="89" t="s">
        <v>123</v>
      </c>
      <c r="AB257" s="89" t="s">
        <v>123</v>
      </c>
      <c r="AC257" s="89" t="str">
        <f>Output_Final_PCLs!P106</f>
        <v>##BLANK</v>
      </c>
      <c r="AD257" s="89" t="str">
        <f>Output_Final_PCLs!Q106</f>
        <v>##BLANK</v>
      </c>
      <c r="AE257" s="89" t="str">
        <f>Output_Final_PCLs!R106</f>
        <v>##BLANK</v>
      </c>
      <c r="AF257" s="89" t="str">
        <f>Output_Final_PCLs!S106</f>
        <v>##BLANK</v>
      </c>
      <c r="AG257" s="89" t="str">
        <f>Output_Final_PCLs!T106</f>
        <v>##BLANK</v>
      </c>
      <c r="AH257" s="89" t="str">
        <f>Output_Final_PCLs!U106</f>
        <v>##BLANK</v>
      </c>
    </row>
    <row r="258" spans="2:34" s="15" customFormat="1" ht="15" x14ac:dyDescent="0.25">
      <c r="B258" s="89" t="str">
        <f>Output_Final_PCLs!B107</f>
        <v>SWB</v>
      </c>
      <c r="C258" s="89" t="str">
        <f>Output_Final_PCLs!C107</f>
        <v>South West Water</v>
      </c>
      <c r="D258" s="89" t="str">
        <f>Output_Final_PCLs!D107</f>
        <v>England</v>
      </c>
      <c r="E258" s="89" t="str">
        <f>Output_Final_PCLs!E107</f>
        <v>Company</v>
      </c>
      <c r="F258" s="89" t="str">
        <f>Output_Final_PCLs!F107</f>
        <v>WaSC</v>
      </c>
      <c r="G258" s="89" t="str">
        <f>Output_Final_PCLs!G107</f>
        <v>PCL Units</v>
      </c>
      <c r="H258" s="89" t="str">
        <f>Output_Final_PCLs!H107</f>
        <v>C_OUT5_09_E_PR24_OFWAT</v>
      </c>
      <c r="I258" s="88" t="str">
        <f t="shared" si="3"/>
        <v>SWBC_OUT5_09_E_PR24_OFWAT</v>
      </c>
      <c r="J258" s="89" t="str">
        <f>Output_Final_PCLs!J107</f>
        <v>Totex</v>
      </c>
      <c r="K258" s="89" t="str">
        <f>Output_Final_PCLs!K107</f>
        <v xml:space="preserve">Company view </v>
      </c>
      <c r="L258" s="89" t="str">
        <f>Output_Final_PCLs!L107</f>
        <v>RWQ</v>
      </c>
      <c r="M258" s="89" t="str">
        <f>Output_Final_PCLs!M107</f>
        <v>Phosphorus prevented from entering rivers from partnership working</v>
      </c>
      <c r="N258" s="89" t="str">
        <f>Output_Final_PCLs!N107</f>
        <v>kg</v>
      </c>
      <c r="O258" s="89">
        <f>Output_Final_PCLs!O107</f>
        <v>4</v>
      </c>
      <c r="P258" s="89" t="s">
        <v>123</v>
      </c>
      <c r="Q258" s="89" t="s">
        <v>123</v>
      </c>
      <c r="R258" s="89" t="s">
        <v>123</v>
      </c>
      <c r="S258" s="89" t="s">
        <v>123</v>
      </c>
      <c r="T258" s="89" t="s">
        <v>123</v>
      </c>
      <c r="U258" s="89" t="s">
        <v>123</v>
      </c>
      <c r="V258" s="89" t="s">
        <v>123</v>
      </c>
      <c r="W258" s="89" t="s">
        <v>123</v>
      </c>
      <c r="X258" s="89" t="s">
        <v>123</v>
      </c>
      <c r="Y258" s="89" t="s">
        <v>123</v>
      </c>
      <c r="Z258" s="89" t="s">
        <v>123</v>
      </c>
      <c r="AA258" s="89" t="s">
        <v>123</v>
      </c>
      <c r="AB258" s="89" t="s">
        <v>123</v>
      </c>
      <c r="AC258" s="89">
        <f>Output_Final_PCLs!P107</f>
        <v>0</v>
      </c>
      <c r="AD258" s="89">
        <f>Output_Final_PCLs!Q107</f>
        <v>0</v>
      </c>
      <c r="AE258" s="89">
        <f>Output_Final_PCLs!R107</f>
        <v>0</v>
      </c>
      <c r="AF258" s="89">
        <f>Output_Final_PCLs!S107</f>
        <v>0</v>
      </c>
      <c r="AG258" s="89">
        <f>Output_Final_PCLs!T107</f>
        <v>0</v>
      </c>
      <c r="AH258" s="89">
        <f>Output_Final_PCLs!U107</f>
        <v>0</v>
      </c>
    </row>
    <row r="259" spans="2:34" s="15" customFormat="1" ht="15" x14ac:dyDescent="0.25">
      <c r="B259" s="89" t="str">
        <f>Output_Final_PCLs!B108</f>
        <v>BRL</v>
      </c>
      <c r="C259" s="89" t="str">
        <f>Output_Final_PCLs!C108</f>
        <v>Bristol Water</v>
      </c>
      <c r="D259" s="89" t="str">
        <f>Output_Final_PCLs!D108</f>
        <v>England</v>
      </c>
      <c r="E259" s="89" t="str">
        <f>Output_Final_PCLs!E108</f>
        <v>Company</v>
      </c>
      <c r="F259" s="89" t="str">
        <f>Output_Final_PCLs!F108</f>
        <v>WoC</v>
      </c>
      <c r="G259" s="89" t="str">
        <f>Output_Final_PCLs!G108</f>
        <v>PCL Units</v>
      </c>
      <c r="H259" s="89" t="str">
        <f>Output_Final_PCLs!H108</f>
        <v>C_OUT5_09_E_PR24_OFWAT</v>
      </c>
      <c r="I259" s="88" t="str">
        <f t="shared" si="3"/>
        <v>BRLC_OUT5_09_E_PR24_OFWAT</v>
      </c>
      <c r="J259" s="89" t="str">
        <f>Output_Final_PCLs!J108</f>
        <v>Totex</v>
      </c>
      <c r="K259" s="89" t="str">
        <f>Output_Final_PCLs!K108</f>
        <v xml:space="preserve">Company view </v>
      </c>
      <c r="L259" s="89" t="str">
        <f>Output_Final_PCLs!L108</f>
        <v>RWQ</v>
      </c>
      <c r="M259" s="89" t="str">
        <f>Output_Final_PCLs!M108</f>
        <v>Phosphorus prevented from entering rivers from partnership working</v>
      </c>
      <c r="N259" s="89" t="str">
        <f>Output_Final_PCLs!N108</f>
        <v>kg</v>
      </c>
      <c r="O259" s="89">
        <f>Output_Final_PCLs!O108</f>
        <v>4</v>
      </c>
      <c r="P259" s="89" t="s">
        <v>123</v>
      </c>
      <c r="Q259" s="89" t="s">
        <v>123</v>
      </c>
      <c r="R259" s="89" t="s">
        <v>123</v>
      </c>
      <c r="S259" s="89" t="s">
        <v>123</v>
      </c>
      <c r="T259" s="89" t="s">
        <v>123</v>
      </c>
      <c r="U259" s="89" t="s">
        <v>123</v>
      </c>
      <c r="V259" s="89" t="s">
        <v>123</v>
      </c>
      <c r="W259" s="89" t="s">
        <v>123</v>
      </c>
      <c r="X259" s="89" t="s">
        <v>123</v>
      </c>
      <c r="Y259" s="89" t="s">
        <v>123</v>
      </c>
      <c r="Z259" s="89" t="s">
        <v>123</v>
      </c>
      <c r="AA259" s="89" t="s">
        <v>123</v>
      </c>
      <c r="AB259" s="89" t="s">
        <v>123</v>
      </c>
      <c r="AC259" s="89" t="str">
        <f>Output_Final_PCLs!P108</f>
        <v>##BLANK</v>
      </c>
      <c r="AD259" s="89" t="str">
        <f>Output_Final_PCLs!Q108</f>
        <v>##BLANK</v>
      </c>
      <c r="AE259" s="89" t="str">
        <f>Output_Final_PCLs!R108</f>
        <v>##BLANK</v>
      </c>
      <c r="AF259" s="89" t="str">
        <f>Output_Final_PCLs!S108</f>
        <v>##BLANK</v>
      </c>
      <c r="AG259" s="89" t="str">
        <f>Output_Final_PCLs!T108</f>
        <v>##BLANK</v>
      </c>
      <c r="AH259" s="89" t="str">
        <f>Output_Final_PCLs!U108</f>
        <v>##BLANK</v>
      </c>
    </row>
    <row r="260" spans="2:34" s="15" customFormat="1" ht="15" x14ac:dyDescent="0.25">
      <c r="B260" s="89" t="str">
        <f>Output_Final_PCLs!B109</f>
        <v>ANH</v>
      </c>
      <c r="C260" s="89" t="str">
        <f>Output_Final_PCLs!C109</f>
        <v>Anglian Water</v>
      </c>
      <c r="D260" s="89" t="str">
        <f>Output_Final_PCLs!D109</f>
        <v>England</v>
      </c>
      <c r="E260" s="89" t="str">
        <f>Output_Final_PCLs!E109</f>
        <v>Company</v>
      </c>
      <c r="F260" s="89" t="str">
        <f>Output_Final_PCLs!F109</f>
        <v>WaSC</v>
      </c>
      <c r="G260" s="89" t="str">
        <f>Output_Final_PCLs!G109</f>
        <v>PCL Units</v>
      </c>
      <c r="H260" s="89" t="str">
        <f>Output_Final_PCLs!H109</f>
        <v>C_OUT5_09_F_PR24_OFWAT</v>
      </c>
      <c r="I260" s="88" t="str">
        <f t="shared" si="3"/>
        <v>ANHC_OUT5_09_F_PR24_OFWAT</v>
      </c>
      <c r="J260" s="89" t="str">
        <f>Output_Final_PCLs!J109</f>
        <v>Totex</v>
      </c>
      <c r="K260" s="89" t="str">
        <f>Output_Final_PCLs!K109</f>
        <v xml:space="preserve">Company view </v>
      </c>
      <c r="L260" s="89" t="str">
        <f>Output_Final_PCLs!L109</f>
        <v>RWQ</v>
      </c>
      <c r="M260" s="89" t="str">
        <f>Output_Final_PCLs!M109</f>
        <v>Phosphorus prevented from entering rivers from partnership working in 2020</v>
      </c>
      <c r="N260" s="89" t="str">
        <f>Output_Final_PCLs!N109</f>
        <v>kg</v>
      </c>
      <c r="O260" s="89">
        <f>Output_Final_PCLs!O109</f>
        <v>4</v>
      </c>
      <c r="P260" s="89" t="s">
        <v>123</v>
      </c>
      <c r="Q260" s="89" t="s">
        <v>123</v>
      </c>
      <c r="R260" s="89" t="s">
        <v>123</v>
      </c>
      <c r="S260" s="89" t="s">
        <v>123</v>
      </c>
      <c r="T260" s="89" t="s">
        <v>123</v>
      </c>
      <c r="U260" s="89" t="s">
        <v>123</v>
      </c>
      <c r="V260" s="89" t="s">
        <v>123</v>
      </c>
      <c r="W260" s="89" t="s">
        <v>123</v>
      </c>
      <c r="X260" s="89" t="s">
        <v>123</v>
      </c>
      <c r="Y260" s="89" t="s">
        <v>123</v>
      </c>
      <c r="Z260" s="89" t="s">
        <v>123</v>
      </c>
      <c r="AA260" s="89" t="s">
        <v>123</v>
      </c>
      <c r="AB260" s="89" t="s">
        <v>123</v>
      </c>
      <c r="AC260" s="89" t="str">
        <f>Output_Final_PCLs!P109</f>
        <v>##BLANK</v>
      </c>
      <c r="AD260" s="89" t="str">
        <f>Output_Final_PCLs!Q109</f>
        <v>##BLANK</v>
      </c>
      <c r="AE260" s="89" t="str">
        <f>Output_Final_PCLs!R109</f>
        <v>##BLANK</v>
      </c>
      <c r="AF260" s="89" t="str">
        <f>Output_Final_PCLs!S109</f>
        <v>##BLANK</v>
      </c>
      <c r="AG260" s="89" t="str">
        <f>Output_Final_PCLs!T109</f>
        <v>##BLANK</v>
      </c>
      <c r="AH260" s="89" t="str">
        <f>Output_Final_PCLs!U109</f>
        <v>##BLANK</v>
      </c>
    </row>
    <row r="261" spans="2:34" s="15" customFormat="1" ht="15" x14ac:dyDescent="0.25">
      <c r="B261" s="89" t="str">
        <f>Output_Final_PCLs!B110</f>
        <v>WSH</v>
      </c>
      <c r="C261" s="89" t="str">
        <f>Output_Final_PCLs!C110</f>
        <v>Dŵr Cymru</v>
      </c>
      <c r="D261" s="89" t="str">
        <f>Output_Final_PCLs!D110</f>
        <v>Wales</v>
      </c>
      <c r="E261" s="89" t="str">
        <f>Output_Final_PCLs!E110</f>
        <v>Company</v>
      </c>
      <c r="F261" s="89" t="str">
        <f>Output_Final_PCLs!F110</f>
        <v>WaSC</v>
      </c>
      <c r="G261" s="89" t="str">
        <f>Output_Final_PCLs!G110</f>
        <v>PCL Units</v>
      </c>
      <c r="H261" s="89" t="str">
        <f>Output_Final_PCLs!H110</f>
        <v>C_OUT5_09_F_PR24_OFWAT</v>
      </c>
      <c r="I261" s="88" t="str">
        <f t="shared" si="3"/>
        <v>WSHC_OUT5_09_F_PR24_OFWAT</v>
      </c>
      <c r="J261" s="89" t="str">
        <f>Output_Final_PCLs!J110</f>
        <v>Totex</v>
      </c>
      <c r="K261" s="89" t="str">
        <f>Output_Final_PCLs!K110</f>
        <v xml:space="preserve">Company view </v>
      </c>
      <c r="L261" s="89" t="str">
        <f>Output_Final_PCLs!L110</f>
        <v>RWQ</v>
      </c>
      <c r="M261" s="89" t="str">
        <f>Output_Final_PCLs!M110</f>
        <v>Phosphorus prevented from entering rivers from partnership working in 2020</v>
      </c>
      <c r="N261" s="89" t="str">
        <f>Output_Final_PCLs!N110</f>
        <v>kg</v>
      </c>
      <c r="O261" s="89">
        <f>Output_Final_PCLs!O110</f>
        <v>4</v>
      </c>
      <c r="P261" s="89" t="s">
        <v>123</v>
      </c>
      <c r="Q261" s="89" t="s">
        <v>123</v>
      </c>
      <c r="R261" s="89" t="s">
        <v>123</v>
      </c>
      <c r="S261" s="89" t="s">
        <v>123</v>
      </c>
      <c r="T261" s="89" t="s">
        <v>123</v>
      </c>
      <c r="U261" s="89" t="s">
        <v>123</v>
      </c>
      <c r="V261" s="89" t="s">
        <v>123</v>
      </c>
      <c r="W261" s="89" t="s">
        <v>123</v>
      </c>
      <c r="X261" s="89" t="s">
        <v>123</v>
      </c>
      <c r="Y261" s="89" t="s">
        <v>123</v>
      </c>
      <c r="Z261" s="89" t="s">
        <v>123</v>
      </c>
      <c r="AA261" s="89" t="s">
        <v>123</v>
      </c>
      <c r="AB261" s="89" t="s">
        <v>123</v>
      </c>
      <c r="AC261" s="89" t="str">
        <f>Output_Final_PCLs!P110</f>
        <v>##BLANK</v>
      </c>
      <c r="AD261" s="89" t="str">
        <f>Output_Final_PCLs!Q110</f>
        <v>##BLANK</v>
      </c>
      <c r="AE261" s="89" t="str">
        <f>Output_Final_PCLs!R110</f>
        <v>##BLANK</v>
      </c>
      <c r="AF261" s="89" t="str">
        <f>Output_Final_PCLs!S110</f>
        <v>##BLANK</v>
      </c>
      <c r="AG261" s="89" t="str">
        <f>Output_Final_PCLs!T110</f>
        <v>##BLANK</v>
      </c>
      <c r="AH261" s="89" t="str">
        <f>Output_Final_PCLs!U110</f>
        <v>##BLANK</v>
      </c>
    </row>
    <row r="262" spans="2:34" s="15" customFormat="1" ht="15" x14ac:dyDescent="0.25">
      <c r="B262" s="89" t="str">
        <f>Output_Final_PCLs!B111</f>
        <v>HDD</v>
      </c>
      <c r="C262" s="89" t="str">
        <f>Output_Final_PCLs!C111</f>
        <v>Hafren Dyfrdwy</v>
      </c>
      <c r="D262" s="89" t="str">
        <f>Output_Final_PCLs!D111</f>
        <v>Wales</v>
      </c>
      <c r="E262" s="89" t="str">
        <f>Output_Final_PCLs!E111</f>
        <v>Company</v>
      </c>
      <c r="F262" s="89" t="str">
        <f>Output_Final_PCLs!F111</f>
        <v>WaSC</v>
      </c>
      <c r="G262" s="89" t="str">
        <f>Output_Final_PCLs!G111</f>
        <v>PCL Units</v>
      </c>
      <c r="H262" s="89" t="str">
        <f>Output_Final_PCLs!H111</f>
        <v>C_OUT5_09_F_PR24_OFWAT</v>
      </c>
      <c r="I262" s="88" t="str">
        <f t="shared" si="3"/>
        <v>HDDC_OUT5_09_F_PR24_OFWAT</v>
      </c>
      <c r="J262" s="89" t="str">
        <f>Output_Final_PCLs!J111</f>
        <v>Totex</v>
      </c>
      <c r="K262" s="89" t="str">
        <f>Output_Final_PCLs!K111</f>
        <v xml:space="preserve">Company view </v>
      </c>
      <c r="L262" s="89" t="str">
        <f>Output_Final_PCLs!L111</f>
        <v>RWQ</v>
      </c>
      <c r="M262" s="89" t="str">
        <f>Output_Final_PCLs!M111</f>
        <v>Phosphorus prevented from entering rivers from partnership working in 2020</v>
      </c>
      <c r="N262" s="89" t="str">
        <f>Output_Final_PCLs!N111</f>
        <v>kg</v>
      </c>
      <c r="O262" s="89">
        <f>Output_Final_PCLs!O111</f>
        <v>4</v>
      </c>
      <c r="P262" s="89" t="s">
        <v>123</v>
      </c>
      <c r="Q262" s="89" t="s">
        <v>123</v>
      </c>
      <c r="R262" s="89" t="s">
        <v>123</v>
      </c>
      <c r="S262" s="89" t="s">
        <v>123</v>
      </c>
      <c r="T262" s="89" t="s">
        <v>123</v>
      </c>
      <c r="U262" s="89" t="s">
        <v>123</v>
      </c>
      <c r="V262" s="89" t="s">
        <v>123</v>
      </c>
      <c r="W262" s="89" t="s">
        <v>123</v>
      </c>
      <c r="X262" s="89" t="s">
        <v>123</v>
      </c>
      <c r="Y262" s="89" t="s">
        <v>123</v>
      </c>
      <c r="Z262" s="89" t="s">
        <v>123</v>
      </c>
      <c r="AA262" s="89" t="s">
        <v>123</v>
      </c>
      <c r="AB262" s="89" t="s">
        <v>123</v>
      </c>
      <c r="AC262" s="89" t="str">
        <f>Output_Final_PCLs!P111</f>
        <v>##BLANK</v>
      </c>
      <c r="AD262" s="89" t="str">
        <f>Output_Final_PCLs!Q111</f>
        <v>##BLANK</v>
      </c>
      <c r="AE262" s="89" t="str">
        <f>Output_Final_PCLs!R111</f>
        <v>##BLANK</v>
      </c>
      <c r="AF262" s="89" t="str">
        <f>Output_Final_PCLs!S111</f>
        <v>##BLANK</v>
      </c>
      <c r="AG262" s="89" t="str">
        <f>Output_Final_PCLs!T111</f>
        <v>##BLANK</v>
      </c>
      <c r="AH262" s="89" t="str">
        <f>Output_Final_PCLs!U111</f>
        <v>##BLANK</v>
      </c>
    </row>
    <row r="263" spans="2:34" s="15" customFormat="1" ht="15" x14ac:dyDescent="0.25">
      <c r="B263" s="89" t="str">
        <f>Output_Final_PCLs!B112</f>
        <v>NES</v>
      </c>
      <c r="C263" s="89" t="str">
        <f>Output_Final_PCLs!C112</f>
        <v>Northumbrian Water</v>
      </c>
      <c r="D263" s="89" t="str">
        <f>Output_Final_PCLs!D112</f>
        <v>England</v>
      </c>
      <c r="E263" s="89" t="str">
        <f>Output_Final_PCLs!E112</f>
        <v>Company</v>
      </c>
      <c r="F263" s="89" t="str">
        <f>Output_Final_PCLs!F112</f>
        <v>WaSC</v>
      </c>
      <c r="G263" s="89" t="str">
        <f>Output_Final_PCLs!G112</f>
        <v>PCL Units</v>
      </c>
      <c r="H263" s="89" t="str">
        <f>Output_Final_PCLs!H112</f>
        <v>C_OUT5_09_F_PR24_OFWAT</v>
      </c>
      <c r="I263" s="88" t="str">
        <f t="shared" ref="I263:I326" si="4">B263&amp;H263</f>
        <v>NESC_OUT5_09_F_PR24_OFWAT</v>
      </c>
      <c r="J263" s="89" t="str">
        <f>Output_Final_PCLs!J112</f>
        <v>Totex</v>
      </c>
      <c r="K263" s="89" t="str">
        <f>Output_Final_PCLs!K112</f>
        <v xml:space="preserve">Company view </v>
      </c>
      <c r="L263" s="89" t="str">
        <f>Output_Final_PCLs!L112</f>
        <v>RWQ</v>
      </c>
      <c r="M263" s="89" t="str">
        <f>Output_Final_PCLs!M112</f>
        <v>Phosphorus prevented from entering rivers from partnership working in 2020</v>
      </c>
      <c r="N263" s="89" t="str">
        <f>Output_Final_PCLs!N112</f>
        <v>kg</v>
      </c>
      <c r="O263" s="89">
        <f>Output_Final_PCLs!O112</f>
        <v>4</v>
      </c>
      <c r="P263" s="89" t="s">
        <v>123</v>
      </c>
      <c r="Q263" s="89" t="s">
        <v>123</v>
      </c>
      <c r="R263" s="89" t="s">
        <v>123</v>
      </c>
      <c r="S263" s="89" t="s">
        <v>123</v>
      </c>
      <c r="T263" s="89" t="s">
        <v>123</v>
      </c>
      <c r="U263" s="89" t="s">
        <v>123</v>
      </c>
      <c r="V263" s="89" t="s">
        <v>123</v>
      </c>
      <c r="W263" s="89" t="s">
        <v>123</v>
      </c>
      <c r="X263" s="89" t="s">
        <v>123</v>
      </c>
      <c r="Y263" s="89" t="s">
        <v>123</v>
      </c>
      <c r="Z263" s="89" t="s">
        <v>123</v>
      </c>
      <c r="AA263" s="89" t="s">
        <v>123</v>
      </c>
      <c r="AB263" s="89" t="s">
        <v>123</v>
      </c>
      <c r="AC263" s="89" t="str">
        <f>Output_Final_PCLs!P112</f>
        <v>##BLANK</v>
      </c>
      <c r="AD263" s="89" t="str">
        <f>Output_Final_PCLs!Q112</f>
        <v>##BLANK</v>
      </c>
      <c r="AE263" s="89" t="str">
        <f>Output_Final_PCLs!R112</f>
        <v>##BLANK</v>
      </c>
      <c r="AF263" s="89" t="str">
        <f>Output_Final_PCLs!S112</f>
        <v>##BLANK</v>
      </c>
      <c r="AG263" s="89" t="str">
        <f>Output_Final_PCLs!T112</f>
        <v>##BLANK</v>
      </c>
      <c r="AH263" s="89" t="str">
        <f>Output_Final_PCLs!U112</f>
        <v>##BLANK</v>
      </c>
    </row>
    <row r="264" spans="2:34" s="15" customFormat="1" ht="15" x14ac:dyDescent="0.25">
      <c r="B264" s="89" t="str">
        <f>Output_Final_PCLs!B113</f>
        <v>SVE</v>
      </c>
      <c r="C264" s="89" t="str">
        <f>Output_Final_PCLs!C113</f>
        <v>Severn Trent Water</v>
      </c>
      <c r="D264" s="89" t="str">
        <f>Output_Final_PCLs!D113</f>
        <v>England</v>
      </c>
      <c r="E264" s="89" t="str">
        <f>Output_Final_PCLs!E113</f>
        <v>Company</v>
      </c>
      <c r="F264" s="89" t="str">
        <f>Output_Final_PCLs!F113</f>
        <v>WaSC</v>
      </c>
      <c r="G264" s="89" t="str">
        <f>Output_Final_PCLs!G113</f>
        <v>PCL Units</v>
      </c>
      <c r="H264" s="89" t="str">
        <f>Output_Final_PCLs!H113</f>
        <v>C_OUT5_09_F_PR24_OFWAT</v>
      </c>
      <c r="I264" s="88" t="str">
        <f t="shared" si="4"/>
        <v>SVEC_OUT5_09_F_PR24_OFWAT</v>
      </c>
      <c r="J264" s="89" t="str">
        <f>Output_Final_PCLs!J113</f>
        <v>Totex</v>
      </c>
      <c r="K264" s="89" t="str">
        <f>Output_Final_PCLs!K113</f>
        <v xml:space="preserve">Company view </v>
      </c>
      <c r="L264" s="89" t="str">
        <f>Output_Final_PCLs!L113</f>
        <v>RWQ</v>
      </c>
      <c r="M264" s="89" t="str">
        <f>Output_Final_PCLs!M113</f>
        <v>Phosphorus prevented from entering rivers from partnership working in 2020</v>
      </c>
      <c r="N264" s="89" t="str">
        <f>Output_Final_PCLs!N113</f>
        <v>kg</v>
      </c>
      <c r="O264" s="89">
        <f>Output_Final_PCLs!O113</f>
        <v>4</v>
      </c>
      <c r="P264" s="89" t="s">
        <v>123</v>
      </c>
      <c r="Q264" s="89" t="s">
        <v>123</v>
      </c>
      <c r="R264" s="89" t="s">
        <v>123</v>
      </c>
      <c r="S264" s="89" t="s">
        <v>123</v>
      </c>
      <c r="T264" s="89" t="s">
        <v>123</v>
      </c>
      <c r="U264" s="89" t="s">
        <v>123</v>
      </c>
      <c r="V264" s="89" t="s">
        <v>123</v>
      </c>
      <c r="W264" s="89" t="s">
        <v>123</v>
      </c>
      <c r="X264" s="89" t="s">
        <v>123</v>
      </c>
      <c r="Y264" s="89" t="s">
        <v>123</v>
      </c>
      <c r="Z264" s="89" t="s">
        <v>123</v>
      </c>
      <c r="AA264" s="89" t="s">
        <v>123</v>
      </c>
      <c r="AB264" s="89" t="s">
        <v>123</v>
      </c>
      <c r="AC264" s="89" t="str">
        <f>Output_Final_PCLs!P113</f>
        <v>##BLANK</v>
      </c>
      <c r="AD264" s="89" t="str">
        <f>Output_Final_PCLs!Q113</f>
        <v>##BLANK</v>
      </c>
      <c r="AE264" s="89" t="str">
        <f>Output_Final_PCLs!R113</f>
        <v>##BLANK</v>
      </c>
      <c r="AF264" s="89" t="str">
        <f>Output_Final_PCLs!S113</f>
        <v>##BLANK</v>
      </c>
      <c r="AG264" s="89" t="str">
        <f>Output_Final_PCLs!T113</f>
        <v>##BLANK</v>
      </c>
      <c r="AH264" s="89" t="str">
        <f>Output_Final_PCLs!U113</f>
        <v>##BLANK</v>
      </c>
    </row>
    <row r="265" spans="2:34" s="15" customFormat="1" ht="15" x14ac:dyDescent="0.25">
      <c r="B265" s="89" t="str">
        <f>Output_Final_PCLs!B114</f>
        <v>SRN</v>
      </c>
      <c r="C265" s="89" t="str">
        <f>Output_Final_PCLs!C114</f>
        <v>Southern Water</v>
      </c>
      <c r="D265" s="89" t="str">
        <f>Output_Final_PCLs!D114</f>
        <v>England</v>
      </c>
      <c r="E265" s="89" t="str">
        <f>Output_Final_PCLs!E114</f>
        <v>Company</v>
      </c>
      <c r="F265" s="89" t="str">
        <f>Output_Final_PCLs!F114</f>
        <v>WaSC</v>
      </c>
      <c r="G265" s="89" t="str">
        <f>Output_Final_PCLs!G114</f>
        <v>PCL Units</v>
      </c>
      <c r="H265" s="89" t="str">
        <f>Output_Final_PCLs!H114</f>
        <v>C_OUT5_09_F_PR24_OFWAT</v>
      </c>
      <c r="I265" s="88" t="str">
        <f t="shared" si="4"/>
        <v>SRNC_OUT5_09_F_PR24_OFWAT</v>
      </c>
      <c r="J265" s="89" t="str">
        <f>Output_Final_PCLs!J114</f>
        <v>Totex</v>
      </c>
      <c r="K265" s="89" t="str">
        <f>Output_Final_PCLs!K114</f>
        <v xml:space="preserve">Company view </v>
      </c>
      <c r="L265" s="89" t="str">
        <f>Output_Final_PCLs!L114</f>
        <v>RWQ</v>
      </c>
      <c r="M265" s="89" t="str">
        <f>Output_Final_PCLs!M114</f>
        <v>Phosphorus prevented from entering rivers from partnership working in 2020</v>
      </c>
      <c r="N265" s="89" t="str">
        <f>Output_Final_PCLs!N114</f>
        <v>kg</v>
      </c>
      <c r="O265" s="89">
        <f>Output_Final_PCLs!O114</f>
        <v>4</v>
      </c>
      <c r="P265" s="89" t="s">
        <v>123</v>
      </c>
      <c r="Q265" s="89" t="s">
        <v>123</v>
      </c>
      <c r="R265" s="89" t="s">
        <v>123</v>
      </c>
      <c r="S265" s="89" t="s">
        <v>123</v>
      </c>
      <c r="T265" s="89" t="s">
        <v>123</v>
      </c>
      <c r="U265" s="89" t="s">
        <v>123</v>
      </c>
      <c r="V265" s="89" t="s">
        <v>123</v>
      </c>
      <c r="W265" s="89" t="s">
        <v>123</v>
      </c>
      <c r="X265" s="89" t="s">
        <v>123</v>
      </c>
      <c r="Y265" s="89" t="s">
        <v>123</v>
      </c>
      <c r="Z265" s="89" t="s">
        <v>123</v>
      </c>
      <c r="AA265" s="89" t="s">
        <v>123</v>
      </c>
      <c r="AB265" s="89" t="s">
        <v>123</v>
      </c>
      <c r="AC265" s="89" t="str">
        <f>Output_Final_PCLs!P114</f>
        <v>##BLANK</v>
      </c>
      <c r="AD265" s="89" t="str">
        <f>Output_Final_PCLs!Q114</f>
        <v>##BLANK</v>
      </c>
      <c r="AE265" s="89" t="str">
        <f>Output_Final_PCLs!R114</f>
        <v>##BLANK</v>
      </c>
      <c r="AF265" s="89" t="str">
        <f>Output_Final_PCLs!S114</f>
        <v>##BLANK</v>
      </c>
      <c r="AG265" s="89" t="str">
        <f>Output_Final_PCLs!T114</f>
        <v>##BLANK</v>
      </c>
      <c r="AH265" s="89" t="str">
        <f>Output_Final_PCLs!U114</f>
        <v>##BLANK</v>
      </c>
    </row>
    <row r="266" spans="2:34" s="15" customFormat="1" ht="15" x14ac:dyDescent="0.25">
      <c r="B266" s="89" t="str">
        <f>Output_Final_PCLs!B115</f>
        <v>TMS</v>
      </c>
      <c r="C266" s="89" t="str">
        <f>Output_Final_PCLs!C115</f>
        <v>Thames Water</v>
      </c>
      <c r="D266" s="89" t="str">
        <f>Output_Final_PCLs!D115</f>
        <v>England</v>
      </c>
      <c r="E266" s="89" t="str">
        <f>Output_Final_PCLs!E115</f>
        <v>Company</v>
      </c>
      <c r="F266" s="89" t="str">
        <f>Output_Final_PCLs!F115</f>
        <v>WaSC</v>
      </c>
      <c r="G266" s="89" t="str">
        <f>Output_Final_PCLs!G115</f>
        <v>PCL Units</v>
      </c>
      <c r="H266" s="89" t="str">
        <f>Output_Final_PCLs!H115</f>
        <v>C_OUT5_09_F_PR24_OFWAT</v>
      </c>
      <c r="I266" s="88" t="str">
        <f t="shared" si="4"/>
        <v>TMSC_OUT5_09_F_PR24_OFWAT</v>
      </c>
      <c r="J266" s="89" t="str">
        <f>Output_Final_PCLs!J115</f>
        <v>Totex</v>
      </c>
      <c r="K266" s="89" t="str">
        <f>Output_Final_PCLs!K115</f>
        <v xml:space="preserve">Company view </v>
      </c>
      <c r="L266" s="89" t="str">
        <f>Output_Final_PCLs!L115</f>
        <v>RWQ</v>
      </c>
      <c r="M266" s="89" t="str">
        <f>Output_Final_PCLs!M115</f>
        <v>Phosphorus prevented from entering rivers from partnership working in 2020</v>
      </c>
      <c r="N266" s="89" t="str">
        <f>Output_Final_PCLs!N115</f>
        <v>kg</v>
      </c>
      <c r="O266" s="89">
        <f>Output_Final_PCLs!O115</f>
        <v>4</v>
      </c>
      <c r="P266" s="89" t="s">
        <v>123</v>
      </c>
      <c r="Q266" s="89" t="s">
        <v>123</v>
      </c>
      <c r="R266" s="89" t="s">
        <v>123</v>
      </c>
      <c r="S266" s="89" t="s">
        <v>123</v>
      </c>
      <c r="T266" s="89" t="s">
        <v>123</v>
      </c>
      <c r="U266" s="89" t="s">
        <v>123</v>
      </c>
      <c r="V266" s="89" t="s">
        <v>123</v>
      </c>
      <c r="W266" s="89" t="s">
        <v>123</v>
      </c>
      <c r="X266" s="89" t="s">
        <v>123</v>
      </c>
      <c r="Y266" s="89" t="s">
        <v>123</v>
      </c>
      <c r="Z266" s="89" t="s">
        <v>123</v>
      </c>
      <c r="AA266" s="89" t="s">
        <v>123</v>
      </c>
      <c r="AB266" s="89" t="s">
        <v>123</v>
      </c>
      <c r="AC266" s="89" t="str">
        <f>Output_Final_PCLs!P115</f>
        <v>##BLANK</v>
      </c>
      <c r="AD266" s="89" t="str">
        <f>Output_Final_PCLs!Q115</f>
        <v>##BLANK</v>
      </c>
      <c r="AE266" s="89" t="str">
        <f>Output_Final_PCLs!R115</f>
        <v>##BLANK</v>
      </c>
      <c r="AF266" s="89" t="str">
        <f>Output_Final_PCLs!S115</f>
        <v>##BLANK</v>
      </c>
      <c r="AG266" s="89" t="str">
        <f>Output_Final_PCLs!T115</f>
        <v>##BLANK</v>
      </c>
      <c r="AH266" s="89" t="str">
        <f>Output_Final_PCLs!U115</f>
        <v>##BLANK</v>
      </c>
    </row>
    <row r="267" spans="2:34" s="15" customFormat="1" ht="15" x14ac:dyDescent="0.25">
      <c r="B267" s="89" t="str">
        <f>Output_Final_PCLs!B116</f>
        <v>NWT</v>
      </c>
      <c r="C267" s="89" t="str">
        <f>Output_Final_PCLs!C116</f>
        <v xml:space="preserve">United Utilities </v>
      </c>
      <c r="D267" s="89" t="str">
        <f>Output_Final_PCLs!D116</f>
        <v>England</v>
      </c>
      <c r="E267" s="89" t="str">
        <f>Output_Final_PCLs!E116</f>
        <v>Company</v>
      </c>
      <c r="F267" s="89" t="str">
        <f>Output_Final_PCLs!F116</f>
        <v>WaSC</v>
      </c>
      <c r="G267" s="89" t="str">
        <f>Output_Final_PCLs!G116</f>
        <v>PCL Units</v>
      </c>
      <c r="H267" s="89" t="str">
        <f>Output_Final_PCLs!H116</f>
        <v>C_OUT5_09_F_PR24_OFWAT</v>
      </c>
      <c r="I267" s="88" t="str">
        <f t="shared" si="4"/>
        <v>NWTC_OUT5_09_F_PR24_OFWAT</v>
      </c>
      <c r="J267" s="89" t="str">
        <f>Output_Final_PCLs!J116</f>
        <v>Totex</v>
      </c>
      <c r="K267" s="89" t="str">
        <f>Output_Final_PCLs!K116</f>
        <v xml:space="preserve">Company view </v>
      </c>
      <c r="L267" s="89" t="str">
        <f>Output_Final_PCLs!L116</f>
        <v>RWQ</v>
      </c>
      <c r="M267" s="89" t="str">
        <f>Output_Final_PCLs!M116</f>
        <v>Phosphorus prevented from entering rivers from partnership working in 2020</v>
      </c>
      <c r="N267" s="89" t="str">
        <f>Output_Final_PCLs!N116</f>
        <v>kg</v>
      </c>
      <c r="O267" s="89">
        <f>Output_Final_PCLs!O116</f>
        <v>4</v>
      </c>
      <c r="P267" s="89" t="s">
        <v>123</v>
      </c>
      <c r="Q267" s="89" t="s">
        <v>123</v>
      </c>
      <c r="R267" s="89" t="s">
        <v>123</v>
      </c>
      <c r="S267" s="89" t="s">
        <v>123</v>
      </c>
      <c r="T267" s="89" t="s">
        <v>123</v>
      </c>
      <c r="U267" s="89" t="s">
        <v>123</v>
      </c>
      <c r="V267" s="89" t="s">
        <v>123</v>
      </c>
      <c r="W267" s="89" t="s">
        <v>123</v>
      </c>
      <c r="X267" s="89" t="s">
        <v>123</v>
      </c>
      <c r="Y267" s="89" t="s">
        <v>123</v>
      </c>
      <c r="Z267" s="89" t="s">
        <v>123</v>
      </c>
      <c r="AA267" s="89" t="s">
        <v>123</v>
      </c>
      <c r="AB267" s="89" t="s">
        <v>123</v>
      </c>
      <c r="AC267" s="89" t="str">
        <f>Output_Final_PCLs!P116</f>
        <v>##BLANK</v>
      </c>
      <c r="AD267" s="89" t="str">
        <f>Output_Final_PCLs!Q116</f>
        <v>##BLANK</v>
      </c>
      <c r="AE267" s="89" t="str">
        <f>Output_Final_PCLs!R116</f>
        <v>##BLANK</v>
      </c>
      <c r="AF267" s="89" t="str">
        <f>Output_Final_PCLs!S116</f>
        <v>##BLANK</v>
      </c>
      <c r="AG267" s="89" t="str">
        <f>Output_Final_PCLs!T116</f>
        <v>##BLANK</v>
      </c>
      <c r="AH267" s="89" t="str">
        <f>Output_Final_PCLs!U116</f>
        <v>##BLANK</v>
      </c>
    </row>
    <row r="268" spans="2:34" s="15" customFormat="1" ht="15" x14ac:dyDescent="0.25">
      <c r="B268" s="89" t="str">
        <f>Output_Final_PCLs!B117</f>
        <v>WSX</v>
      </c>
      <c r="C268" s="89" t="str">
        <f>Output_Final_PCLs!C117</f>
        <v>Wessex Water</v>
      </c>
      <c r="D268" s="89" t="str">
        <f>Output_Final_PCLs!D117</f>
        <v>England</v>
      </c>
      <c r="E268" s="89" t="str">
        <f>Output_Final_PCLs!E117</f>
        <v>Company</v>
      </c>
      <c r="F268" s="89" t="str">
        <f>Output_Final_PCLs!F117</f>
        <v>WaSC</v>
      </c>
      <c r="G268" s="89" t="str">
        <f>Output_Final_PCLs!G117</f>
        <v>PCL Units</v>
      </c>
      <c r="H268" s="89" t="str">
        <f>Output_Final_PCLs!H117</f>
        <v>C_OUT5_09_F_PR24_OFWAT</v>
      </c>
      <c r="I268" s="88" t="str">
        <f t="shared" si="4"/>
        <v>WSXC_OUT5_09_F_PR24_OFWAT</v>
      </c>
      <c r="J268" s="89" t="str">
        <f>Output_Final_PCLs!J117</f>
        <v>Totex</v>
      </c>
      <c r="K268" s="89" t="str">
        <f>Output_Final_PCLs!K117</f>
        <v xml:space="preserve">Company view </v>
      </c>
      <c r="L268" s="89" t="str">
        <f>Output_Final_PCLs!L117</f>
        <v>RWQ</v>
      </c>
      <c r="M268" s="89" t="str">
        <f>Output_Final_PCLs!M117</f>
        <v>Phosphorus prevented from entering rivers from partnership working in 2020</v>
      </c>
      <c r="N268" s="89" t="str">
        <f>Output_Final_PCLs!N117</f>
        <v>kg</v>
      </c>
      <c r="O268" s="89">
        <f>Output_Final_PCLs!O117</f>
        <v>4</v>
      </c>
      <c r="P268" s="89" t="s">
        <v>123</v>
      </c>
      <c r="Q268" s="89" t="s">
        <v>123</v>
      </c>
      <c r="R268" s="89" t="s">
        <v>123</v>
      </c>
      <c r="S268" s="89" t="s">
        <v>123</v>
      </c>
      <c r="T268" s="89" t="s">
        <v>123</v>
      </c>
      <c r="U268" s="89" t="s">
        <v>123</v>
      </c>
      <c r="V268" s="89" t="s">
        <v>123</v>
      </c>
      <c r="W268" s="89" t="s">
        <v>123</v>
      </c>
      <c r="X268" s="89" t="s">
        <v>123</v>
      </c>
      <c r="Y268" s="89" t="s">
        <v>123</v>
      </c>
      <c r="Z268" s="89" t="s">
        <v>123</v>
      </c>
      <c r="AA268" s="89" t="s">
        <v>123</v>
      </c>
      <c r="AB268" s="89" t="s">
        <v>123</v>
      </c>
      <c r="AC268" s="89" t="str">
        <f>Output_Final_PCLs!P117</f>
        <v>##BLANK</v>
      </c>
      <c r="AD268" s="89" t="str">
        <f>Output_Final_PCLs!Q117</f>
        <v>##BLANK</v>
      </c>
      <c r="AE268" s="89" t="str">
        <f>Output_Final_PCLs!R117</f>
        <v>##BLANK</v>
      </c>
      <c r="AF268" s="89" t="str">
        <f>Output_Final_PCLs!S117</f>
        <v>##BLANK</v>
      </c>
      <c r="AG268" s="89" t="str">
        <f>Output_Final_PCLs!T117</f>
        <v>##BLANK</v>
      </c>
      <c r="AH268" s="89" t="str">
        <f>Output_Final_PCLs!U117</f>
        <v>##BLANK</v>
      </c>
    </row>
    <row r="269" spans="2:34" s="15" customFormat="1" ht="15" x14ac:dyDescent="0.25">
      <c r="B269" s="89" t="str">
        <f>Output_Final_PCLs!B118</f>
        <v>YKY</v>
      </c>
      <c r="C269" s="89" t="str">
        <f>Output_Final_PCLs!C118</f>
        <v>Yorkshire Water</v>
      </c>
      <c r="D269" s="89" t="str">
        <f>Output_Final_PCLs!D118</f>
        <v>England</v>
      </c>
      <c r="E269" s="89" t="str">
        <f>Output_Final_PCLs!E118</f>
        <v>Company</v>
      </c>
      <c r="F269" s="89" t="str">
        <f>Output_Final_PCLs!F118</f>
        <v>WaSC</v>
      </c>
      <c r="G269" s="89" t="str">
        <f>Output_Final_PCLs!G118</f>
        <v>PCL Units</v>
      </c>
      <c r="H269" s="89" t="str">
        <f>Output_Final_PCLs!H118</f>
        <v>C_OUT5_09_F_PR24_OFWAT</v>
      </c>
      <c r="I269" s="88" t="str">
        <f t="shared" si="4"/>
        <v>YKYC_OUT5_09_F_PR24_OFWAT</v>
      </c>
      <c r="J269" s="89" t="str">
        <f>Output_Final_PCLs!J118</f>
        <v>Totex</v>
      </c>
      <c r="K269" s="89" t="str">
        <f>Output_Final_PCLs!K118</f>
        <v xml:space="preserve">Company view </v>
      </c>
      <c r="L269" s="89" t="str">
        <f>Output_Final_PCLs!L118</f>
        <v>RWQ</v>
      </c>
      <c r="M269" s="89" t="str">
        <f>Output_Final_PCLs!M118</f>
        <v>Phosphorus prevented from entering rivers from partnership working in 2020</v>
      </c>
      <c r="N269" s="89" t="str">
        <f>Output_Final_PCLs!N118</f>
        <v>kg</v>
      </c>
      <c r="O269" s="89">
        <f>Output_Final_PCLs!O118</f>
        <v>4</v>
      </c>
      <c r="P269" s="89" t="s">
        <v>123</v>
      </c>
      <c r="Q269" s="89" t="s">
        <v>123</v>
      </c>
      <c r="R269" s="89" t="s">
        <v>123</v>
      </c>
      <c r="S269" s="89" t="s">
        <v>123</v>
      </c>
      <c r="T269" s="89" t="s">
        <v>123</v>
      </c>
      <c r="U269" s="89" t="s">
        <v>123</v>
      </c>
      <c r="V269" s="89" t="s">
        <v>123</v>
      </c>
      <c r="W269" s="89" t="s">
        <v>123</v>
      </c>
      <c r="X269" s="89" t="s">
        <v>123</v>
      </c>
      <c r="Y269" s="89" t="s">
        <v>123</v>
      </c>
      <c r="Z269" s="89" t="s">
        <v>123</v>
      </c>
      <c r="AA269" s="89" t="s">
        <v>123</v>
      </c>
      <c r="AB269" s="89" t="s">
        <v>123</v>
      </c>
      <c r="AC269" s="89" t="str">
        <f>Output_Final_PCLs!P118</f>
        <v>##BLANK</v>
      </c>
      <c r="AD269" s="89" t="str">
        <f>Output_Final_PCLs!Q118</f>
        <v>##BLANK</v>
      </c>
      <c r="AE269" s="89" t="str">
        <f>Output_Final_PCLs!R118</f>
        <v>##BLANK</v>
      </c>
      <c r="AF269" s="89" t="str">
        <f>Output_Final_PCLs!S118</f>
        <v>##BLANK</v>
      </c>
      <c r="AG269" s="89" t="str">
        <f>Output_Final_PCLs!T118</f>
        <v>##BLANK</v>
      </c>
      <c r="AH269" s="89" t="str">
        <f>Output_Final_PCLs!U118</f>
        <v>##BLANK</v>
      </c>
    </row>
    <row r="270" spans="2:34" s="15" customFormat="1" ht="15" x14ac:dyDescent="0.25">
      <c r="B270" s="89" t="str">
        <f>Output_Final_PCLs!B119</f>
        <v>AFW</v>
      </c>
      <c r="C270" s="89" t="str">
        <f>Output_Final_PCLs!C119</f>
        <v>Affinity Water</v>
      </c>
      <c r="D270" s="89" t="str">
        <f>Output_Final_PCLs!D119</f>
        <v>England</v>
      </c>
      <c r="E270" s="89" t="str">
        <f>Output_Final_PCLs!E119</f>
        <v>Company</v>
      </c>
      <c r="F270" s="89" t="str">
        <f>Output_Final_PCLs!F119</f>
        <v>WoC</v>
      </c>
      <c r="G270" s="89" t="str">
        <f>Output_Final_PCLs!G119</f>
        <v>PCL Units</v>
      </c>
      <c r="H270" s="89" t="str">
        <f>Output_Final_PCLs!H119</f>
        <v>C_OUT5_09_F_PR24_OFWAT</v>
      </c>
      <c r="I270" s="88" t="str">
        <f t="shared" si="4"/>
        <v>AFWC_OUT5_09_F_PR24_OFWAT</v>
      </c>
      <c r="J270" s="89" t="str">
        <f>Output_Final_PCLs!J119</f>
        <v>Totex</v>
      </c>
      <c r="K270" s="89" t="str">
        <f>Output_Final_PCLs!K119</f>
        <v xml:space="preserve">Company view </v>
      </c>
      <c r="L270" s="89" t="str">
        <f>Output_Final_PCLs!L119</f>
        <v>RWQ</v>
      </c>
      <c r="M270" s="89" t="str">
        <f>Output_Final_PCLs!M119</f>
        <v>Phosphorus prevented from entering rivers from partnership working in 2020</v>
      </c>
      <c r="N270" s="89" t="str">
        <f>Output_Final_PCLs!N119</f>
        <v>kg</v>
      </c>
      <c r="O270" s="89">
        <f>Output_Final_PCLs!O119</f>
        <v>4</v>
      </c>
      <c r="P270" s="89" t="s">
        <v>123</v>
      </c>
      <c r="Q270" s="89" t="s">
        <v>123</v>
      </c>
      <c r="R270" s="89" t="s">
        <v>123</v>
      </c>
      <c r="S270" s="89" t="s">
        <v>123</v>
      </c>
      <c r="T270" s="89" t="s">
        <v>123</v>
      </c>
      <c r="U270" s="89" t="s">
        <v>123</v>
      </c>
      <c r="V270" s="89" t="s">
        <v>123</v>
      </c>
      <c r="W270" s="89" t="s">
        <v>123</v>
      </c>
      <c r="X270" s="89" t="s">
        <v>123</v>
      </c>
      <c r="Y270" s="89" t="s">
        <v>123</v>
      </c>
      <c r="Z270" s="89" t="s">
        <v>123</v>
      </c>
      <c r="AA270" s="89" t="s">
        <v>123</v>
      </c>
      <c r="AB270" s="89" t="s">
        <v>123</v>
      </c>
      <c r="AC270" s="89" t="str">
        <f>Output_Final_PCLs!P119</f>
        <v>##BLANK</v>
      </c>
      <c r="AD270" s="89" t="str">
        <f>Output_Final_PCLs!Q119</f>
        <v>##BLANK</v>
      </c>
      <c r="AE270" s="89" t="str">
        <f>Output_Final_PCLs!R119</f>
        <v>##BLANK</v>
      </c>
      <c r="AF270" s="89" t="str">
        <f>Output_Final_PCLs!S119</f>
        <v>##BLANK</v>
      </c>
      <c r="AG270" s="89" t="str">
        <f>Output_Final_PCLs!T119</f>
        <v>##BLANK</v>
      </c>
      <c r="AH270" s="89" t="str">
        <f>Output_Final_PCLs!U119</f>
        <v>##BLANK</v>
      </c>
    </row>
    <row r="271" spans="2:34" s="15" customFormat="1" ht="15" x14ac:dyDescent="0.25">
      <c r="B271" s="89" t="str">
        <f>Output_Final_PCLs!B120</f>
        <v>PRT</v>
      </c>
      <c r="C271" s="89" t="str">
        <f>Output_Final_PCLs!C120</f>
        <v>Portsmouth Water</v>
      </c>
      <c r="D271" s="89" t="str">
        <f>Output_Final_PCLs!D120</f>
        <v>England</v>
      </c>
      <c r="E271" s="89" t="str">
        <f>Output_Final_PCLs!E120</f>
        <v>Company</v>
      </c>
      <c r="F271" s="89" t="str">
        <f>Output_Final_PCLs!F120</f>
        <v>WoC</v>
      </c>
      <c r="G271" s="89" t="str">
        <f>Output_Final_PCLs!G120</f>
        <v>PCL Units</v>
      </c>
      <c r="H271" s="89" t="str">
        <f>Output_Final_PCLs!H120</f>
        <v>C_OUT5_09_F_PR24_OFWAT</v>
      </c>
      <c r="I271" s="88" t="str">
        <f t="shared" si="4"/>
        <v>PRTC_OUT5_09_F_PR24_OFWAT</v>
      </c>
      <c r="J271" s="89" t="str">
        <f>Output_Final_PCLs!J120</f>
        <v>Totex</v>
      </c>
      <c r="K271" s="89" t="str">
        <f>Output_Final_PCLs!K120</f>
        <v xml:space="preserve">Company view </v>
      </c>
      <c r="L271" s="89" t="str">
        <f>Output_Final_PCLs!L120</f>
        <v>RWQ</v>
      </c>
      <c r="M271" s="89" t="str">
        <f>Output_Final_PCLs!M120</f>
        <v>Phosphorus prevented from entering rivers from partnership working in 2020</v>
      </c>
      <c r="N271" s="89" t="str">
        <f>Output_Final_PCLs!N120</f>
        <v>kg</v>
      </c>
      <c r="O271" s="89">
        <f>Output_Final_PCLs!O120</f>
        <v>4</v>
      </c>
      <c r="P271" s="89" t="s">
        <v>123</v>
      </c>
      <c r="Q271" s="89" t="s">
        <v>123</v>
      </c>
      <c r="R271" s="89" t="s">
        <v>123</v>
      </c>
      <c r="S271" s="89" t="s">
        <v>123</v>
      </c>
      <c r="T271" s="89" t="s">
        <v>123</v>
      </c>
      <c r="U271" s="89" t="s">
        <v>123</v>
      </c>
      <c r="V271" s="89" t="s">
        <v>123</v>
      </c>
      <c r="W271" s="89" t="s">
        <v>123</v>
      </c>
      <c r="X271" s="89" t="s">
        <v>123</v>
      </c>
      <c r="Y271" s="89" t="s">
        <v>123</v>
      </c>
      <c r="Z271" s="89" t="s">
        <v>123</v>
      </c>
      <c r="AA271" s="89" t="s">
        <v>123</v>
      </c>
      <c r="AB271" s="89" t="s">
        <v>123</v>
      </c>
      <c r="AC271" s="89" t="str">
        <f>Output_Final_PCLs!P120</f>
        <v>##BLANK</v>
      </c>
      <c r="AD271" s="89" t="str">
        <f>Output_Final_PCLs!Q120</f>
        <v>##BLANK</v>
      </c>
      <c r="AE271" s="89" t="str">
        <f>Output_Final_PCLs!R120</f>
        <v>##BLANK</v>
      </c>
      <c r="AF271" s="89" t="str">
        <f>Output_Final_PCLs!S120</f>
        <v>##BLANK</v>
      </c>
      <c r="AG271" s="89" t="str">
        <f>Output_Final_PCLs!T120</f>
        <v>##BLANK</v>
      </c>
      <c r="AH271" s="89" t="str">
        <f>Output_Final_PCLs!U120</f>
        <v>##BLANK</v>
      </c>
    </row>
    <row r="272" spans="2:34" s="15" customFormat="1" ht="15" x14ac:dyDescent="0.25">
      <c r="B272" s="89" t="str">
        <f>Output_Final_PCLs!B121</f>
        <v>SEW</v>
      </c>
      <c r="C272" s="89" t="str">
        <f>Output_Final_PCLs!C121</f>
        <v>South East Water</v>
      </c>
      <c r="D272" s="89" t="str">
        <f>Output_Final_PCLs!D121</f>
        <v>England</v>
      </c>
      <c r="E272" s="89" t="str">
        <f>Output_Final_PCLs!E121</f>
        <v>Company</v>
      </c>
      <c r="F272" s="89" t="str">
        <f>Output_Final_PCLs!F121</f>
        <v>WoC</v>
      </c>
      <c r="G272" s="89" t="str">
        <f>Output_Final_PCLs!G121</f>
        <v>PCL Units</v>
      </c>
      <c r="H272" s="89" t="str">
        <f>Output_Final_PCLs!H121</f>
        <v>C_OUT5_09_F_PR24_OFWAT</v>
      </c>
      <c r="I272" s="88" t="str">
        <f t="shared" si="4"/>
        <v>SEWC_OUT5_09_F_PR24_OFWAT</v>
      </c>
      <c r="J272" s="89" t="str">
        <f>Output_Final_PCLs!J121</f>
        <v>Totex</v>
      </c>
      <c r="K272" s="89" t="str">
        <f>Output_Final_PCLs!K121</f>
        <v xml:space="preserve">Company view </v>
      </c>
      <c r="L272" s="89" t="str">
        <f>Output_Final_PCLs!L121</f>
        <v>RWQ</v>
      </c>
      <c r="M272" s="89" t="str">
        <f>Output_Final_PCLs!M121</f>
        <v>Phosphorus prevented from entering rivers from partnership working in 2020</v>
      </c>
      <c r="N272" s="89" t="str">
        <f>Output_Final_PCLs!N121</f>
        <v>kg</v>
      </c>
      <c r="O272" s="89">
        <f>Output_Final_PCLs!O121</f>
        <v>4</v>
      </c>
      <c r="P272" s="89" t="s">
        <v>123</v>
      </c>
      <c r="Q272" s="89" t="s">
        <v>123</v>
      </c>
      <c r="R272" s="89" t="s">
        <v>123</v>
      </c>
      <c r="S272" s="89" t="s">
        <v>123</v>
      </c>
      <c r="T272" s="89" t="s">
        <v>123</v>
      </c>
      <c r="U272" s="89" t="s">
        <v>123</v>
      </c>
      <c r="V272" s="89" t="s">
        <v>123</v>
      </c>
      <c r="W272" s="89" t="s">
        <v>123</v>
      </c>
      <c r="X272" s="89" t="s">
        <v>123</v>
      </c>
      <c r="Y272" s="89" t="s">
        <v>123</v>
      </c>
      <c r="Z272" s="89" t="s">
        <v>123</v>
      </c>
      <c r="AA272" s="89" t="s">
        <v>123</v>
      </c>
      <c r="AB272" s="89" t="s">
        <v>123</v>
      </c>
      <c r="AC272" s="89" t="str">
        <f>Output_Final_PCLs!P121</f>
        <v>##BLANK</v>
      </c>
      <c r="AD272" s="89" t="str">
        <f>Output_Final_PCLs!Q121</f>
        <v>##BLANK</v>
      </c>
      <c r="AE272" s="89" t="str">
        <f>Output_Final_PCLs!R121</f>
        <v>##BLANK</v>
      </c>
      <c r="AF272" s="89" t="str">
        <f>Output_Final_PCLs!S121</f>
        <v>##BLANK</v>
      </c>
      <c r="AG272" s="89" t="str">
        <f>Output_Final_PCLs!T121</f>
        <v>##BLANK</v>
      </c>
      <c r="AH272" s="89" t="str">
        <f>Output_Final_PCLs!U121</f>
        <v>##BLANK</v>
      </c>
    </row>
    <row r="273" spans="2:34" s="15" customFormat="1" ht="15" x14ac:dyDescent="0.25">
      <c r="B273" s="89" t="str">
        <f>Output_Final_PCLs!B122</f>
        <v>SSC</v>
      </c>
      <c r="C273" s="89" t="str">
        <f>Output_Final_PCLs!C122</f>
        <v>South Staffordshire Water</v>
      </c>
      <c r="D273" s="89" t="str">
        <f>Output_Final_PCLs!D122</f>
        <v>England</v>
      </c>
      <c r="E273" s="89" t="str">
        <f>Output_Final_PCLs!E122</f>
        <v>Company</v>
      </c>
      <c r="F273" s="89" t="str">
        <f>Output_Final_PCLs!F122</f>
        <v>WoC</v>
      </c>
      <c r="G273" s="89" t="str">
        <f>Output_Final_PCLs!G122</f>
        <v>PCL Units</v>
      </c>
      <c r="H273" s="89" t="str">
        <f>Output_Final_PCLs!H122</f>
        <v>C_OUT5_09_F_PR24_OFWAT</v>
      </c>
      <c r="I273" s="88" t="str">
        <f t="shared" si="4"/>
        <v>SSCC_OUT5_09_F_PR24_OFWAT</v>
      </c>
      <c r="J273" s="89" t="str">
        <f>Output_Final_PCLs!J122</f>
        <v>Totex</v>
      </c>
      <c r="K273" s="89" t="str">
        <f>Output_Final_PCLs!K122</f>
        <v xml:space="preserve">Company view </v>
      </c>
      <c r="L273" s="89" t="str">
        <f>Output_Final_PCLs!L122</f>
        <v>RWQ</v>
      </c>
      <c r="M273" s="89" t="str">
        <f>Output_Final_PCLs!M122</f>
        <v>Phosphorus prevented from entering rivers from partnership working in 2020</v>
      </c>
      <c r="N273" s="89" t="str">
        <f>Output_Final_PCLs!N122</f>
        <v>kg</v>
      </c>
      <c r="O273" s="89">
        <f>Output_Final_PCLs!O122</f>
        <v>4</v>
      </c>
      <c r="P273" s="89" t="s">
        <v>123</v>
      </c>
      <c r="Q273" s="89" t="s">
        <v>123</v>
      </c>
      <c r="R273" s="89" t="s">
        <v>123</v>
      </c>
      <c r="S273" s="89" t="s">
        <v>123</v>
      </c>
      <c r="T273" s="89" t="s">
        <v>123</v>
      </c>
      <c r="U273" s="89" t="s">
        <v>123</v>
      </c>
      <c r="V273" s="89" t="s">
        <v>123</v>
      </c>
      <c r="W273" s="89" t="s">
        <v>123</v>
      </c>
      <c r="X273" s="89" t="s">
        <v>123</v>
      </c>
      <c r="Y273" s="89" t="s">
        <v>123</v>
      </c>
      <c r="Z273" s="89" t="s">
        <v>123</v>
      </c>
      <c r="AA273" s="89" t="s">
        <v>123</v>
      </c>
      <c r="AB273" s="89" t="s">
        <v>123</v>
      </c>
      <c r="AC273" s="89" t="str">
        <f>Output_Final_PCLs!P122</f>
        <v>##BLANK</v>
      </c>
      <c r="AD273" s="89" t="str">
        <f>Output_Final_PCLs!Q122</f>
        <v>##BLANK</v>
      </c>
      <c r="AE273" s="89" t="str">
        <f>Output_Final_PCLs!R122</f>
        <v>##BLANK</v>
      </c>
      <c r="AF273" s="89" t="str">
        <f>Output_Final_PCLs!S122</f>
        <v>##BLANK</v>
      </c>
      <c r="AG273" s="89" t="str">
        <f>Output_Final_PCLs!T122</f>
        <v>##BLANK</v>
      </c>
      <c r="AH273" s="89" t="str">
        <f>Output_Final_PCLs!U122</f>
        <v>##BLANK</v>
      </c>
    </row>
    <row r="274" spans="2:34" s="15" customFormat="1" ht="15" x14ac:dyDescent="0.25">
      <c r="B274" s="89" t="str">
        <f>Output_Final_PCLs!B123</f>
        <v>SES</v>
      </c>
      <c r="C274" s="89" t="str">
        <f>Output_Final_PCLs!C123</f>
        <v>SES Water</v>
      </c>
      <c r="D274" s="89" t="str">
        <f>Output_Final_PCLs!D123</f>
        <v>England</v>
      </c>
      <c r="E274" s="89" t="str">
        <f>Output_Final_PCLs!E123</f>
        <v>Company</v>
      </c>
      <c r="F274" s="89" t="str">
        <f>Output_Final_PCLs!F123</f>
        <v>WoC</v>
      </c>
      <c r="G274" s="89" t="str">
        <f>Output_Final_PCLs!G123</f>
        <v>PCL Units</v>
      </c>
      <c r="H274" s="89" t="str">
        <f>Output_Final_PCLs!H123</f>
        <v>C_OUT5_09_F_PR24_OFWAT</v>
      </c>
      <c r="I274" s="88" t="str">
        <f t="shared" si="4"/>
        <v>SESC_OUT5_09_F_PR24_OFWAT</v>
      </c>
      <c r="J274" s="89" t="str">
        <f>Output_Final_PCLs!J123</f>
        <v>Totex</v>
      </c>
      <c r="K274" s="89" t="str">
        <f>Output_Final_PCLs!K123</f>
        <v xml:space="preserve">Company view </v>
      </c>
      <c r="L274" s="89" t="str">
        <f>Output_Final_PCLs!L123</f>
        <v>RWQ</v>
      </c>
      <c r="M274" s="89" t="str">
        <f>Output_Final_PCLs!M123</f>
        <v>Phosphorus prevented from entering rivers from partnership working in 2020</v>
      </c>
      <c r="N274" s="89" t="str">
        <f>Output_Final_PCLs!N123</f>
        <v>kg</v>
      </c>
      <c r="O274" s="89">
        <f>Output_Final_PCLs!O123</f>
        <v>4</v>
      </c>
      <c r="P274" s="89" t="s">
        <v>123</v>
      </c>
      <c r="Q274" s="89" t="s">
        <v>123</v>
      </c>
      <c r="R274" s="89" t="s">
        <v>123</v>
      </c>
      <c r="S274" s="89" t="s">
        <v>123</v>
      </c>
      <c r="T274" s="89" t="s">
        <v>123</v>
      </c>
      <c r="U274" s="89" t="s">
        <v>123</v>
      </c>
      <c r="V274" s="89" t="s">
        <v>123</v>
      </c>
      <c r="W274" s="89" t="s">
        <v>123</v>
      </c>
      <c r="X274" s="89" t="s">
        <v>123</v>
      </c>
      <c r="Y274" s="89" t="s">
        <v>123</v>
      </c>
      <c r="Z274" s="89" t="s">
        <v>123</v>
      </c>
      <c r="AA274" s="89" t="s">
        <v>123</v>
      </c>
      <c r="AB274" s="89" t="s">
        <v>123</v>
      </c>
      <c r="AC274" s="89" t="str">
        <f>Output_Final_PCLs!P123</f>
        <v>##BLANK</v>
      </c>
      <c r="AD274" s="89" t="str">
        <f>Output_Final_PCLs!Q123</f>
        <v>##BLANK</v>
      </c>
      <c r="AE274" s="89" t="str">
        <f>Output_Final_PCLs!R123</f>
        <v>##BLANK</v>
      </c>
      <c r="AF274" s="89" t="str">
        <f>Output_Final_PCLs!S123</f>
        <v>##BLANK</v>
      </c>
      <c r="AG274" s="89" t="str">
        <f>Output_Final_PCLs!T123</f>
        <v>##BLANK</v>
      </c>
      <c r="AH274" s="89" t="str">
        <f>Output_Final_PCLs!U123</f>
        <v>##BLANK</v>
      </c>
    </row>
    <row r="275" spans="2:34" s="15" customFormat="1" ht="15" x14ac:dyDescent="0.25">
      <c r="B275" s="89" t="str">
        <f>Output_Final_PCLs!B124</f>
        <v>SWB</v>
      </c>
      <c r="C275" s="89" t="str">
        <f>Output_Final_PCLs!C124</f>
        <v>South West Water</v>
      </c>
      <c r="D275" s="89" t="str">
        <f>Output_Final_PCLs!D124</f>
        <v>England</v>
      </c>
      <c r="E275" s="89" t="str">
        <f>Output_Final_PCLs!E124</f>
        <v>Company</v>
      </c>
      <c r="F275" s="89" t="str">
        <f>Output_Final_PCLs!F124</f>
        <v>WaSC</v>
      </c>
      <c r="G275" s="89" t="str">
        <f>Output_Final_PCLs!G124</f>
        <v>PCL Units</v>
      </c>
      <c r="H275" s="89" t="str">
        <f>Output_Final_PCLs!H124</f>
        <v>C_OUT5_09_F_PR24_OFWAT</v>
      </c>
      <c r="I275" s="88" t="str">
        <f t="shared" si="4"/>
        <v>SWBC_OUT5_09_F_PR24_OFWAT</v>
      </c>
      <c r="J275" s="89" t="str">
        <f>Output_Final_PCLs!J124</f>
        <v>Totex</v>
      </c>
      <c r="K275" s="89" t="str">
        <f>Output_Final_PCLs!K124</f>
        <v xml:space="preserve">Company view </v>
      </c>
      <c r="L275" s="89" t="str">
        <f>Output_Final_PCLs!L124</f>
        <v>RWQ</v>
      </c>
      <c r="M275" s="89" t="str">
        <f>Output_Final_PCLs!M124</f>
        <v>Phosphorus prevented from entering rivers from partnership working in 2020</v>
      </c>
      <c r="N275" s="89" t="str">
        <f>Output_Final_PCLs!N124</f>
        <v>kg</v>
      </c>
      <c r="O275" s="89">
        <f>Output_Final_PCLs!O124</f>
        <v>4</v>
      </c>
      <c r="P275" s="89" t="s">
        <v>123</v>
      </c>
      <c r="Q275" s="89" t="s">
        <v>123</v>
      </c>
      <c r="R275" s="89" t="s">
        <v>123</v>
      </c>
      <c r="S275" s="89" t="s">
        <v>123</v>
      </c>
      <c r="T275" s="89" t="s">
        <v>123</v>
      </c>
      <c r="U275" s="89" t="s">
        <v>123</v>
      </c>
      <c r="V275" s="89" t="s">
        <v>123</v>
      </c>
      <c r="W275" s="89" t="s">
        <v>123</v>
      </c>
      <c r="X275" s="89" t="s">
        <v>123</v>
      </c>
      <c r="Y275" s="89" t="s">
        <v>123</v>
      </c>
      <c r="Z275" s="89" t="s">
        <v>123</v>
      </c>
      <c r="AA275" s="89" t="s">
        <v>123</v>
      </c>
      <c r="AB275" s="89" t="s">
        <v>123</v>
      </c>
      <c r="AC275" s="89" t="str">
        <f>Output_Final_PCLs!P124</f>
        <v>##BLANK</v>
      </c>
      <c r="AD275" s="89" t="str">
        <f>Output_Final_PCLs!Q124</f>
        <v>##BLANK</v>
      </c>
      <c r="AE275" s="89" t="str">
        <f>Output_Final_PCLs!R124</f>
        <v>##BLANK</v>
      </c>
      <c r="AF275" s="89" t="str">
        <f>Output_Final_PCLs!S124</f>
        <v>##BLANK</v>
      </c>
      <c r="AG275" s="89" t="str">
        <f>Output_Final_PCLs!T124</f>
        <v>##BLANK</v>
      </c>
      <c r="AH275" s="89" t="str">
        <f>Output_Final_PCLs!U124</f>
        <v>##BLANK</v>
      </c>
    </row>
    <row r="276" spans="2:34" s="15" customFormat="1" ht="15" x14ac:dyDescent="0.25">
      <c r="B276" s="89" t="str">
        <f>Output_Final_PCLs!B125</f>
        <v>BRL</v>
      </c>
      <c r="C276" s="89" t="str">
        <f>Output_Final_PCLs!C125</f>
        <v>Bristol Water</v>
      </c>
      <c r="D276" s="89" t="str">
        <f>Output_Final_PCLs!D125</f>
        <v>England</v>
      </c>
      <c r="E276" s="89" t="str">
        <f>Output_Final_PCLs!E125</f>
        <v>Company</v>
      </c>
      <c r="F276" s="89" t="str">
        <f>Output_Final_PCLs!F125</f>
        <v>WoC</v>
      </c>
      <c r="G276" s="89" t="str">
        <f>Output_Final_PCLs!G125</f>
        <v>PCL Units</v>
      </c>
      <c r="H276" s="89" t="str">
        <f>Output_Final_PCLs!H125</f>
        <v>C_OUT5_09_F_PR24_OFWAT</v>
      </c>
      <c r="I276" s="88" t="str">
        <f t="shared" si="4"/>
        <v>BRLC_OUT5_09_F_PR24_OFWAT</v>
      </c>
      <c r="J276" s="89" t="str">
        <f>Output_Final_PCLs!J125</f>
        <v>Totex</v>
      </c>
      <c r="K276" s="89" t="str">
        <f>Output_Final_PCLs!K125</f>
        <v xml:space="preserve">Company view </v>
      </c>
      <c r="L276" s="89" t="str">
        <f>Output_Final_PCLs!L125</f>
        <v>RWQ</v>
      </c>
      <c r="M276" s="89" t="str">
        <f>Output_Final_PCLs!M125</f>
        <v>Phosphorus prevented from entering rivers from partnership working in 2020</v>
      </c>
      <c r="N276" s="89" t="str">
        <f>Output_Final_PCLs!N125</f>
        <v>kg</v>
      </c>
      <c r="O276" s="89">
        <f>Output_Final_PCLs!O125</f>
        <v>4</v>
      </c>
      <c r="P276" s="89" t="s">
        <v>123</v>
      </c>
      <c r="Q276" s="89" t="s">
        <v>123</v>
      </c>
      <c r="R276" s="89" t="s">
        <v>123</v>
      </c>
      <c r="S276" s="89" t="s">
        <v>123</v>
      </c>
      <c r="T276" s="89" t="s">
        <v>123</v>
      </c>
      <c r="U276" s="89" t="s">
        <v>123</v>
      </c>
      <c r="V276" s="89" t="s">
        <v>123</v>
      </c>
      <c r="W276" s="89" t="s">
        <v>123</v>
      </c>
      <c r="X276" s="89" t="s">
        <v>123</v>
      </c>
      <c r="Y276" s="89" t="s">
        <v>123</v>
      </c>
      <c r="Z276" s="89" t="s">
        <v>123</v>
      </c>
      <c r="AA276" s="89" t="s">
        <v>123</v>
      </c>
      <c r="AB276" s="89" t="s">
        <v>123</v>
      </c>
      <c r="AC276" s="89" t="str">
        <f>Output_Final_PCLs!P125</f>
        <v>##BLANK</v>
      </c>
      <c r="AD276" s="89" t="str">
        <f>Output_Final_PCLs!Q125</f>
        <v>##BLANK</v>
      </c>
      <c r="AE276" s="89" t="str">
        <f>Output_Final_PCLs!R125</f>
        <v>##BLANK</v>
      </c>
      <c r="AF276" s="89" t="str">
        <f>Output_Final_PCLs!S125</f>
        <v>##BLANK</v>
      </c>
      <c r="AG276" s="89" t="str">
        <f>Output_Final_PCLs!T125</f>
        <v>##BLANK</v>
      </c>
      <c r="AH276" s="89" t="str">
        <f>Output_Final_PCLs!U125</f>
        <v>##BLANK</v>
      </c>
    </row>
    <row r="277" spans="2:34" s="15" customFormat="1" ht="15" x14ac:dyDescent="0.25">
      <c r="B277" s="89" t="str">
        <f>Output_Final_PCLs!B126</f>
        <v>ANH</v>
      </c>
      <c r="C277" s="89" t="str">
        <f>Output_Final_PCLs!C126</f>
        <v>Anglian Water</v>
      </c>
      <c r="D277" s="89" t="str">
        <f>Output_Final_PCLs!D126</f>
        <v>England</v>
      </c>
      <c r="E277" s="89" t="str">
        <f>Output_Final_PCLs!E126</f>
        <v>Company</v>
      </c>
      <c r="F277" s="89" t="str">
        <f>Output_Final_PCLs!F126</f>
        <v>WaSC</v>
      </c>
      <c r="G277" s="89" t="str">
        <f>Output_Final_PCLs!G126</f>
        <v>PCL Units</v>
      </c>
      <c r="H277" s="89" t="str">
        <f>Output_Final_PCLs!H126</f>
        <v>C_OUT5_09_G_PR24_OFWAT</v>
      </c>
      <c r="I277" s="88" t="str">
        <f t="shared" si="4"/>
        <v>ANHC_OUT5_09_G_PR24_OFWAT</v>
      </c>
      <c r="J277" s="89" t="str">
        <f>Output_Final_PCLs!J126</f>
        <v>Totex</v>
      </c>
      <c r="K277" s="89" t="str">
        <f>Output_Final_PCLs!K126</f>
        <v xml:space="preserve">Company view </v>
      </c>
      <c r="L277" s="89" t="str">
        <f>Output_Final_PCLs!L126</f>
        <v>RWQ</v>
      </c>
      <c r="M277" s="89" t="str">
        <f>Output_Final_PCLs!M126</f>
        <v>Change in phosphorus prevented from entering rivers from partnership working</v>
      </c>
      <c r="N277" s="89" t="str">
        <f>Output_Final_PCLs!N126</f>
        <v>kg</v>
      </c>
      <c r="O277" s="89">
        <f>Output_Final_PCLs!O126</f>
        <v>4</v>
      </c>
      <c r="P277" s="89" t="s">
        <v>123</v>
      </c>
      <c r="Q277" s="89" t="s">
        <v>123</v>
      </c>
      <c r="R277" s="89" t="s">
        <v>123</v>
      </c>
      <c r="S277" s="89" t="s">
        <v>123</v>
      </c>
      <c r="T277" s="89" t="s">
        <v>123</v>
      </c>
      <c r="U277" s="89" t="s">
        <v>123</v>
      </c>
      <c r="V277" s="89" t="s">
        <v>123</v>
      </c>
      <c r="W277" s="89" t="s">
        <v>123</v>
      </c>
      <c r="X277" s="89" t="s">
        <v>123</v>
      </c>
      <c r="Y277" s="89" t="s">
        <v>123</v>
      </c>
      <c r="Z277" s="89" t="s">
        <v>123</v>
      </c>
      <c r="AA277" s="89" t="s">
        <v>123</v>
      </c>
      <c r="AB277" s="89" t="s">
        <v>123</v>
      </c>
      <c r="AC277" s="89">
        <f>Output_Final_PCLs!P126</f>
        <v>0</v>
      </c>
      <c r="AD277" s="89">
        <f>Output_Final_PCLs!Q126</f>
        <v>0</v>
      </c>
      <c r="AE277" s="89">
        <f>Output_Final_PCLs!R126</f>
        <v>0</v>
      </c>
      <c r="AF277" s="89">
        <f>Output_Final_PCLs!S126</f>
        <v>0</v>
      </c>
      <c r="AG277" s="89">
        <f>Output_Final_PCLs!T126</f>
        <v>0</v>
      </c>
      <c r="AH277" s="89">
        <f>Output_Final_PCLs!U126</f>
        <v>0</v>
      </c>
    </row>
    <row r="278" spans="2:34" s="15" customFormat="1" ht="15" x14ac:dyDescent="0.25">
      <c r="B278" s="89" t="str">
        <f>Output_Final_PCLs!B127</f>
        <v>WSH</v>
      </c>
      <c r="C278" s="89" t="str">
        <f>Output_Final_PCLs!C127</f>
        <v>Dŵr Cymru</v>
      </c>
      <c r="D278" s="89" t="str">
        <f>Output_Final_PCLs!D127</f>
        <v>Wales</v>
      </c>
      <c r="E278" s="89" t="str">
        <f>Output_Final_PCLs!E127</f>
        <v>Company</v>
      </c>
      <c r="F278" s="89" t="str">
        <f>Output_Final_PCLs!F127</f>
        <v>WaSC</v>
      </c>
      <c r="G278" s="89" t="str">
        <f>Output_Final_PCLs!G127</f>
        <v>PCL Units</v>
      </c>
      <c r="H278" s="89" t="str">
        <f>Output_Final_PCLs!H127</f>
        <v>C_OUT5_09_G_PR24_OFWAT</v>
      </c>
      <c r="I278" s="88" t="str">
        <f t="shared" si="4"/>
        <v>WSHC_OUT5_09_G_PR24_OFWAT</v>
      </c>
      <c r="J278" s="89" t="str">
        <f>Output_Final_PCLs!J127</f>
        <v>Totex</v>
      </c>
      <c r="K278" s="89" t="str">
        <f>Output_Final_PCLs!K127</f>
        <v xml:space="preserve">Company view </v>
      </c>
      <c r="L278" s="89" t="str">
        <f>Output_Final_PCLs!L127</f>
        <v>RWQ</v>
      </c>
      <c r="M278" s="89" t="str">
        <f>Output_Final_PCLs!M127</f>
        <v>Change in phosphorus prevented from entering rivers from partnership working</v>
      </c>
      <c r="N278" s="89" t="str">
        <f>Output_Final_PCLs!N127</f>
        <v>kg</v>
      </c>
      <c r="O278" s="89">
        <f>Output_Final_PCLs!O127</f>
        <v>4</v>
      </c>
      <c r="P278" s="89" t="s">
        <v>123</v>
      </c>
      <c r="Q278" s="89" t="s">
        <v>123</v>
      </c>
      <c r="R278" s="89" t="s">
        <v>123</v>
      </c>
      <c r="S278" s="89" t="s">
        <v>123</v>
      </c>
      <c r="T278" s="89" t="s">
        <v>123</v>
      </c>
      <c r="U278" s="89" t="s">
        <v>123</v>
      </c>
      <c r="V278" s="89" t="s">
        <v>123</v>
      </c>
      <c r="W278" s="89" t="s">
        <v>123</v>
      </c>
      <c r="X278" s="89" t="s">
        <v>123</v>
      </c>
      <c r="Y278" s="89" t="s">
        <v>123</v>
      </c>
      <c r="Z278" s="89" t="s">
        <v>123</v>
      </c>
      <c r="AA278" s="89" t="s">
        <v>123</v>
      </c>
      <c r="AB278" s="89" t="s">
        <v>123</v>
      </c>
      <c r="AC278" s="89">
        <f>Output_Final_PCLs!P127</f>
        <v>0</v>
      </c>
      <c r="AD278" s="89">
        <f>Output_Final_PCLs!Q127</f>
        <v>189.435</v>
      </c>
      <c r="AE278" s="89">
        <f>Output_Final_PCLs!R127</f>
        <v>413.91</v>
      </c>
      <c r="AF278" s="89">
        <f>Output_Final_PCLs!S127</f>
        <v>413.91</v>
      </c>
      <c r="AG278" s="89">
        <f>Output_Final_PCLs!T127</f>
        <v>587.09519999999998</v>
      </c>
      <c r="AH278" s="89">
        <f>Output_Final_PCLs!U127</f>
        <v>587.09519999999998</v>
      </c>
    </row>
    <row r="279" spans="2:34" s="15" customFormat="1" ht="15" x14ac:dyDescent="0.25">
      <c r="B279" s="89" t="str">
        <f>Output_Final_PCLs!B128</f>
        <v>HDD</v>
      </c>
      <c r="C279" s="89" t="str">
        <f>Output_Final_PCLs!C128</f>
        <v>Hafren Dyfrdwy</v>
      </c>
      <c r="D279" s="89" t="str">
        <f>Output_Final_PCLs!D128</f>
        <v>Wales</v>
      </c>
      <c r="E279" s="89" t="str">
        <f>Output_Final_PCLs!E128</f>
        <v>Company</v>
      </c>
      <c r="F279" s="89" t="str">
        <f>Output_Final_PCLs!F128</f>
        <v>WaSC</v>
      </c>
      <c r="G279" s="89" t="str">
        <f>Output_Final_PCLs!G128</f>
        <v>PCL Units</v>
      </c>
      <c r="H279" s="89" t="str">
        <f>Output_Final_PCLs!H128</f>
        <v>C_OUT5_09_G_PR24_OFWAT</v>
      </c>
      <c r="I279" s="88" t="str">
        <f t="shared" si="4"/>
        <v>HDDC_OUT5_09_G_PR24_OFWAT</v>
      </c>
      <c r="J279" s="89" t="str">
        <f>Output_Final_PCLs!J128</f>
        <v>Totex</v>
      </c>
      <c r="K279" s="89" t="str">
        <f>Output_Final_PCLs!K128</f>
        <v xml:space="preserve">Company view </v>
      </c>
      <c r="L279" s="89" t="str">
        <f>Output_Final_PCLs!L128</f>
        <v>RWQ</v>
      </c>
      <c r="M279" s="89" t="str">
        <f>Output_Final_PCLs!M128</f>
        <v>Change in phosphorus prevented from entering rivers from partnership working</v>
      </c>
      <c r="N279" s="89" t="str">
        <f>Output_Final_PCLs!N128</f>
        <v>kg</v>
      </c>
      <c r="O279" s="89">
        <f>Output_Final_PCLs!O128</f>
        <v>4</v>
      </c>
      <c r="P279" s="89" t="s">
        <v>123</v>
      </c>
      <c r="Q279" s="89" t="s">
        <v>123</v>
      </c>
      <c r="R279" s="89" t="s">
        <v>123</v>
      </c>
      <c r="S279" s="89" t="s">
        <v>123</v>
      </c>
      <c r="T279" s="89" t="s">
        <v>123</v>
      </c>
      <c r="U279" s="89" t="s">
        <v>123</v>
      </c>
      <c r="V279" s="89" t="s">
        <v>123</v>
      </c>
      <c r="W279" s="89" t="s">
        <v>123</v>
      </c>
      <c r="X279" s="89" t="s">
        <v>123</v>
      </c>
      <c r="Y279" s="89" t="s">
        <v>123</v>
      </c>
      <c r="Z279" s="89" t="s">
        <v>123</v>
      </c>
      <c r="AA279" s="89" t="s">
        <v>123</v>
      </c>
      <c r="AB279" s="89" t="s">
        <v>123</v>
      </c>
      <c r="AC279" s="89">
        <f>Output_Final_PCLs!P128</f>
        <v>0</v>
      </c>
      <c r="AD279" s="89">
        <f>Output_Final_PCLs!Q128</f>
        <v>0</v>
      </c>
      <c r="AE279" s="89">
        <f>Output_Final_PCLs!R128</f>
        <v>0</v>
      </c>
      <c r="AF279" s="89">
        <f>Output_Final_PCLs!S128</f>
        <v>0</v>
      </c>
      <c r="AG279" s="89">
        <f>Output_Final_PCLs!T128</f>
        <v>0</v>
      </c>
      <c r="AH279" s="89">
        <f>Output_Final_PCLs!U128</f>
        <v>0</v>
      </c>
    </row>
    <row r="280" spans="2:34" s="15" customFormat="1" ht="15" x14ac:dyDescent="0.25">
      <c r="B280" s="89" t="str">
        <f>Output_Final_PCLs!B129</f>
        <v>NES</v>
      </c>
      <c r="C280" s="89" t="str">
        <f>Output_Final_PCLs!C129</f>
        <v>Northumbrian Water</v>
      </c>
      <c r="D280" s="89" t="str">
        <f>Output_Final_PCLs!D129</f>
        <v>England</v>
      </c>
      <c r="E280" s="89" t="str">
        <f>Output_Final_PCLs!E129</f>
        <v>Company</v>
      </c>
      <c r="F280" s="89" t="str">
        <f>Output_Final_PCLs!F129</f>
        <v>WaSC</v>
      </c>
      <c r="G280" s="89" t="str">
        <f>Output_Final_PCLs!G129</f>
        <v>PCL Units</v>
      </c>
      <c r="H280" s="89" t="str">
        <f>Output_Final_PCLs!H129</f>
        <v>C_OUT5_09_G_PR24_OFWAT</v>
      </c>
      <c r="I280" s="88" t="str">
        <f t="shared" si="4"/>
        <v>NESC_OUT5_09_G_PR24_OFWAT</v>
      </c>
      <c r="J280" s="89" t="str">
        <f>Output_Final_PCLs!J129</f>
        <v>Totex</v>
      </c>
      <c r="K280" s="89" t="str">
        <f>Output_Final_PCLs!K129</f>
        <v xml:space="preserve">Company view </v>
      </c>
      <c r="L280" s="89" t="str">
        <f>Output_Final_PCLs!L129</f>
        <v>RWQ</v>
      </c>
      <c r="M280" s="89" t="str">
        <f>Output_Final_PCLs!M129</f>
        <v>Change in phosphorus prevented from entering rivers from partnership working</v>
      </c>
      <c r="N280" s="89" t="str">
        <f>Output_Final_PCLs!N129</f>
        <v>kg</v>
      </c>
      <c r="O280" s="89">
        <f>Output_Final_PCLs!O129</f>
        <v>4</v>
      </c>
      <c r="P280" s="89" t="s">
        <v>123</v>
      </c>
      <c r="Q280" s="89" t="s">
        <v>123</v>
      </c>
      <c r="R280" s="89" t="s">
        <v>123</v>
      </c>
      <c r="S280" s="89" t="s">
        <v>123</v>
      </c>
      <c r="T280" s="89" t="s">
        <v>123</v>
      </c>
      <c r="U280" s="89" t="s">
        <v>123</v>
      </c>
      <c r="V280" s="89" t="s">
        <v>123</v>
      </c>
      <c r="W280" s="89" t="s">
        <v>123</v>
      </c>
      <c r="X280" s="89" t="s">
        <v>123</v>
      </c>
      <c r="Y280" s="89" t="s">
        <v>123</v>
      </c>
      <c r="Z280" s="89" t="s">
        <v>123</v>
      </c>
      <c r="AA280" s="89" t="s">
        <v>123</v>
      </c>
      <c r="AB280" s="89" t="s">
        <v>123</v>
      </c>
      <c r="AC280" s="89">
        <f>Output_Final_PCLs!P129</f>
        <v>0</v>
      </c>
      <c r="AD280" s="89">
        <f>Output_Final_PCLs!Q129</f>
        <v>0</v>
      </c>
      <c r="AE280" s="89">
        <f>Output_Final_PCLs!R129</f>
        <v>0</v>
      </c>
      <c r="AF280" s="89">
        <f>Output_Final_PCLs!S129</f>
        <v>0</v>
      </c>
      <c r="AG280" s="89">
        <f>Output_Final_PCLs!T129</f>
        <v>4867.1913999999997</v>
      </c>
      <c r="AH280" s="89">
        <f>Output_Final_PCLs!U129</f>
        <v>4867.1913999999997</v>
      </c>
    </row>
    <row r="281" spans="2:34" s="15" customFormat="1" ht="15" x14ac:dyDescent="0.25">
      <c r="B281" s="89" t="str">
        <f>Output_Final_PCLs!B130</f>
        <v>SVE</v>
      </c>
      <c r="C281" s="89" t="str">
        <f>Output_Final_PCLs!C130</f>
        <v>Severn Trent Water</v>
      </c>
      <c r="D281" s="89" t="str">
        <f>Output_Final_PCLs!D130</f>
        <v>England</v>
      </c>
      <c r="E281" s="89" t="str">
        <f>Output_Final_PCLs!E130</f>
        <v>Company</v>
      </c>
      <c r="F281" s="89" t="str">
        <f>Output_Final_PCLs!F130</f>
        <v>WaSC</v>
      </c>
      <c r="G281" s="89" t="str">
        <f>Output_Final_PCLs!G130</f>
        <v>PCL Units</v>
      </c>
      <c r="H281" s="89" t="str">
        <f>Output_Final_PCLs!H130</f>
        <v>C_OUT5_09_G_PR24_OFWAT</v>
      </c>
      <c r="I281" s="88" t="str">
        <f t="shared" si="4"/>
        <v>SVEC_OUT5_09_G_PR24_OFWAT</v>
      </c>
      <c r="J281" s="89" t="str">
        <f>Output_Final_PCLs!J130</f>
        <v>Totex</v>
      </c>
      <c r="K281" s="89" t="str">
        <f>Output_Final_PCLs!K130</f>
        <v xml:space="preserve">Company view </v>
      </c>
      <c r="L281" s="89" t="str">
        <f>Output_Final_PCLs!L130</f>
        <v>RWQ</v>
      </c>
      <c r="M281" s="89" t="str">
        <f>Output_Final_PCLs!M130</f>
        <v>Change in phosphorus prevented from entering rivers from partnership working</v>
      </c>
      <c r="N281" s="89" t="str">
        <f>Output_Final_PCLs!N130</f>
        <v>kg</v>
      </c>
      <c r="O281" s="89">
        <f>Output_Final_PCLs!O130</f>
        <v>4</v>
      </c>
      <c r="P281" s="89" t="s">
        <v>123</v>
      </c>
      <c r="Q281" s="89" t="s">
        <v>123</v>
      </c>
      <c r="R281" s="89" t="s">
        <v>123</v>
      </c>
      <c r="S281" s="89" t="s">
        <v>123</v>
      </c>
      <c r="T281" s="89" t="s">
        <v>123</v>
      </c>
      <c r="U281" s="89" t="s">
        <v>123</v>
      </c>
      <c r="V281" s="89" t="s">
        <v>123</v>
      </c>
      <c r="W281" s="89" t="s">
        <v>123</v>
      </c>
      <c r="X281" s="89" t="s">
        <v>123</v>
      </c>
      <c r="Y281" s="89" t="s">
        <v>123</v>
      </c>
      <c r="Z281" s="89" t="s">
        <v>123</v>
      </c>
      <c r="AA281" s="89" t="s">
        <v>123</v>
      </c>
      <c r="AB281" s="89" t="s">
        <v>123</v>
      </c>
      <c r="AC281" s="89">
        <f>Output_Final_PCLs!P130</f>
        <v>0</v>
      </c>
      <c r="AD281" s="89">
        <f>Output_Final_PCLs!Q130</f>
        <v>0</v>
      </c>
      <c r="AE281" s="89">
        <f>Output_Final_PCLs!R130</f>
        <v>0</v>
      </c>
      <c r="AF281" s="89">
        <f>Output_Final_PCLs!S130</f>
        <v>0</v>
      </c>
      <c r="AG281" s="89">
        <f>Output_Final_PCLs!T130</f>
        <v>0</v>
      </c>
      <c r="AH281" s="89">
        <f>Output_Final_PCLs!U130</f>
        <v>0</v>
      </c>
    </row>
    <row r="282" spans="2:34" s="15" customFormat="1" ht="15" x14ac:dyDescent="0.25">
      <c r="B282" s="89" t="str">
        <f>Output_Final_PCLs!B131</f>
        <v>SRN</v>
      </c>
      <c r="C282" s="89" t="str">
        <f>Output_Final_PCLs!C131</f>
        <v>Southern Water</v>
      </c>
      <c r="D282" s="89" t="str">
        <f>Output_Final_PCLs!D131</f>
        <v>England</v>
      </c>
      <c r="E282" s="89" t="str">
        <f>Output_Final_PCLs!E131</f>
        <v>Company</v>
      </c>
      <c r="F282" s="89" t="str">
        <f>Output_Final_PCLs!F131</f>
        <v>WaSC</v>
      </c>
      <c r="G282" s="89" t="str">
        <f>Output_Final_PCLs!G131</f>
        <v>PCL Units</v>
      </c>
      <c r="H282" s="89" t="str">
        <f>Output_Final_PCLs!H131</f>
        <v>C_OUT5_09_G_PR24_OFWAT</v>
      </c>
      <c r="I282" s="88" t="str">
        <f t="shared" si="4"/>
        <v>SRNC_OUT5_09_G_PR24_OFWAT</v>
      </c>
      <c r="J282" s="89" t="str">
        <f>Output_Final_PCLs!J131</f>
        <v>Totex</v>
      </c>
      <c r="K282" s="89" t="str">
        <f>Output_Final_PCLs!K131</f>
        <v xml:space="preserve">Company view </v>
      </c>
      <c r="L282" s="89" t="str">
        <f>Output_Final_PCLs!L131</f>
        <v>RWQ</v>
      </c>
      <c r="M282" s="89" t="str">
        <f>Output_Final_PCLs!M131</f>
        <v>Change in phosphorus prevented from entering rivers from partnership working</v>
      </c>
      <c r="N282" s="89" t="str">
        <f>Output_Final_PCLs!N131</f>
        <v>kg</v>
      </c>
      <c r="O282" s="89">
        <f>Output_Final_PCLs!O131</f>
        <v>4</v>
      </c>
      <c r="P282" s="89" t="s">
        <v>123</v>
      </c>
      <c r="Q282" s="89" t="s">
        <v>123</v>
      </c>
      <c r="R282" s="89" t="s">
        <v>123</v>
      </c>
      <c r="S282" s="89" t="s">
        <v>123</v>
      </c>
      <c r="T282" s="89" t="s">
        <v>123</v>
      </c>
      <c r="U282" s="89" t="s">
        <v>123</v>
      </c>
      <c r="V282" s="89" t="s">
        <v>123</v>
      </c>
      <c r="W282" s="89" t="s">
        <v>123</v>
      </c>
      <c r="X282" s="89" t="s">
        <v>123</v>
      </c>
      <c r="Y282" s="89" t="s">
        <v>123</v>
      </c>
      <c r="Z282" s="89" t="s">
        <v>123</v>
      </c>
      <c r="AA282" s="89" t="s">
        <v>123</v>
      </c>
      <c r="AB282" s="89" t="s">
        <v>123</v>
      </c>
      <c r="AC282" s="89">
        <f>Output_Final_PCLs!P131</f>
        <v>0</v>
      </c>
      <c r="AD282" s="89">
        <f>Output_Final_PCLs!Q131</f>
        <v>0</v>
      </c>
      <c r="AE282" s="89">
        <f>Output_Final_PCLs!R131</f>
        <v>0</v>
      </c>
      <c r="AF282" s="89">
        <f>Output_Final_PCLs!S131</f>
        <v>0</v>
      </c>
      <c r="AG282" s="89">
        <f>Output_Final_PCLs!T131</f>
        <v>0</v>
      </c>
      <c r="AH282" s="89">
        <f>Output_Final_PCLs!U131</f>
        <v>0</v>
      </c>
    </row>
    <row r="283" spans="2:34" s="15" customFormat="1" ht="15" x14ac:dyDescent="0.25">
      <c r="B283" s="89" t="str">
        <f>Output_Final_PCLs!B132</f>
        <v>TMS</v>
      </c>
      <c r="C283" s="89" t="str">
        <f>Output_Final_PCLs!C132</f>
        <v>Thames Water</v>
      </c>
      <c r="D283" s="89" t="str">
        <f>Output_Final_PCLs!D132</f>
        <v>England</v>
      </c>
      <c r="E283" s="89" t="str">
        <f>Output_Final_PCLs!E132</f>
        <v>Company</v>
      </c>
      <c r="F283" s="89" t="str">
        <f>Output_Final_PCLs!F132</f>
        <v>WaSC</v>
      </c>
      <c r="G283" s="89" t="str">
        <f>Output_Final_PCLs!G132</f>
        <v>PCL Units</v>
      </c>
      <c r="H283" s="89" t="str">
        <f>Output_Final_PCLs!H132</f>
        <v>C_OUT5_09_G_PR24_OFWAT</v>
      </c>
      <c r="I283" s="88" t="str">
        <f t="shared" si="4"/>
        <v>TMSC_OUT5_09_G_PR24_OFWAT</v>
      </c>
      <c r="J283" s="89" t="str">
        <f>Output_Final_PCLs!J132</f>
        <v>Totex</v>
      </c>
      <c r="K283" s="89" t="str">
        <f>Output_Final_PCLs!K132</f>
        <v xml:space="preserve">Company view </v>
      </c>
      <c r="L283" s="89" t="str">
        <f>Output_Final_PCLs!L132</f>
        <v>RWQ</v>
      </c>
      <c r="M283" s="89" t="str">
        <f>Output_Final_PCLs!M132</f>
        <v>Change in phosphorus prevented from entering rivers from partnership working</v>
      </c>
      <c r="N283" s="89" t="str">
        <f>Output_Final_PCLs!N132</f>
        <v>kg</v>
      </c>
      <c r="O283" s="89">
        <f>Output_Final_PCLs!O132</f>
        <v>4</v>
      </c>
      <c r="P283" s="89" t="s">
        <v>123</v>
      </c>
      <c r="Q283" s="89" t="s">
        <v>123</v>
      </c>
      <c r="R283" s="89" t="s">
        <v>123</v>
      </c>
      <c r="S283" s="89" t="s">
        <v>123</v>
      </c>
      <c r="T283" s="89" t="s">
        <v>123</v>
      </c>
      <c r="U283" s="89" t="s">
        <v>123</v>
      </c>
      <c r="V283" s="89" t="s">
        <v>123</v>
      </c>
      <c r="W283" s="89" t="s">
        <v>123</v>
      </c>
      <c r="X283" s="89" t="s">
        <v>123</v>
      </c>
      <c r="Y283" s="89" t="s">
        <v>123</v>
      </c>
      <c r="Z283" s="89" t="s">
        <v>123</v>
      </c>
      <c r="AA283" s="89" t="s">
        <v>123</v>
      </c>
      <c r="AB283" s="89" t="s">
        <v>123</v>
      </c>
      <c r="AC283" s="89">
        <f>Output_Final_PCLs!P132</f>
        <v>299</v>
      </c>
      <c r="AD283" s="89">
        <f>Output_Final_PCLs!Q132</f>
        <v>299</v>
      </c>
      <c r="AE283" s="89">
        <f>Output_Final_PCLs!R132</f>
        <v>299</v>
      </c>
      <c r="AF283" s="89">
        <f>Output_Final_PCLs!S132</f>
        <v>299</v>
      </c>
      <c r="AG283" s="89">
        <f>Output_Final_PCLs!T132</f>
        <v>299</v>
      </c>
      <c r="AH283" s="89">
        <f>Output_Final_PCLs!U132</f>
        <v>299</v>
      </c>
    </row>
    <row r="284" spans="2:34" s="15" customFormat="1" ht="15" x14ac:dyDescent="0.25">
      <c r="B284" s="89" t="str">
        <f>Output_Final_PCLs!B133</f>
        <v>NWT</v>
      </c>
      <c r="C284" s="89" t="str">
        <f>Output_Final_PCLs!C133</f>
        <v xml:space="preserve">United Utilities </v>
      </c>
      <c r="D284" s="89" t="str">
        <f>Output_Final_PCLs!D133</f>
        <v>England</v>
      </c>
      <c r="E284" s="89" t="str">
        <f>Output_Final_PCLs!E133</f>
        <v>Company</v>
      </c>
      <c r="F284" s="89" t="str">
        <f>Output_Final_PCLs!F133</f>
        <v>WaSC</v>
      </c>
      <c r="G284" s="89" t="str">
        <f>Output_Final_PCLs!G133</f>
        <v>PCL Units</v>
      </c>
      <c r="H284" s="89" t="str">
        <f>Output_Final_PCLs!H133</f>
        <v>C_OUT5_09_G_PR24_OFWAT</v>
      </c>
      <c r="I284" s="88" t="str">
        <f t="shared" si="4"/>
        <v>NWTC_OUT5_09_G_PR24_OFWAT</v>
      </c>
      <c r="J284" s="89" t="str">
        <f>Output_Final_PCLs!J133</f>
        <v>Totex</v>
      </c>
      <c r="K284" s="89" t="str">
        <f>Output_Final_PCLs!K133</f>
        <v xml:space="preserve">Company view </v>
      </c>
      <c r="L284" s="89" t="str">
        <f>Output_Final_PCLs!L133</f>
        <v>RWQ</v>
      </c>
      <c r="M284" s="89" t="str">
        <f>Output_Final_PCLs!M133</f>
        <v>Change in phosphorus prevented from entering rivers from partnership working</v>
      </c>
      <c r="N284" s="89" t="str">
        <f>Output_Final_PCLs!N133</f>
        <v>kg</v>
      </c>
      <c r="O284" s="89">
        <f>Output_Final_PCLs!O133</f>
        <v>4</v>
      </c>
      <c r="P284" s="89" t="s">
        <v>123</v>
      </c>
      <c r="Q284" s="89" t="s">
        <v>123</v>
      </c>
      <c r="R284" s="89" t="s">
        <v>123</v>
      </c>
      <c r="S284" s="89" t="s">
        <v>123</v>
      </c>
      <c r="T284" s="89" t="s">
        <v>123</v>
      </c>
      <c r="U284" s="89" t="s">
        <v>123</v>
      </c>
      <c r="V284" s="89" t="s">
        <v>123</v>
      </c>
      <c r="W284" s="89" t="s">
        <v>123</v>
      </c>
      <c r="X284" s="89" t="s">
        <v>123</v>
      </c>
      <c r="Y284" s="89" t="s">
        <v>123</v>
      </c>
      <c r="Z284" s="89" t="s">
        <v>123</v>
      </c>
      <c r="AA284" s="89" t="s">
        <v>123</v>
      </c>
      <c r="AB284" s="89" t="s">
        <v>123</v>
      </c>
      <c r="AC284" s="89">
        <f>Output_Final_PCLs!P133</f>
        <v>0</v>
      </c>
      <c r="AD284" s="89">
        <f>Output_Final_PCLs!Q133</f>
        <v>0</v>
      </c>
      <c r="AE284" s="89">
        <f>Output_Final_PCLs!R133</f>
        <v>66.028800000000004</v>
      </c>
      <c r="AF284" s="89">
        <f>Output_Final_PCLs!S133</f>
        <v>77</v>
      </c>
      <c r="AG284" s="89">
        <f>Output_Final_PCLs!T133</f>
        <v>77</v>
      </c>
      <c r="AH284" s="89">
        <f>Output_Final_PCLs!U133</f>
        <v>77</v>
      </c>
    </row>
    <row r="285" spans="2:34" s="15" customFormat="1" ht="15" x14ac:dyDescent="0.25">
      <c r="B285" s="89" t="str">
        <f>Output_Final_PCLs!B134</f>
        <v>WSX</v>
      </c>
      <c r="C285" s="89" t="str">
        <f>Output_Final_PCLs!C134</f>
        <v>Wessex Water</v>
      </c>
      <c r="D285" s="89" t="str">
        <f>Output_Final_PCLs!D134</f>
        <v>England</v>
      </c>
      <c r="E285" s="89" t="str">
        <f>Output_Final_PCLs!E134</f>
        <v>Company</v>
      </c>
      <c r="F285" s="89" t="str">
        <f>Output_Final_PCLs!F134</f>
        <v>WaSC</v>
      </c>
      <c r="G285" s="89" t="str">
        <f>Output_Final_PCLs!G134</f>
        <v>PCL Units</v>
      </c>
      <c r="H285" s="89" t="str">
        <f>Output_Final_PCLs!H134</f>
        <v>C_OUT5_09_G_PR24_OFWAT</v>
      </c>
      <c r="I285" s="88" t="str">
        <f t="shared" si="4"/>
        <v>WSXC_OUT5_09_G_PR24_OFWAT</v>
      </c>
      <c r="J285" s="89" t="str">
        <f>Output_Final_PCLs!J134</f>
        <v>Totex</v>
      </c>
      <c r="K285" s="89" t="str">
        <f>Output_Final_PCLs!K134</f>
        <v xml:space="preserve">Company view </v>
      </c>
      <c r="L285" s="89" t="str">
        <f>Output_Final_PCLs!L134</f>
        <v>RWQ</v>
      </c>
      <c r="M285" s="89" t="str">
        <f>Output_Final_PCLs!M134</f>
        <v>Change in phosphorus prevented from entering rivers from partnership working</v>
      </c>
      <c r="N285" s="89" t="str">
        <f>Output_Final_PCLs!N134</f>
        <v>kg</v>
      </c>
      <c r="O285" s="89">
        <f>Output_Final_PCLs!O134</f>
        <v>4</v>
      </c>
      <c r="P285" s="89" t="s">
        <v>123</v>
      </c>
      <c r="Q285" s="89" t="s">
        <v>123</v>
      </c>
      <c r="R285" s="89" t="s">
        <v>123</v>
      </c>
      <c r="S285" s="89" t="s">
        <v>123</v>
      </c>
      <c r="T285" s="89" t="s">
        <v>123</v>
      </c>
      <c r="U285" s="89" t="s">
        <v>123</v>
      </c>
      <c r="V285" s="89" t="s">
        <v>123</v>
      </c>
      <c r="W285" s="89" t="s">
        <v>123</v>
      </c>
      <c r="X285" s="89" t="s">
        <v>123</v>
      </c>
      <c r="Y285" s="89" t="s">
        <v>123</v>
      </c>
      <c r="Z285" s="89" t="s">
        <v>123</v>
      </c>
      <c r="AA285" s="89" t="s">
        <v>123</v>
      </c>
      <c r="AB285" s="89" t="s">
        <v>123</v>
      </c>
      <c r="AC285" s="89">
        <f>Output_Final_PCLs!P134</f>
        <v>2864.55</v>
      </c>
      <c r="AD285" s="89">
        <f>Output_Final_PCLs!Q134</f>
        <v>3864.55</v>
      </c>
      <c r="AE285" s="89">
        <f>Output_Final_PCLs!R134</f>
        <v>3864.55</v>
      </c>
      <c r="AF285" s="89">
        <f>Output_Final_PCLs!S134</f>
        <v>2764.55</v>
      </c>
      <c r="AG285" s="89">
        <f>Output_Final_PCLs!T134</f>
        <v>1664.55</v>
      </c>
      <c r="AH285" s="89">
        <f>Output_Final_PCLs!U134</f>
        <v>614.54999999999995</v>
      </c>
    </row>
    <row r="286" spans="2:34" s="15" customFormat="1" ht="15" x14ac:dyDescent="0.25">
      <c r="B286" s="89" t="str">
        <f>Output_Final_PCLs!B135</f>
        <v>YKY</v>
      </c>
      <c r="C286" s="89" t="str">
        <f>Output_Final_PCLs!C135</f>
        <v>Yorkshire Water</v>
      </c>
      <c r="D286" s="89" t="str">
        <f>Output_Final_PCLs!D135</f>
        <v>England</v>
      </c>
      <c r="E286" s="89" t="str">
        <f>Output_Final_PCLs!E135</f>
        <v>Company</v>
      </c>
      <c r="F286" s="89" t="str">
        <f>Output_Final_PCLs!F135</f>
        <v>WaSC</v>
      </c>
      <c r="G286" s="89" t="str">
        <f>Output_Final_PCLs!G135</f>
        <v>PCL Units</v>
      </c>
      <c r="H286" s="89" t="str">
        <f>Output_Final_PCLs!H135</f>
        <v>C_OUT5_09_G_PR24_OFWAT</v>
      </c>
      <c r="I286" s="88" t="str">
        <f t="shared" si="4"/>
        <v>YKYC_OUT5_09_G_PR24_OFWAT</v>
      </c>
      <c r="J286" s="89" t="str">
        <f>Output_Final_PCLs!J135</f>
        <v>Totex</v>
      </c>
      <c r="K286" s="89" t="str">
        <f>Output_Final_PCLs!K135</f>
        <v xml:space="preserve">Company view </v>
      </c>
      <c r="L286" s="89" t="str">
        <f>Output_Final_PCLs!L135</f>
        <v>RWQ</v>
      </c>
      <c r="M286" s="89" t="str">
        <f>Output_Final_PCLs!M135</f>
        <v>Change in phosphorus prevented from entering rivers from partnership working</v>
      </c>
      <c r="N286" s="89" t="str">
        <f>Output_Final_PCLs!N135</f>
        <v>kg</v>
      </c>
      <c r="O286" s="89">
        <f>Output_Final_PCLs!O135</f>
        <v>4</v>
      </c>
      <c r="P286" s="89" t="s">
        <v>123</v>
      </c>
      <c r="Q286" s="89" t="s">
        <v>123</v>
      </c>
      <c r="R286" s="89" t="s">
        <v>123</v>
      </c>
      <c r="S286" s="89" t="s">
        <v>123</v>
      </c>
      <c r="T286" s="89" t="s">
        <v>123</v>
      </c>
      <c r="U286" s="89" t="s">
        <v>123</v>
      </c>
      <c r="V286" s="89" t="s">
        <v>123</v>
      </c>
      <c r="W286" s="89" t="s">
        <v>123</v>
      </c>
      <c r="X286" s="89" t="s">
        <v>123</v>
      </c>
      <c r="Y286" s="89" t="s">
        <v>123</v>
      </c>
      <c r="Z286" s="89" t="s">
        <v>123</v>
      </c>
      <c r="AA286" s="89" t="s">
        <v>123</v>
      </c>
      <c r="AB286" s="89" t="s">
        <v>123</v>
      </c>
      <c r="AC286" s="89">
        <f>Output_Final_PCLs!P135</f>
        <v>0</v>
      </c>
      <c r="AD286" s="89">
        <f>Output_Final_PCLs!Q135</f>
        <v>0</v>
      </c>
      <c r="AE286" s="89">
        <f>Output_Final_PCLs!R135</f>
        <v>0</v>
      </c>
      <c r="AF286" s="89">
        <f>Output_Final_PCLs!S135</f>
        <v>0</v>
      </c>
      <c r="AG286" s="89">
        <f>Output_Final_PCLs!T135</f>
        <v>0</v>
      </c>
      <c r="AH286" s="89">
        <f>Output_Final_PCLs!U135</f>
        <v>0</v>
      </c>
    </row>
    <row r="287" spans="2:34" s="15" customFormat="1" ht="15" x14ac:dyDescent="0.25">
      <c r="B287" s="89" t="str">
        <f>Output_Final_PCLs!B136</f>
        <v>AFW</v>
      </c>
      <c r="C287" s="89" t="str">
        <f>Output_Final_PCLs!C136</f>
        <v>Affinity Water</v>
      </c>
      <c r="D287" s="89" t="str">
        <f>Output_Final_PCLs!D136</f>
        <v>England</v>
      </c>
      <c r="E287" s="89" t="str">
        <f>Output_Final_PCLs!E136</f>
        <v>Company</v>
      </c>
      <c r="F287" s="89" t="str">
        <f>Output_Final_PCLs!F136</f>
        <v>WoC</v>
      </c>
      <c r="G287" s="89" t="str">
        <f>Output_Final_PCLs!G136</f>
        <v>PCL Units</v>
      </c>
      <c r="H287" s="89" t="str">
        <f>Output_Final_PCLs!H136</f>
        <v>C_OUT5_09_G_PR24_OFWAT</v>
      </c>
      <c r="I287" s="88" t="str">
        <f t="shared" si="4"/>
        <v>AFWC_OUT5_09_G_PR24_OFWAT</v>
      </c>
      <c r="J287" s="89" t="str">
        <f>Output_Final_PCLs!J136</f>
        <v>Totex</v>
      </c>
      <c r="K287" s="89" t="str">
        <f>Output_Final_PCLs!K136</f>
        <v xml:space="preserve">Company view </v>
      </c>
      <c r="L287" s="89" t="str">
        <f>Output_Final_PCLs!L136</f>
        <v>RWQ</v>
      </c>
      <c r="M287" s="89" t="str">
        <f>Output_Final_PCLs!M136</f>
        <v>Change in phosphorus prevented from entering rivers from partnership working</v>
      </c>
      <c r="N287" s="89" t="str">
        <f>Output_Final_PCLs!N136</f>
        <v>kg</v>
      </c>
      <c r="O287" s="89">
        <f>Output_Final_PCLs!O136</f>
        <v>4</v>
      </c>
      <c r="P287" s="89" t="s">
        <v>123</v>
      </c>
      <c r="Q287" s="89" t="s">
        <v>123</v>
      </c>
      <c r="R287" s="89" t="s">
        <v>123</v>
      </c>
      <c r="S287" s="89" t="s">
        <v>123</v>
      </c>
      <c r="T287" s="89" t="s">
        <v>123</v>
      </c>
      <c r="U287" s="89" t="s">
        <v>123</v>
      </c>
      <c r="V287" s="89" t="s">
        <v>123</v>
      </c>
      <c r="W287" s="89" t="s">
        <v>123</v>
      </c>
      <c r="X287" s="89" t="s">
        <v>123</v>
      </c>
      <c r="Y287" s="89" t="s">
        <v>123</v>
      </c>
      <c r="Z287" s="89" t="s">
        <v>123</v>
      </c>
      <c r="AA287" s="89" t="s">
        <v>123</v>
      </c>
      <c r="AB287" s="89" t="s">
        <v>123</v>
      </c>
      <c r="AC287" s="89" t="str">
        <f>Output_Final_PCLs!P136</f>
        <v>##BLANK</v>
      </c>
      <c r="AD287" s="89" t="str">
        <f>Output_Final_PCLs!Q136</f>
        <v>##BLANK</v>
      </c>
      <c r="AE287" s="89" t="str">
        <f>Output_Final_PCLs!R136</f>
        <v>##BLANK</v>
      </c>
      <c r="AF287" s="89" t="str">
        <f>Output_Final_PCLs!S136</f>
        <v>##BLANK</v>
      </c>
      <c r="AG287" s="89" t="str">
        <f>Output_Final_PCLs!T136</f>
        <v>##BLANK</v>
      </c>
      <c r="AH287" s="89" t="str">
        <f>Output_Final_PCLs!U136</f>
        <v>##BLANK</v>
      </c>
    </row>
    <row r="288" spans="2:34" s="15" customFormat="1" ht="15" x14ac:dyDescent="0.25">
      <c r="B288" s="89" t="str">
        <f>Output_Final_PCLs!B137</f>
        <v>PRT</v>
      </c>
      <c r="C288" s="89" t="str">
        <f>Output_Final_PCLs!C137</f>
        <v>Portsmouth Water</v>
      </c>
      <c r="D288" s="89" t="str">
        <f>Output_Final_PCLs!D137</f>
        <v>England</v>
      </c>
      <c r="E288" s="89" t="str">
        <f>Output_Final_PCLs!E137</f>
        <v>Company</v>
      </c>
      <c r="F288" s="89" t="str">
        <f>Output_Final_PCLs!F137</f>
        <v>WoC</v>
      </c>
      <c r="G288" s="89" t="str">
        <f>Output_Final_PCLs!G137</f>
        <v>PCL Units</v>
      </c>
      <c r="H288" s="89" t="str">
        <f>Output_Final_PCLs!H137</f>
        <v>C_OUT5_09_G_PR24_OFWAT</v>
      </c>
      <c r="I288" s="88" t="str">
        <f t="shared" si="4"/>
        <v>PRTC_OUT5_09_G_PR24_OFWAT</v>
      </c>
      <c r="J288" s="89" t="str">
        <f>Output_Final_PCLs!J137</f>
        <v>Totex</v>
      </c>
      <c r="K288" s="89" t="str">
        <f>Output_Final_PCLs!K137</f>
        <v xml:space="preserve">Company view </v>
      </c>
      <c r="L288" s="89" t="str">
        <f>Output_Final_PCLs!L137</f>
        <v>RWQ</v>
      </c>
      <c r="M288" s="89" t="str">
        <f>Output_Final_PCLs!M137</f>
        <v>Change in phosphorus prevented from entering rivers from partnership working</v>
      </c>
      <c r="N288" s="89" t="str">
        <f>Output_Final_PCLs!N137</f>
        <v>kg</v>
      </c>
      <c r="O288" s="89">
        <f>Output_Final_PCLs!O137</f>
        <v>4</v>
      </c>
      <c r="P288" s="89" t="s">
        <v>123</v>
      </c>
      <c r="Q288" s="89" t="s">
        <v>123</v>
      </c>
      <c r="R288" s="89" t="s">
        <v>123</v>
      </c>
      <c r="S288" s="89" t="s">
        <v>123</v>
      </c>
      <c r="T288" s="89" t="s">
        <v>123</v>
      </c>
      <c r="U288" s="89" t="s">
        <v>123</v>
      </c>
      <c r="V288" s="89" t="s">
        <v>123</v>
      </c>
      <c r="W288" s="89" t="s">
        <v>123</v>
      </c>
      <c r="X288" s="89" t="s">
        <v>123</v>
      </c>
      <c r="Y288" s="89" t="s">
        <v>123</v>
      </c>
      <c r="Z288" s="89" t="s">
        <v>123</v>
      </c>
      <c r="AA288" s="89" t="s">
        <v>123</v>
      </c>
      <c r="AB288" s="89" t="s">
        <v>123</v>
      </c>
      <c r="AC288" s="89" t="str">
        <f>Output_Final_PCLs!P137</f>
        <v>##BLANK</v>
      </c>
      <c r="AD288" s="89" t="str">
        <f>Output_Final_PCLs!Q137</f>
        <v>##BLANK</v>
      </c>
      <c r="AE288" s="89" t="str">
        <f>Output_Final_PCLs!R137</f>
        <v>##BLANK</v>
      </c>
      <c r="AF288" s="89" t="str">
        <f>Output_Final_PCLs!S137</f>
        <v>##BLANK</v>
      </c>
      <c r="AG288" s="89" t="str">
        <f>Output_Final_PCLs!T137</f>
        <v>##BLANK</v>
      </c>
      <c r="AH288" s="89" t="str">
        <f>Output_Final_PCLs!U137</f>
        <v>##BLANK</v>
      </c>
    </row>
    <row r="289" spans="2:34" s="15" customFormat="1" ht="15" x14ac:dyDescent="0.25">
      <c r="B289" s="89" t="str">
        <f>Output_Final_PCLs!B138</f>
        <v>SEW</v>
      </c>
      <c r="C289" s="89" t="str">
        <f>Output_Final_PCLs!C138</f>
        <v>South East Water</v>
      </c>
      <c r="D289" s="89" t="str">
        <f>Output_Final_PCLs!D138</f>
        <v>England</v>
      </c>
      <c r="E289" s="89" t="str">
        <f>Output_Final_PCLs!E138</f>
        <v>Company</v>
      </c>
      <c r="F289" s="89" t="str">
        <f>Output_Final_PCLs!F138</f>
        <v>WoC</v>
      </c>
      <c r="G289" s="89" t="str">
        <f>Output_Final_PCLs!G138</f>
        <v>PCL Units</v>
      </c>
      <c r="H289" s="89" t="str">
        <f>Output_Final_PCLs!H138</f>
        <v>C_OUT5_09_G_PR24_OFWAT</v>
      </c>
      <c r="I289" s="88" t="str">
        <f t="shared" si="4"/>
        <v>SEWC_OUT5_09_G_PR24_OFWAT</v>
      </c>
      <c r="J289" s="89" t="str">
        <f>Output_Final_PCLs!J138</f>
        <v>Totex</v>
      </c>
      <c r="K289" s="89" t="str">
        <f>Output_Final_PCLs!K138</f>
        <v xml:space="preserve">Company view </v>
      </c>
      <c r="L289" s="89" t="str">
        <f>Output_Final_PCLs!L138</f>
        <v>RWQ</v>
      </c>
      <c r="M289" s="89" t="str">
        <f>Output_Final_PCLs!M138</f>
        <v>Change in phosphorus prevented from entering rivers from partnership working</v>
      </c>
      <c r="N289" s="89" t="str">
        <f>Output_Final_PCLs!N138</f>
        <v>kg</v>
      </c>
      <c r="O289" s="89">
        <f>Output_Final_PCLs!O138</f>
        <v>4</v>
      </c>
      <c r="P289" s="89" t="s">
        <v>123</v>
      </c>
      <c r="Q289" s="89" t="s">
        <v>123</v>
      </c>
      <c r="R289" s="89" t="s">
        <v>123</v>
      </c>
      <c r="S289" s="89" t="s">
        <v>123</v>
      </c>
      <c r="T289" s="89" t="s">
        <v>123</v>
      </c>
      <c r="U289" s="89" t="s">
        <v>123</v>
      </c>
      <c r="V289" s="89" t="s">
        <v>123</v>
      </c>
      <c r="W289" s="89" t="s">
        <v>123</v>
      </c>
      <c r="X289" s="89" t="s">
        <v>123</v>
      </c>
      <c r="Y289" s="89" t="s">
        <v>123</v>
      </c>
      <c r="Z289" s="89" t="s">
        <v>123</v>
      </c>
      <c r="AA289" s="89" t="s">
        <v>123</v>
      </c>
      <c r="AB289" s="89" t="s">
        <v>123</v>
      </c>
      <c r="AC289" s="89" t="str">
        <f>Output_Final_PCLs!P138</f>
        <v>##BLANK</v>
      </c>
      <c r="AD289" s="89" t="str">
        <f>Output_Final_PCLs!Q138</f>
        <v>##BLANK</v>
      </c>
      <c r="AE289" s="89" t="str">
        <f>Output_Final_PCLs!R138</f>
        <v>##BLANK</v>
      </c>
      <c r="AF289" s="89" t="str">
        <f>Output_Final_PCLs!S138</f>
        <v>##BLANK</v>
      </c>
      <c r="AG289" s="89" t="str">
        <f>Output_Final_PCLs!T138</f>
        <v>##BLANK</v>
      </c>
      <c r="AH289" s="89" t="str">
        <f>Output_Final_PCLs!U138</f>
        <v>##BLANK</v>
      </c>
    </row>
    <row r="290" spans="2:34" s="15" customFormat="1" ht="15" x14ac:dyDescent="0.25">
      <c r="B290" s="89" t="str">
        <f>Output_Final_PCLs!B139</f>
        <v>SSC</v>
      </c>
      <c r="C290" s="89" t="str">
        <f>Output_Final_PCLs!C139</f>
        <v>South Staffordshire Water</v>
      </c>
      <c r="D290" s="89" t="str">
        <f>Output_Final_PCLs!D139</f>
        <v>England</v>
      </c>
      <c r="E290" s="89" t="str">
        <f>Output_Final_PCLs!E139</f>
        <v>Company</v>
      </c>
      <c r="F290" s="89" t="str">
        <f>Output_Final_PCLs!F139</f>
        <v>WoC</v>
      </c>
      <c r="G290" s="89" t="str">
        <f>Output_Final_PCLs!G139</f>
        <v>PCL Units</v>
      </c>
      <c r="H290" s="89" t="str">
        <f>Output_Final_PCLs!H139</f>
        <v>C_OUT5_09_G_PR24_OFWAT</v>
      </c>
      <c r="I290" s="88" t="str">
        <f t="shared" si="4"/>
        <v>SSCC_OUT5_09_G_PR24_OFWAT</v>
      </c>
      <c r="J290" s="89" t="str">
        <f>Output_Final_PCLs!J139</f>
        <v>Totex</v>
      </c>
      <c r="K290" s="89" t="str">
        <f>Output_Final_PCLs!K139</f>
        <v xml:space="preserve">Company view </v>
      </c>
      <c r="L290" s="89" t="str">
        <f>Output_Final_PCLs!L139</f>
        <v>RWQ</v>
      </c>
      <c r="M290" s="89" t="str">
        <f>Output_Final_PCLs!M139</f>
        <v>Change in phosphorus prevented from entering rivers from partnership working</v>
      </c>
      <c r="N290" s="89" t="str">
        <f>Output_Final_PCLs!N139</f>
        <v>kg</v>
      </c>
      <c r="O290" s="89">
        <f>Output_Final_PCLs!O139</f>
        <v>4</v>
      </c>
      <c r="P290" s="89" t="s">
        <v>123</v>
      </c>
      <c r="Q290" s="89" t="s">
        <v>123</v>
      </c>
      <c r="R290" s="89" t="s">
        <v>123</v>
      </c>
      <c r="S290" s="89" t="s">
        <v>123</v>
      </c>
      <c r="T290" s="89" t="s">
        <v>123</v>
      </c>
      <c r="U290" s="89" t="s">
        <v>123</v>
      </c>
      <c r="V290" s="89" t="s">
        <v>123</v>
      </c>
      <c r="W290" s="89" t="s">
        <v>123</v>
      </c>
      <c r="X290" s="89" t="s">
        <v>123</v>
      </c>
      <c r="Y290" s="89" t="s">
        <v>123</v>
      </c>
      <c r="Z290" s="89" t="s">
        <v>123</v>
      </c>
      <c r="AA290" s="89" t="s">
        <v>123</v>
      </c>
      <c r="AB290" s="89" t="s">
        <v>123</v>
      </c>
      <c r="AC290" s="89" t="str">
        <f>Output_Final_PCLs!P139</f>
        <v>##BLANK</v>
      </c>
      <c r="AD290" s="89" t="str">
        <f>Output_Final_PCLs!Q139</f>
        <v>##BLANK</v>
      </c>
      <c r="AE290" s="89" t="str">
        <f>Output_Final_PCLs!R139</f>
        <v>##BLANK</v>
      </c>
      <c r="AF290" s="89" t="str">
        <f>Output_Final_PCLs!S139</f>
        <v>##BLANK</v>
      </c>
      <c r="AG290" s="89" t="str">
        <f>Output_Final_PCLs!T139</f>
        <v>##BLANK</v>
      </c>
      <c r="AH290" s="89" t="str">
        <f>Output_Final_PCLs!U139</f>
        <v>##BLANK</v>
      </c>
    </row>
    <row r="291" spans="2:34" s="15" customFormat="1" ht="15" x14ac:dyDescent="0.25">
      <c r="B291" s="89" t="str">
        <f>Output_Final_PCLs!B140</f>
        <v>SES</v>
      </c>
      <c r="C291" s="89" t="str">
        <f>Output_Final_PCLs!C140</f>
        <v>SES Water</v>
      </c>
      <c r="D291" s="89" t="str">
        <f>Output_Final_PCLs!D140</f>
        <v>England</v>
      </c>
      <c r="E291" s="89" t="str">
        <f>Output_Final_PCLs!E140</f>
        <v>Company</v>
      </c>
      <c r="F291" s="89" t="str">
        <f>Output_Final_PCLs!F140</f>
        <v>WoC</v>
      </c>
      <c r="G291" s="89" t="str">
        <f>Output_Final_PCLs!G140</f>
        <v>PCL Units</v>
      </c>
      <c r="H291" s="89" t="str">
        <f>Output_Final_PCLs!H140</f>
        <v>C_OUT5_09_G_PR24_OFWAT</v>
      </c>
      <c r="I291" s="88" t="str">
        <f t="shared" si="4"/>
        <v>SESC_OUT5_09_G_PR24_OFWAT</v>
      </c>
      <c r="J291" s="89" t="str">
        <f>Output_Final_PCLs!J140</f>
        <v>Totex</v>
      </c>
      <c r="K291" s="89" t="str">
        <f>Output_Final_PCLs!K140</f>
        <v xml:space="preserve">Company view </v>
      </c>
      <c r="L291" s="89" t="str">
        <f>Output_Final_PCLs!L140</f>
        <v>RWQ</v>
      </c>
      <c r="M291" s="89" t="str">
        <f>Output_Final_PCLs!M140</f>
        <v>Change in phosphorus prevented from entering rivers from partnership working</v>
      </c>
      <c r="N291" s="89" t="str">
        <f>Output_Final_PCLs!N140</f>
        <v>kg</v>
      </c>
      <c r="O291" s="89">
        <f>Output_Final_PCLs!O140</f>
        <v>4</v>
      </c>
      <c r="P291" s="89" t="s">
        <v>123</v>
      </c>
      <c r="Q291" s="89" t="s">
        <v>123</v>
      </c>
      <c r="R291" s="89" t="s">
        <v>123</v>
      </c>
      <c r="S291" s="89" t="s">
        <v>123</v>
      </c>
      <c r="T291" s="89" t="s">
        <v>123</v>
      </c>
      <c r="U291" s="89" t="s">
        <v>123</v>
      </c>
      <c r="V291" s="89" t="s">
        <v>123</v>
      </c>
      <c r="W291" s="89" t="s">
        <v>123</v>
      </c>
      <c r="X291" s="89" t="s">
        <v>123</v>
      </c>
      <c r="Y291" s="89" t="s">
        <v>123</v>
      </c>
      <c r="Z291" s="89" t="s">
        <v>123</v>
      </c>
      <c r="AA291" s="89" t="s">
        <v>123</v>
      </c>
      <c r="AB291" s="89" t="s">
        <v>123</v>
      </c>
      <c r="AC291" s="89" t="str">
        <f>Output_Final_PCLs!P140</f>
        <v>##BLANK</v>
      </c>
      <c r="AD291" s="89" t="str">
        <f>Output_Final_PCLs!Q140</f>
        <v>##BLANK</v>
      </c>
      <c r="AE291" s="89" t="str">
        <f>Output_Final_PCLs!R140</f>
        <v>##BLANK</v>
      </c>
      <c r="AF291" s="89" t="str">
        <f>Output_Final_PCLs!S140</f>
        <v>##BLANK</v>
      </c>
      <c r="AG291" s="89" t="str">
        <f>Output_Final_PCLs!T140</f>
        <v>##BLANK</v>
      </c>
      <c r="AH291" s="89" t="str">
        <f>Output_Final_PCLs!U140</f>
        <v>##BLANK</v>
      </c>
    </row>
    <row r="292" spans="2:34" s="15" customFormat="1" ht="15" x14ac:dyDescent="0.25">
      <c r="B292" s="89" t="str">
        <f>Output_Final_PCLs!B141</f>
        <v>SWB</v>
      </c>
      <c r="C292" s="89" t="str">
        <f>Output_Final_PCLs!C141</f>
        <v>South West Water</v>
      </c>
      <c r="D292" s="89" t="str">
        <f>Output_Final_PCLs!D141</f>
        <v>England</v>
      </c>
      <c r="E292" s="89" t="str">
        <f>Output_Final_PCLs!E141</f>
        <v>Company</v>
      </c>
      <c r="F292" s="89" t="str">
        <f>Output_Final_PCLs!F141</f>
        <v>WaSC</v>
      </c>
      <c r="G292" s="89" t="str">
        <f>Output_Final_PCLs!G141</f>
        <v>PCL Units</v>
      </c>
      <c r="H292" s="89" t="str">
        <f>Output_Final_PCLs!H141</f>
        <v>C_OUT5_09_G_PR24_OFWAT</v>
      </c>
      <c r="I292" s="88" t="str">
        <f t="shared" si="4"/>
        <v>SWBC_OUT5_09_G_PR24_OFWAT</v>
      </c>
      <c r="J292" s="89" t="str">
        <f>Output_Final_PCLs!J141</f>
        <v>Totex</v>
      </c>
      <c r="K292" s="89" t="str">
        <f>Output_Final_PCLs!K141</f>
        <v xml:space="preserve">Company view </v>
      </c>
      <c r="L292" s="89" t="str">
        <f>Output_Final_PCLs!L141</f>
        <v>RWQ</v>
      </c>
      <c r="M292" s="89" t="str">
        <f>Output_Final_PCLs!M141</f>
        <v>Change in phosphorus prevented from entering rivers from partnership working</v>
      </c>
      <c r="N292" s="89" t="str">
        <f>Output_Final_PCLs!N141</f>
        <v>kg</v>
      </c>
      <c r="O292" s="89">
        <f>Output_Final_PCLs!O141</f>
        <v>4</v>
      </c>
      <c r="P292" s="89" t="s">
        <v>123</v>
      </c>
      <c r="Q292" s="89" t="s">
        <v>123</v>
      </c>
      <c r="R292" s="89" t="s">
        <v>123</v>
      </c>
      <c r="S292" s="89" t="s">
        <v>123</v>
      </c>
      <c r="T292" s="89" t="s">
        <v>123</v>
      </c>
      <c r="U292" s="89" t="s">
        <v>123</v>
      </c>
      <c r="V292" s="89" t="s">
        <v>123</v>
      </c>
      <c r="W292" s="89" t="s">
        <v>123</v>
      </c>
      <c r="X292" s="89" t="s">
        <v>123</v>
      </c>
      <c r="Y292" s="89" t="s">
        <v>123</v>
      </c>
      <c r="Z292" s="89" t="s">
        <v>123</v>
      </c>
      <c r="AA292" s="89" t="s">
        <v>123</v>
      </c>
      <c r="AB292" s="89" t="s">
        <v>123</v>
      </c>
      <c r="AC292" s="89">
        <f>Output_Final_PCLs!P141</f>
        <v>0</v>
      </c>
      <c r="AD292" s="89">
        <f>Output_Final_PCLs!Q141</f>
        <v>0</v>
      </c>
      <c r="AE292" s="89">
        <f>Output_Final_PCLs!R141</f>
        <v>0</v>
      </c>
      <c r="AF292" s="89">
        <f>Output_Final_PCLs!S141</f>
        <v>0</v>
      </c>
      <c r="AG292" s="89">
        <f>Output_Final_PCLs!T141</f>
        <v>0</v>
      </c>
      <c r="AH292" s="89">
        <f>Output_Final_PCLs!U141</f>
        <v>0</v>
      </c>
    </row>
    <row r="293" spans="2:34" s="15" customFormat="1" ht="15" x14ac:dyDescent="0.25">
      <c r="B293" s="89" t="str">
        <f>Output_Final_PCLs!B142</f>
        <v>BRL</v>
      </c>
      <c r="C293" s="89" t="str">
        <f>Output_Final_PCLs!C142</f>
        <v>Bristol Water</v>
      </c>
      <c r="D293" s="89" t="str">
        <f>Output_Final_PCLs!D142</f>
        <v>England</v>
      </c>
      <c r="E293" s="89" t="str">
        <f>Output_Final_PCLs!E142</f>
        <v>Company</v>
      </c>
      <c r="F293" s="89" t="str">
        <f>Output_Final_PCLs!F142</f>
        <v>WoC</v>
      </c>
      <c r="G293" s="89" t="str">
        <f>Output_Final_PCLs!G142</f>
        <v>PCL Units</v>
      </c>
      <c r="H293" s="89" t="str">
        <f>Output_Final_PCLs!H142</f>
        <v>C_OUT5_09_G_PR24_OFWAT</v>
      </c>
      <c r="I293" s="88" t="str">
        <f t="shared" si="4"/>
        <v>BRLC_OUT5_09_G_PR24_OFWAT</v>
      </c>
      <c r="J293" s="89" t="str">
        <f>Output_Final_PCLs!J142</f>
        <v>Totex</v>
      </c>
      <c r="K293" s="89" t="str">
        <f>Output_Final_PCLs!K142</f>
        <v xml:space="preserve">Company view </v>
      </c>
      <c r="L293" s="89" t="str">
        <f>Output_Final_PCLs!L142</f>
        <v>RWQ</v>
      </c>
      <c r="M293" s="89" t="str">
        <f>Output_Final_PCLs!M142</f>
        <v>Change in phosphorus prevented from entering rivers from partnership working</v>
      </c>
      <c r="N293" s="89" t="str">
        <f>Output_Final_PCLs!N142</f>
        <v>kg</v>
      </c>
      <c r="O293" s="89">
        <f>Output_Final_PCLs!O142</f>
        <v>4</v>
      </c>
      <c r="P293" s="89" t="s">
        <v>123</v>
      </c>
      <c r="Q293" s="89" t="s">
        <v>123</v>
      </c>
      <c r="R293" s="89" t="s">
        <v>123</v>
      </c>
      <c r="S293" s="89" t="s">
        <v>123</v>
      </c>
      <c r="T293" s="89" t="s">
        <v>123</v>
      </c>
      <c r="U293" s="89" t="s">
        <v>123</v>
      </c>
      <c r="V293" s="89" t="s">
        <v>123</v>
      </c>
      <c r="W293" s="89" t="s">
        <v>123</v>
      </c>
      <c r="X293" s="89" t="s">
        <v>123</v>
      </c>
      <c r="Y293" s="89" t="s">
        <v>123</v>
      </c>
      <c r="Z293" s="89" t="s">
        <v>123</v>
      </c>
      <c r="AA293" s="89" t="s">
        <v>123</v>
      </c>
      <c r="AB293" s="89" t="s">
        <v>123</v>
      </c>
      <c r="AC293" s="89" t="str">
        <f>Output_Final_PCLs!P142</f>
        <v>##BLANK</v>
      </c>
      <c r="AD293" s="89" t="str">
        <f>Output_Final_PCLs!Q142</f>
        <v>##BLANK</v>
      </c>
      <c r="AE293" s="89" t="str">
        <f>Output_Final_PCLs!R142</f>
        <v>##BLANK</v>
      </c>
      <c r="AF293" s="89" t="str">
        <f>Output_Final_PCLs!S142</f>
        <v>##BLANK</v>
      </c>
      <c r="AG293" s="89" t="str">
        <f>Output_Final_PCLs!T142</f>
        <v>##BLANK</v>
      </c>
      <c r="AH293" s="89" t="str">
        <f>Output_Final_PCLs!U142</f>
        <v>##BLANK</v>
      </c>
    </row>
    <row r="294" spans="2:34" s="15" customFormat="1" ht="15" x14ac:dyDescent="0.25">
      <c r="B294" s="90" t="str">
        <f>Output_Final_PCLs!B143</f>
        <v>ANH</v>
      </c>
      <c r="C294" s="89" t="str">
        <f>Output_Final_PCLs!C143</f>
        <v>Anglian Water</v>
      </c>
      <c r="D294" s="89" t="str">
        <f>Output_Final_PCLs!D143</f>
        <v>England</v>
      </c>
      <c r="E294" s="89" t="str">
        <f>Output_Final_PCLs!E143</f>
        <v>Company</v>
      </c>
      <c r="F294" s="89" t="str">
        <f>Output_Final_PCLs!F143</f>
        <v>WaSC</v>
      </c>
      <c r="G294" s="89" t="str">
        <f>Output_Final_PCLs!G143</f>
        <v>PCL Units</v>
      </c>
      <c r="H294" s="89" t="str">
        <f>Output_Final_PCLs!H143</f>
        <v>C_OUT5_09_H_PR24_OFWAT</v>
      </c>
      <c r="I294" s="88" t="str">
        <f t="shared" si="4"/>
        <v>ANHC_OUT5_09_H_PR24_OFWAT</v>
      </c>
      <c r="J294" s="89" t="str">
        <f>Output_Final_PCLs!J143</f>
        <v>Totex</v>
      </c>
      <c r="K294" s="89" t="str">
        <f>Output_Final_PCLs!K143</f>
        <v xml:space="preserve">Company view </v>
      </c>
      <c r="L294" s="89" t="str">
        <f>Output_Final_PCLs!L143</f>
        <v>RWQ</v>
      </c>
      <c r="M294" s="89" t="str">
        <f>Output_Final_PCLs!M143</f>
        <v>Reduction in phosphorus from 2020</v>
      </c>
      <c r="N294" s="89" t="str">
        <f>Output_Final_PCLs!N143</f>
        <v>kg</v>
      </c>
      <c r="O294" s="89">
        <f>Output_Final_PCLs!O143</f>
        <v>4</v>
      </c>
      <c r="P294" s="89" t="s">
        <v>123</v>
      </c>
      <c r="Q294" s="89" t="s">
        <v>123</v>
      </c>
      <c r="R294" s="89" t="s">
        <v>123</v>
      </c>
      <c r="S294" s="89" t="s">
        <v>123</v>
      </c>
      <c r="T294" s="89" t="s">
        <v>123</v>
      </c>
      <c r="U294" s="89" t="s">
        <v>123</v>
      </c>
      <c r="V294" s="89" t="s">
        <v>123</v>
      </c>
      <c r="W294" s="89" t="s">
        <v>123</v>
      </c>
      <c r="X294" s="89" t="s">
        <v>123</v>
      </c>
      <c r="Y294" s="89" t="s">
        <v>123</v>
      </c>
      <c r="Z294" s="89" t="s">
        <v>123</v>
      </c>
      <c r="AA294" s="89" t="s">
        <v>123</v>
      </c>
      <c r="AB294" s="89" t="s">
        <v>123</v>
      </c>
      <c r="AC294" s="89">
        <f>Output_Final_PCLs!P143</f>
        <v>-63368</v>
      </c>
      <c r="AD294" s="89">
        <f>Output_Final_PCLs!Q143</f>
        <v>126352</v>
      </c>
      <c r="AE294" s="89">
        <f>Output_Final_PCLs!R143</f>
        <v>122497</v>
      </c>
      <c r="AF294" s="89">
        <f>Output_Final_PCLs!S143</f>
        <v>128411</v>
      </c>
      <c r="AG294" s="89">
        <f>Output_Final_PCLs!T143</f>
        <v>138438</v>
      </c>
      <c r="AH294" s="89">
        <f>Output_Final_PCLs!U143</f>
        <v>137571</v>
      </c>
    </row>
    <row r="295" spans="2:34" s="15" customFormat="1" ht="15" x14ac:dyDescent="0.25">
      <c r="B295" s="89" t="str">
        <f>Output_Final_PCLs!B144</f>
        <v>WSH</v>
      </c>
      <c r="C295" s="89" t="str">
        <f>Output_Final_PCLs!C144</f>
        <v>Dŵr Cymru</v>
      </c>
      <c r="D295" s="89" t="str">
        <f>Output_Final_PCLs!D144</f>
        <v>Wales</v>
      </c>
      <c r="E295" s="89" t="str">
        <f>Output_Final_PCLs!E144</f>
        <v>Company</v>
      </c>
      <c r="F295" s="89" t="str">
        <f>Output_Final_PCLs!F144</f>
        <v>WaSC</v>
      </c>
      <c r="G295" s="89" t="str">
        <f>Output_Final_PCLs!G144</f>
        <v>PCL Units</v>
      </c>
      <c r="H295" s="89" t="str">
        <f>Output_Final_PCLs!H144</f>
        <v>C_OUT5_09_H_PR24_OFWAT</v>
      </c>
      <c r="I295" s="88" t="str">
        <f t="shared" si="4"/>
        <v>WSHC_OUT5_09_H_PR24_OFWAT</v>
      </c>
      <c r="J295" s="89" t="str">
        <f>Output_Final_PCLs!J144</f>
        <v>Totex</v>
      </c>
      <c r="K295" s="89" t="str">
        <f>Output_Final_PCLs!K144</f>
        <v xml:space="preserve">Company view </v>
      </c>
      <c r="L295" s="89" t="str">
        <f>Output_Final_PCLs!L144</f>
        <v>RWQ</v>
      </c>
      <c r="M295" s="89" t="str">
        <f>Output_Final_PCLs!M144</f>
        <v>Reduction in phosphorus from 2020</v>
      </c>
      <c r="N295" s="89" t="str">
        <f>Output_Final_PCLs!N144</f>
        <v>kg</v>
      </c>
      <c r="O295" s="89">
        <f>Output_Final_PCLs!O144</f>
        <v>4</v>
      </c>
      <c r="P295" s="89" t="s">
        <v>123</v>
      </c>
      <c r="Q295" s="89" t="s">
        <v>123</v>
      </c>
      <c r="R295" s="89" t="s">
        <v>123</v>
      </c>
      <c r="S295" s="89" t="s">
        <v>123</v>
      </c>
      <c r="T295" s="89" t="s">
        <v>123</v>
      </c>
      <c r="U295" s="89" t="s">
        <v>123</v>
      </c>
      <c r="V295" s="89" t="s">
        <v>123</v>
      </c>
      <c r="W295" s="89" t="s">
        <v>123</v>
      </c>
      <c r="X295" s="89" t="s">
        <v>123</v>
      </c>
      <c r="Y295" s="89" t="s">
        <v>123</v>
      </c>
      <c r="Z295" s="89" t="s">
        <v>123</v>
      </c>
      <c r="AA295" s="89" t="s">
        <v>123</v>
      </c>
      <c r="AB295" s="89" t="s">
        <v>123</v>
      </c>
      <c r="AC295" s="89">
        <f>Output_Final_PCLs!P144</f>
        <v>39804.144899999999</v>
      </c>
      <c r="AD295" s="89">
        <f>Output_Final_PCLs!Q144</f>
        <v>43706.676299999999</v>
      </c>
      <c r="AE295" s="89">
        <f>Output_Final_PCLs!R144</f>
        <v>87757.579199999993</v>
      </c>
      <c r="AF295" s="89">
        <f>Output_Final_PCLs!S144</f>
        <v>87970.363700000002</v>
      </c>
      <c r="AG295" s="89">
        <f>Output_Final_PCLs!T144</f>
        <v>98051.1106</v>
      </c>
      <c r="AH295" s="89">
        <f>Output_Final_PCLs!U144</f>
        <v>98739.268899999995</v>
      </c>
    </row>
    <row r="296" spans="2:34" s="15" customFormat="1" ht="15" x14ac:dyDescent="0.25">
      <c r="B296" s="89" t="str">
        <f>Output_Final_PCLs!B145</f>
        <v>HDD</v>
      </c>
      <c r="C296" s="89" t="str">
        <f>Output_Final_PCLs!C145</f>
        <v>Hafren Dyfrdwy</v>
      </c>
      <c r="D296" s="89" t="str">
        <f>Output_Final_PCLs!D145</f>
        <v>Wales</v>
      </c>
      <c r="E296" s="89" t="str">
        <f>Output_Final_PCLs!E145</f>
        <v>Company</v>
      </c>
      <c r="F296" s="89" t="str">
        <f>Output_Final_PCLs!F145</f>
        <v>WaSC</v>
      </c>
      <c r="G296" s="89" t="str">
        <f>Output_Final_PCLs!G145</f>
        <v>PCL Units</v>
      </c>
      <c r="H296" s="89" t="str">
        <f>Output_Final_PCLs!H145</f>
        <v>C_OUT5_09_H_PR24_OFWAT</v>
      </c>
      <c r="I296" s="88" t="str">
        <f t="shared" si="4"/>
        <v>HDDC_OUT5_09_H_PR24_OFWAT</v>
      </c>
      <c r="J296" s="89" t="str">
        <f>Output_Final_PCLs!J145</f>
        <v>Totex</v>
      </c>
      <c r="K296" s="89" t="str">
        <f>Output_Final_PCLs!K145</f>
        <v xml:space="preserve">Company view </v>
      </c>
      <c r="L296" s="89" t="str">
        <f>Output_Final_PCLs!L145</f>
        <v>RWQ</v>
      </c>
      <c r="M296" s="89" t="str">
        <f>Output_Final_PCLs!M145</f>
        <v>Reduction in phosphorus from 2020</v>
      </c>
      <c r="N296" s="89" t="str">
        <f>Output_Final_PCLs!N145</f>
        <v>kg</v>
      </c>
      <c r="O296" s="89">
        <f>Output_Final_PCLs!O145</f>
        <v>4</v>
      </c>
      <c r="P296" s="89" t="s">
        <v>123</v>
      </c>
      <c r="Q296" s="89" t="s">
        <v>123</v>
      </c>
      <c r="R296" s="89" t="s">
        <v>123</v>
      </c>
      <c r="S296" s="89" t="s">
        <v>123</v>
      </c>
      <c r="T296" s="89" t="s">
        <v>123</v>
      </c>
      <c r="U296" s="89" t="s">
        <v>123</v>
      </c>
      <c r="V296" s="89" t="s">
        <v>123</v>
      </c>
      <c r="W296" s="89" t="s">
        <v>123</v>
      </c>
      <c r="X296" s="89" t="s">
        <v>123</v>
      </c>
      <c r="Y296" s="89" t="s">
        <v>123</v>
      </c>
      <c r="Z296" s="89" t="s">
        <v>123</v>
      </c>
      <c r="AA296" s="89" t="s">
        <v>123</v>
      </c>
      <c r="AB296" s="89" t="s">
        <v>123</v>
      </c>
      <c r="AC296" s="89">
        <f>Output_Final_PCLs!P145</f>
        <v>0</v>
      </c>
      <c r="AD296" s="89">
        <f>Output_Final_PCLs!Q145</f>
        <v>3443.2865999999999</v>
      </c>
      <c r="AE296" s="89">
        <f>Output_Final_PCLs!R145</f>
        <v>3443.2865999999999</v>
      </c>
      <c r="AF296" s="89">
        <f>Output_Final_PCLs!S145</f>
        <v>3443.2865999999999</v>
      </c>
      <c r="AG296" s="89">
        <f>Output_Final_PCLs!T145</f>
        <v>3443.2865999999999</v>
      </c>
      <c r="AH296" s="89">
        <f>Output_Final_PCLs!U145</f>
        <v>3443.2865999999999</v>
      </c>
    </row>
    <row r="297" spans="2:34" s="15" customFormat="1" ht="15" x14ac:dyDescent="0.25">
      <c r="B297" s="89" t="str">
        <f>Output_Final_PCLs!B146</f>
        <v>NES</v>
      </c>
      <c r="C297" s="89" t="str">
        <f>Output_Final_PCLs!C146</f>
        <v>Northumbrian Water</v>
      </c>
      <c r="D297" s="89" t="str">
        <f>Output_Final_PCLs!D146</f>
        <v>England</v>
      </c>
      <c r="E297" s="89" t="str">
        <f>Output_Final_PCLs!E146</f>
        <v>Company</v>
      </c>
      <c r="F297" s="89" t="str">
        <f>Output_Final_PCLs!F146</f>
        <v>WaSC</v>
      </c>
      <c r="G297" s="89" t="str">
        <f>Output_Final_PCLs!G146</f>
        <v>PCL Units</v>
      </c>
      <c r="H297" s="89" t="str">
        <f>Output_Final_PCLs!H146</f>
        <v>C_OUT5_09_H_PR24_OFWAT</v>
      </c>
      <c r="I297" s="88" t="str">
        <f t="shared" si="4"/>
        <v>NESC_OUT5_09_H_PR24_OFWAT</v>
      </c>
      <c r="J297" s="89" t="str">
        <f>Output_Final_PCLs!J146</f>
        <v>Totex</v>
      </c>
      <c r="K297" s="89" t="str">
        <f>Output_Final_PCLs!K146</f>
        <v xml:space="preserve">Company view </v>
      </c>
      <c r="L297" s="89" t="str">
        <f>Output_Final_PCLs!L146</f>
        <v>RWQ</v>
      </c>
      <c r="M297" s="89" t="str">
        <f>Output_Final_PCLs!M146</f>
        <v>Reduction in phosphorus from 2020</v>
      </c>
      <c r="N297" s="89" t="str">
        <f>Output_Final_PCLs!N146</f>
        <v>kg</v>
      </c>
      <c r="O297" s="89">
        <f>Output_Final_PCLs!O146</f>
        <v>4</v>
      </c>
      <c r="P297" s="89" t="s">
        <v>123</v>
      </c>
      <c r="Q297" s="89" t="s">
        <v>123</v>
      </c>
      <c r="R297" s="89" t="s">
        <v>123</v>
      </c>
      <c r="S297" s="89" t="s">
        <v>123</v>
      </c>
      <c r="T297" s="89" t="s">
        <v>123</v>
      </c>
      <c r="U297" s="89" t="s">
        <v>123</v>
      </c>
      <c r="V297" s="89" t="s">
        <v>123</v>
      </c>
      <c r="W297" s="89" t="s">
        <v>123</v>
      </c>
      <c r="X297" s="89" t="s">
        <v>123</v>
      </c>
      <c r="Y297" s="89" t="s">
        <v>123</v>
      </c>
      <c r="Z297" s="89" t="s">
        <v>123</v>
      </c>
      <c r="AA297" s="89" t="s">
        <v>123</v>
      </c>
      <c r="AB297" s="89" t="s">
        <v>123</v>
      </c>
      <c r="AC297" s="89">
        <f>Output_Final_PCLs!P146</f>
        <v>-28286.611199999999</v>
      </c>
      <c r="AD297" s="89">
        <f>Output_Final_PCLs!Q146</f>
        <v>-10004.439700000001</v>
      </c>
      <c r="AE297" s="89">
        <f>Output_Final_PCLs!R146</f>
        <v>-9210.9467999999997</v>
      </c>
      <c r="AF297" s="89">
        <f>Output_Final_PCLs!S146</f>
        <v>7121.2232999999997</v>
      </c>
      <c r="AG297" s="89">
        <f>Output_Final_PCLs!T146</f>
        <v>12207.785599999999</v>
      </c>
      <c r="AH297" s="89">
        <f>Output_Final_PCLs!U146</f>
        <v>12434.687400000001</v>
      </c>
    </row>
    <row r="298" spans="2:34" s="15" customFormat="1" ht="15" x14ac:dyDescent="0.25">
      <c r="B298" s="89" t="str">
        <f>Output_Final_PCLs!B147</f>
        <v>SVE</v>
      </c>
      <c r="C298" s="89" t="str">
        <f>Output_Final_PCLs!C147</f>
        <v>Severn Trent Water</v>
      </c>
      <c r="D298" s="89" t="str">
        <f>Output_Final_PCLs!D147</f>
        <v>England</v>
      </c>
      <c r="E298" s="89" t="str">
        <f>Output_Final_PCLs!E147</f>
        <v>Company</v>
      </c>
      <c r="F298" s="89" t="str">
        <f>Output_Final_PCLs!F147</f>
        <v>WaSC</v>
      </c>
      <c r="G298" s="89" t="str">
        <f>Output_Final_PCLs!G147</f>
        <v>PCL Units</v>
      </c>
      <c r="H298" s="89" t="str">
        <f>Output_Final_PCLs!H147</f>
        <v>C_OUT5_09_H_PR24_OFWAT</v>
      </c>
      <c r="I298" s="88" t="str">
        <f t="shared" si="4"/>
        <v>SVEC_OUT5_09_H_PR24_OFWAT</v>
      </c>
      <c r="J298" s="89" t="str">
        <f>Output_Final_PCLs!J147</f>
        <v>Totex</v>
      </c>
      <c r="K298" s="89" t="str">
        <f>Output_Final_PCLs!K147</f>
        <v xml:space="preserve">Company view </v>
      </c>
      <c r="L298" s="89" t="str">
        <f>Output_Final_PCLs!L147</f>
        <v>RWQ</v>
      </c>
      <c r="M298" s="89" t="str">
        <f>Output_Final_PCLs!M147</f>
        <v>Reduction in phosphorus from 2020</v>
      </c>
      <c r="N298" s="89" t="str">
        <f>Output_Final_PCLs!N147</f>
        <v>kg</v>
      </c>
      <c r="O298" s="89">
        <f>Output_Final_PCLs!O147</f>
        <v>4</v>
      </c>
      <c r="P298" s="89" t="s">
        <v>123</v>
      </c>
      <c r="Q298" s="89" t="s">
        <v>123</v>
      </c>
      <c r="R298" s="89" t="s">
        <v>123</v>
      </c>
      <c r="S298" s="89" t="s">
        <v>123</v>
      </c>
      <c r="T298" s="89" t="s">
        <v>123</v>
      </c>
      <c r="U298" s="89" t="s">
        <v>123</v>
      </c>
      <c r="V298" s="89" t="s">
        <v>123</v>
      </c>
      <c r="W298" s="89" t="s">
        <v>123</v>
      </c>
      <c r="X298" s="89" t="s">
        <v>123</v>
      </c>
      <c r="Y298" s="89" t="s">
        <v>123</v>
      </c>
      <c r="Z298" s="89" t="s">
        <v>123</v>
      </c>
      <c r="AA298" s="89" t="s">
        <v>123</v>
      </c>
      <c r="AB298" s="89" t="s">
        <v>123</v>
      </c>
      <c r="AC298" s="89">
        <f>Output_Final_PCLs!P147</f>
        <v>186267.44639999999</v>
      </c>
      <c r="AD298" s="89">
        <f>Output_Final_PCLs!Q147</f>
        <v>585367.69090000005</v>
      </c>
      <c r="AE298" s="89">
        <f>Output_Final_PCLs!R147</f>
        <v>623415.72560000001</v>
      </c>
      <c r="AF298" s="89">
        <f>Output_Final_PCLs!S147</f>
        <v>779730.41119999997</v>
      </c>
      <c r="AG298" s="89">
        <f>Output_Final_PCLs!T147</f>
        <v>886671.86739999999</v>
      </c>
      <c r="AH298" s="89">
        <f>Output_Final_PCLs!U147</f>
        <v>886671.86739999999</v>
      </c>
    </row>
    <row r="299" spans="2:34" s="15" customFormat="1" ht="15" x14ac:dyDescent="0.25">
      <c r="B299" s="89" t="str">
        <f>Output_Final_PCLs!B148</f>
        <v>SRN</v>
      </c>
      <c r="C299" s="89" t="str">
        <f>Output_Final_PCLs!C148</f>
        <v>Southern Water</v>
      </c>
      <c r="D299" s="89" t="str">
        <f>Output_Final_PCLs!D148</f>
        <v>England</v>
      </c>
      <c r="E299" s="89" t="str">
        <f>Output_Final_PCLs!E148</f>
        <v>Company</v>
      </c>
      <c r="F299" s="89" t="str">
        <f>Output_Final_PCLs!F148</f>
        <v>WaSC</v>
      </c>
      <c r="G299" s="89" t="str">
        <f>Output_Final_PCLs!G148</f>
        <v>PCL Units</v>
      </c>
      <c r="H299" s="89" t="str">
        <f>Output_Final_PCLs!H148</f>
        <v>C_OUT5_09_H_PR24_OFWAT</v>
      </c>
      <c r="I299" s="88" t="str">
        <f t="shared" si="4"/>
        <v>SRNC_OUT5_09_H_PR24_OFWAT</v>
      </c>
      <c r="J299" s="89" t="str">
        <f>Output_Final_PCLs!J148</f>
        <v>Totex</v>
      </c>
      <c r="K299" s="89" t="str">
        <f>Output_Final_PCLs!K148</f>
        <v xml:space="preserve">Company view </v>
      </c>
      <c r="L299" s="89" t="str">
        <f>Output_Final_PCLs!L148</f>
        <v>RWQ</v>
      </c>
      <c r="M299" s="89" t="str">
        <f>Output_Final_PCLs!M148</f>
        <v>Reduction in phosphorus from 2020</v>
      </c>
      <c r="N299" s="89" t="str">
        <f>Output_Final_PCLs!N148</f>
        <v>kg</v>
      </c>
      <c r="O299" s="89">
        <f>Output_Final_PCLs!O148</f>
        <v>4</v>
      </c>
      <c r="P299" s="89" t="s">
        <v>123</v>
      </c>
      <c r="Q299" s="89" t="s">
        <v>123</v>
      </c>
      <c r="R299" s="89" t="s">
        <v>123</v>
      </c>
      <c r="S299" s="89" t="s">
        <v>123</v>
      </c>
      <c r="T299" s="89" t="s">
        <v>123</v>
      </c>
      <c r="U299" s="89" t="s">
        <v>123</v>
      </c>
      <c r="V299" s="89" t="s">
        <v>123</v>
      </c>
      <c r="W299" s="89" t="s">
        <v>123</v>
      </c>
      <c r="X299" s="89" t="s">
        <v>123</v>
      </c>
      <c r="Y299" s="89" t="s">
        <v>123</v>
      </c>
      <c r="Z299" s="89" t="s">
        <v>123</v>
      </c>
      <c r="AA299" s="89" t="s">
        <v>123</v>
      </c>
      <c r="AB299" s="89" t="s">
        <v>123</v>
      </c>
      <c r="AC299" s="89">
        <f>Output_Final_PCLs!P148</f>
        <v>84345.593099999998</v>
      </c>
      <c r="AD299" s="89">
        <f>Output_Final_PCLs!Q148</f>
        <v>84345.593099999998</v>
      </c>
      <c r="AE299" s="89">
        <f>Output_Final_PCLs!R148</f>
        <v>84345.593099999998</v>
      </c>
      <c r="AF299" s="89">
        <f>Output_Final_PCLs!S148</f>
        <v>84345.593099999998</v>
      </c>
      <c r="AG299" s="89">
        <f>Output_Final_PCLs!T148</f>
        <v>84345.593099999998</v>
      </c>
      <c r="AH299" s="89">
        <f>Output_Final_PCLs!U148</f>
        <v>182028.3842</v>
      </c>
    </row>
    <row r="300" spans="2:34" s="15" customFormat="1" ht="15" x14ac:dyDescent="0.25">
      <c r="B300" s="89" t="str">
        <f>Output_Final_PCLs!B149</f>
        <v>TMS</v>
      </c>
      <c r="C300" s="89" t="str">
        <f>Output_Final_PCLs!C149</f>
        <v>Thames Water</v>
      </c>
      <c r="D300" s="89" t="str">
        <f>Output_Final_PCLs!D149</f>
        <v>England</v>
      </c>
      <c r="E300" s="89" t="str">
        <f>Output_Final_PCLs!E149</f>
        <v>Company</v>
      </c>
      <c r="F300" s="89" t="str">
        <f>Output_Final_PCLs!F149</f>
        <v>WaSC</v>
      </c>
      <c r="G300" s="89" t="str">
        <f>Output_Final_PCLs!G149</f>
        <v>PCL Units</v>
      </c>
      <c r="H300" s="89" t="str">
        <f>Output_Final_PCLs!H149</f>
        <v>C_OUT5_09_H_PR24_OFWAT</v>
      </c>
      <c r="I300" s="88" t="str">
        <f t="shared" si="4"/>
        <v>TMSC_OUT5_09_H_PR24_OFWAT</v>
      </c>
      <c r="J300" s="89" t="str">
        <f>Output_Final_PCLs!J149</f>
        <v>Totex</v>
      </c>
      <c r="K300" s="89" t="str">
        <f>Output_Final_PCLs!K149</f>
        <v xml:space="preserve">Company view </v>
      </c>
      <c r="L300" s="89" t="str">
        <f>Output_Final_PCLs!L149</f>
        <v>RWQ</v>
      </c>
      <c r="M300" s="89" t="str">
        <f>Output_Final_PCLs!M149</f>
        <v>Reduction in phosphorus from 2020</v>
      </c>
      <c r="N300" s="89" t="str">
        <f>Output_Final_PCLs!N149</f>
        <v>kg</v>
      </c>
      <c r="O300" s="89">
        <f>Output_Final_PCLs!O149</f>
        <v>4</v>
      </c>
      <c r="P300" s="89" t="s">
        <v>123</v>
      </c>
      <c r="Q300" s="89" t="s">
        <v>123</v>
      </c>
      <c r="R300" s="89" t="s">
        <v>123</v>
      </c>
      <c r="S300" s="89" t="s">
        <v>123</v>
      </c>
      <c r="T300" s="89" t="s">
        <v>123</v>
      </c>
      <c r="U300" s="89" t="s">
        <v>123</v>
      </c>
      <c r="V300" s="89" t="s">
        <v>123</v>
      </c>
      <c r="W300" s="89" t="s">
        <v>123</v>
      </c>
      <c r="X300" s="89" t="s">
        <v>123</v>
      </c>
      <c r="Y300" s="89" t="s">
        <v>123</v>
      </c>
      <c r="Z300" s="89" t="s">
        <v>123</v>
      </c>
      <c r="AA300" s="89" t="s">
        <v>123</v>
      </c>
      <c r="AB300" s="89" t="s">
        <v>123</v>
      </c>
      <c r="AC300" s="89">
        <f>Output_Final_PCLs!P149</f>
        <v>33229.629399999998</v>
      </c>
      <c r="AD300" s="89">
        <f>Output_Final_PCLs!Q149</f>
        <v>44064.112500000003</v>
      </c>
      <c r="AE300" s="89">
        <f>Output_Final_PCLs!R149</f>
        <v>44064.112500000003</v>
      </c>
      <c r="AF300" s="89">
        <f>Output_Final_PCLs!S149</f>
        <v>65737.865300000005</v>
      </c>
      <c r="AG300" s="89">
        <f>Output_Final_PCLs!T149</f>
        <v>123963.0919</v>
      </c>
      <c r="AH300" s="89">
        <f>Output_Final_PCLs!U149</f>
        <v>163853.63320000001</v>
      </c>
    </row>
    <row r="301" spans="2:34" s="15" customFormat="1" ht="15" x14ac:dyDescent="0.25">
      <c r="B301" s="89" t="str">
        <f>Output_Final_PCLs!B150</f>
        <v>NWT</v>
      </c>
      <c r="C301" s="89" t="str">
        <f>Output_Final_PCLs!C150</f>
        <v xml:space="preserve">United Utilities </v>
      </c>
      <c r="D301" s="89" t="str">
        <f>Output_Final_PCLs!D150</f>
        <v>England</v>
      </c>
      <c r="E301" s="89" t="str">
        <f>Output_Final_PCLs!E150</f>
        <v>Company</v>
      </c>
      <c r="F301" s="89" t="str">
        <f>Output_Final_PCLs!F150</f>
        <v>WaSC</v>
      </c>
      <c r="G301" s="89" t="str">
        <f>Output_Final_PCLs!G150</f>
        <v>PCL Units</v>
      </c>
      <c r="H301" s="89" t="str">
        <f>Output_Final_PCLs!H150</f>
        <v>C_OUT5_09_H_PR24_OFWAT</v>
      </c>
      <c r="I301" s="88" t="str">
        <f t="shared" si="4"/>
        <v>NWTC_OUT5_09_H_PR24_OFWAT</v>
      </c>
      <c r="J301" s="89" t="str">
        <f>Output_Final_PCLs!J150</f>
        <v>Totex</v>
      </c>
      <c r="K301" s="89" t="str">
        <f>Output_Final_PCLs!K150</f>
        <v xml:space="preserve">Company view </v>
      </c>
      <c r="L301" s="89" t="str">
        <f>Output_Final_PCLs!L150</f>
        <v>RWQ</v>
      </c>
      <c r="M301" s="89" t="str">
        <f>Output_Final_PCLs!M150</f>
        <v>Reduction in phosphorus from 2020</v>
      </c>
      <c r="N301" s="89" t="str">
        <f>Output_Final_PCLs!N150</f>
        <v>kg</v>
      </c>
      <c r="O301" s="89">
        <f>Output_Final_PCLs!O150</f>
        <v>4</v>
      </c>
      <c r="P301" s="89" t="s">
        <v>123</v>
      </c>
      <c r="Q301" s="89" t="s">
        <v>123</v>
      </c>
      <c r="R301" s="89" t="s">
        <v>123</v>
      </c>
      <c r="S301" s="89" t="s">
        <v>123</v>
      </c>
      <c r="T301" s="89" t="s">
        <v>123</v>
      </c>
      <c r="U301" s="89" t="s">
        <v>123</v>
      </c>
      <c r="V301" s="89" t="s">
        <v>123</v>
      </c>
      <c r="W301" s="89" t="s">
        <v>123</v>
      </c>
      <c r="X301" s="89" t="s">
        <v>123</v>
      </c>
      <c r="Y301" s="89" t="s">
        <v>123</v>
      </c>
      <c r="Z301" s="89" t="s">
        <v>123</v>
      </c>
      <c r="AA301" s="89" t="s">
        <v>123</v>
      </c>
      <c r="AB301" s="89" t="s">
        <v>123</v>
      </c>
      <c r="AC301" s="89">
        <f>Output_Final_PCLs!P150</f>
        <v>89274.127900000007</v>
      </c>
      <c r="AD301" s="89">
        <f>Output_Final_PCLs!Q150</f>
        <v>356969.99440000003</v>
      </c>
      <c r="AE301" s="89">
        <f>Output_Final_PCLs!R150</f>
        <v>364019.27399999998</v>
      </c>
      <c r="AF301" s="89">
        <f>Output_Final_PCLs!S150</f>
        <v>483740.68070000003</v>
      </c>
      <c r="AG301" s="89">
        <f>Output_Final_PCLs!T150</f>
        <v>483740.68070000003</v>
      </c>
      <c r="AH301" s="89">
        <f>Output_Final_PCLs!U150</f>
        <v>780918.67839999998</v>
      </c>
    </row>
    <row r="302" spans="2:34" s="15" customFormat="1" ht="15" x14ac:dyDescent="0.25">
      <c r="B302" s="89" t="str">
        <f>Output_Final_PCLs!B151</f>
        <v>WSX</v>
      </c>
      <c r="C302" s="89" t="str">
        <f>Output_Final_PCLs!C151</f>
        <v>Wessex Water</v>
      </c>
      <c r="D302" s="89" t="str">
        <f>Output_Final_PCLs!D151</f>
        <v>England</v>
      </c>
      <c r="E302" s="89" t="str">
        <f>Output_Final_PCLs!E151</f>
        <v>Company</v>
      </c>
      <c r="F302" s="89" t="str">
        <f>Output_Final_PCLs!F151</f>
        <v>WaSC</v>
      </c>
      <c r="G302" s="89" t="str">
        <f>Output_Final_PCLs!G151</f>
        <v>PCL Units</v>
      </c>
      <c r="H302" s="89" t="str">
        <f>Output_Final_PCLs!H151</f>
        <v>C_OUT5_09_H_PR24_OFWAT</v>
      </c>
      <c r="I302" s="88" t="str">
        <f t="shared" si="4"/>
        <v>WSXC_OUT5_09_H_PR24_OFWAT</v>
      </c>
      <c r="J302" s="89" t="str">
        <f>Output_Final_PCLs!J151</f>
        <v>Totex</v>
      </c>
      <c r="K302" s="89" t="str">
        <f>Output_Final_PCLs!K151</f>
        <v xml:space="preserve">Company view </v>
      </c>
      <c r="L302" s="89" t="str">
        <f>Output_Final_PCLs!L151</f>
        <v>RWQ</v>
      </c>
      <c r="M302" s="89" t="str">
        <f>Output_Final_PCLs!M151</f>
        <v>Reduction in phosphorus from 2020</v>
      </c>
      <c r="N302" s="89" t="str">
        <f>Output_Final_PCLs!N151</f>
        <v>kg</v>
      </c>
      <c r="O302" s="89">
        <f>Output_Final_PCLs!O151</f>
        <v>4</v>
      </c>
      <c r="P302" s="89" t="s">
        <v>123</v>
      </c>
      <c r="Q302" s="89" t="s">
        <v>123</v>
      </c>
      <c r="R302" s="89" t="s">
        <v>123</v>
      </c>
      <c r="S302" s="89" t="s">
        <v>123</v>
      </c>
      <c r="T302" s="89" t="s">
        <v>123</v>
      </c>
      <c r="U302" s="89" t="s">
        <v>123</v>
      </c>
      <c r="V302" s="89" t="s">
        <v>123</v>
      </c>
      <c r="W302" s="89" t="s">
        <v>123</v>
      </c>
      <c r="X302" s="89" t="s">
        <v>123</v>
      </c>
      <c r="Y302" s="89" t="s">
        <v>123</v>
      </c>
      <c r="Z302" s="89" t="s">
        <v>123</v>
      </c>
      <c r="AA302" s="89" t="s">
        <v>123</v>
      </c>
      <c r="AB302" s="89" t="s">
        <v>123</v>
      </c>
      <c r="AC302" s="89">
        <f>Output_Final_PCLs!P151</f>
        <v>56574.130899999996</v>
      </c>
      <c r="AD302" s="89">
        <f>Output_Final_PCLs!Q151</f>
        <v>258764.27189999999</v>
      </c>
      <c r="AE302" s="89">
        <f>Output_Final_PCLs!R151</f>
        <v>258764.27189999999</v>
      </c>
      <c r="AF302" s="89">
        <f>Output_Final_PCLs!S151</f>
        <v>261845.856</v>
      </c>
      <c r="AG302" s="89">
        <f>Output_Final_PCLs!T151</f>
        <v>275818.67090000003</v>
      </c>
      <c r="AH302" s="89">
        <f>Output_Final_PCLs!U151</f>
        <v>282131.89899999998</v>
      </c>
    </row>
    <row r="303" spans="2:34" s="15" customFormat="1" ht="15" x14ac:dyDescent="0.25">
      <c r="B303" s="89" t="str">
        <f>Output_Final_PCLs!B152</f>
        <v>YKY</v>
      </c>
      <c r="C303" s="89" t="str">
        <f>Output_Final_PCLs!C152</f>
        <v>Yorkshire Water</v>
      </c>
      <c r="D303" s="89" t="str">
        <f>Output_Final_PCLs!D152</f>
        <v>England</v>
      </c>
      <c r="E303" s="89" t="str">
        <f>Output_Final_PCLs!E152</f>
        <v>Company</v>
      </c>
      <c r="F303" s="89" t="str">
        <f>Output_Final_PCLs!F152</f>
        <v>WaSC</v>
      </c>
      <c r="G303" s="89" t="str">
        <f>Output_Final_PCLs!G152</f>
        <v>PCL Units</v>
      </c>
      <c r="H303" s="89" t="str">
        <f>Output_Final_PCLs!H152</f>
        <v>C_OUT5_09_H_PR24_OFWAT</v>
      </c>
      <c r="I303" s="88" t="str">
        <f t="shared" si="4"/>
        <v>YKYC_OUT5_09_H_PR24_OFWAT</v>
      </c>
      <c r="J303" s="89" t="str">
        <f>Output_Final_PCLs!J152</f>
        <v>Totex</v>
      </c>
      <c r="K303" s="89" t="str">
        <f>Output_Final_PCLs!K152</f>
        <v xml:space="preserve">Company view </v>
      </c>
      <c r="L303" s="89" t="str">
        <f>Output_Final_PCLs!L152</f>
        <v>RWQ</v>
      </c>
      <c r="M303" s="89" t="str">
        <f>Output_Final_PCLs!M152</f>
        <v>Reduction in phosphorus from 2020</v>
      </c>
      <c r="N303" s="89" t="str">
        <f>Output_Final_PCLs!N152</f>
        <v>kg</v>
      </c>
      <c r="O303" s="89">
        <f>Output_Final_PCLs!O152</f>
        <v>4</v>
      </c>
      <c r="P303" s="89" t="s">
        <v>123</v>
      </c>
      <c r="Q303" s="89" t="s">
        <v>123</v>
      </c>
      <c r="R303" s="89" t="s">
        <v>123</v>
      </c>
      <c r="S303" s="89" t="s">
        <v>123</v>
      </c>
      <c r="T303" s="89" t="s">
        <v>123</v>
      </c>
      <c r="U303" s="89" t="s">
        <v>123</v>
      </c>
      <c r="V303" s="89" t="s">
        <v>123</v>
      </c>
      <c r="W303" s="89" t="s">
        <v>123</v>
      </c>
      <c r="X303" s="89" t="s">
        <v>123</v>
      </c>
      <c r="Y303" s="89" t="s">
        <v>123</v>
      </c>
      <c r="Z303" s="89" t="s">
        <v>123</v>
      </c>
      <c r="AA303" s="89" t="s">
        <v>123</v>
      </c>
      <c r="AB303" s="89" t="s">
        <v>123</v>
      </c>
      <c r="AC303" s="89">
        <f>Output_Final_PCLs!P152</f>
        <v>33328.15</v>
      </c>
      <c r="AD303" s="89">
        <f>Output_Final_PCLs!Q152</f>
        <v>2193405.4500000002</v>
      </c>
      <c r="AE303" s="89">
        <f>Output_Final_PCLs!R152</f>
        <v>2291550.2999999998</v>
      </c>
      <c r="AF303" s="89">
        <f>Output_Final_PCLs!S152</f>
        <v>2309194.4</v>
      </c>
      <c r="AG303" s="89">
        <f>Output_Final_PCLs!T152</f>
        <v>2314614.65</v>
      </c>
      <c r="AH303" s="89">
        <f>Output_Final_PCLs!U152</f>
        <v>2314614.65</v>
      </c>
    </row>
    <row r="304" spans="2:34" s="15" customFormat="1" ht="15" x14ac:dyDescent="0.25">
      <c r="B304" s="89" t="str">
        <f>Output_Final_PCLs!B153</f>
        <v>AFW</v>
      </c>
      <c r="C304" s="89" t="str">
        <f>Output_Final_PCLs!C153</f>
        <v>Affinity Water</v>
      </c>
      <c r="D304" s="89" t="str">
        <f>Output_Final_PCLs!D153</f>
        <v>England</v>
      </c>
      <c r="E304" s="89" t="str">
        <f>Output_Final_PCLs!E153</f>
        <v>Company</v>
      </c>
      <c r="F304" s="89" t="str">
        <f>Output_Final_PCLs!F153</f>
        <v>WoC</v>
      </c>
      <c r="G304" s="89" t="str">
        <f>Output_Final_PCLs!G153</f>
        <v>PCL Units</v>
      </c>
      <c r="H304" s="89" t="str">
        <f>Output_Final_PCLs!H153</f>
        <v>C_OUT5_09_H_PR24_OFWAT</v>
      </c>
      <c r="I304" s="88" t="str">
        <f t="shared" si="4"/>
        <v>AFWC_OUT5_09_H_PR24_OFWAT</v>
      </c>
      <c r="J304" s="89" t="str">
        <f>Output_Final_PCLs!J153</f>
        <v>Totex</v>
      </c>
      <c r="K304" s="89" t="str">
        <f>Output_Final_PCLs!K153</f>
        <v xml:space="preserve">Company view </v>
      </c>
      <c r="L304" s="89" t="str">
        <f>Output_Final_PCLs!L153</f>
        <v>RWQ</v>
      </c>
      <c r="M304" s="89" t="str">
        <f>Output_Final_PCLs!M153</f>
        <v>Reduction in phosphorus from 2020</v>
      </c>
      <c r="N304" s="89" t="str">
        <f>Output_Final_PCLs!N153</f>
        <v>kg</v>
      </c>
      <c r="O304" s="89">
        <f>Output_Final_PCLs!O153</f>
        <v>4</v>
      </c>
      <c r="P304" s="89" t="s">
        <v>123</v>
      </c>
      <c r="Q304" s="89" t="s">
        <v>123</v>
      </c>
      <c r="R304" s="89" t="s">
        <v>123</v>
      </c>
      <c r="S304" s="89" t="s">
        <v>123</v>
      </c>
      <c r="T304" s="89" t="s">
        <v>123</v>
      </c>
      <c r="U304" s="89" t="s">
        <v>123</v>
      </c>
      <c r="V304" s="89" t="s">
        <v>123</v>
      </c>
      <c r="W304" s="89" t="s">
        <v>123</v>
      </c>
      <c r="X304" s="89" t="s">
        <v>123</v>
      </c>
      <c r="Y304" s="89" t="s">
        <v>123</v>
      </c>
      <c r="Z304" s="89" t="s">
        <v>123</v>
      </c>
      <c r="AA304" s="89" t="s">
        <v>123</v>
      </c>
      <c r="AB304" s="89" t="s">
        <v>123</v>
      </c>
      <c r="AC304" s="89" t="str">
        <f>Output_Final_PCLs!P153</f>
        <v>##BLANK</v>
      </c>
      <c r="AD304" s="89" t="str">
        <f>Output_Final_PCLs!Q153</f>
        <v>##BLANK</v>
      </c>
      <c r="AE304" s="89" t="str">
        <f>Output_Final_PCLs!R153</f>
        <v>##BLANK</v>
      </c>
      <c r="AF304" s="89" t="str">
        <f>Output_Final_PCLs!S153</f>
        <v>##BLANK</v>
      </c>
      <c r="AG304" s="89" t="str">
        <f>Output_Final_PCLs!T153</f>
        <v>##BLANK</v>
      </c>
      <c r="AH304" s="89" t="str">
        <f>Output_Final_PCLs!U153</f>
        <v>##BLANK</v>
      </c>
    </row>
    <row r="305" spans="2:34" s="15" customFormat="1" ht="15" x14ac:dyDescent="0.25">
      <c r="B305" s="89" t="str">
        <f>Output_Final_PCLs!B154</f>
        <v>PRT</v>
      </c>
      <c r="C305" s="89" t="str">
        <f>Output_Final_PCLs!C154</f>
        <v>Portsmouth Water</v>
      </c>
      <c r="D305" s="89" t="str">
        <f>Output_Final_PCLs!D154</f>
        <v>England</v>
      </c>
      <c r="E305" s="89" t="str">
        <f>Output_Final_PCLs!E154</f>
        <v>Company</v>
      </c>
      <c r="F305" s="89" t="str">
        <f>Output_Final_PCLs!F154</f>
        <v>WoC</v>
      </c>
      <c r="G305" s="89" t="str">
        <f>Output_Final_PCLs!G154</f>
        <v>PCL Units</v>
      </c>
      <c r="H305" s="89" t="str">
        <f>Output_Final_PCLs!H154</f>
        <v>C_OUT5_09_H_PR24_OFWAT</v>
      </c>
      <c r="I305" s="88" t="str">
        <f t="shared" si="4"/>
        <v>PRTC_OUT5_09_H_PR24_OFWAT</v>
      </c>
      <c r="J305" s="89" t="str">
        <f>Output_Final_PCLs!J154</f>
        <v>Totex</v>
      </c>
      <c r="K305" s="89" t="str">
        <f>Output_Final_PCLs!K154</f>
        <v xml:space="preserve">Company view </v>
      </c>
      <c r="L305" s="89" t="str">
        <f>Output_Final_PCLs!L154</f>
        <v>RWQ</v>
      </c>
      <c r="M305" s="89" t="str">
        <f>Output_Final_PCLs!M154</f>
        <v>Reduction in phosphorus from 2020</v>
      </c>
      <c r="N305" s="89" t="str">
        <f>Output_Final_PCLs!N154</f>
        <v>kg</v>
      </c>
      <c r="O305" s="89">
        <f>Output_Final_PCLs!O154</f>
        <v>4</v>
      </c>
      <c r="P305" s="89" t="s">
        <v>123</v>
      </c>
      <c r="Q305" s="89" t="s">
        <v>123</v>
      </c>
      <c r="R305" s="89" t="s">
        <v>123</v>
      </c>
      <c r="S305" s="89" t="s">
        <v>123</v>
      </c>
      <c r="T305" s="89" t="s">
        <v>123</v>
      </c>
      <c r="U305" s="89" t="s">
        <v>123</v>
      </c>
      <c r="V305" s="89" t="s">
        <v>123</v>
      </c>
      <c r="W305" s="89" t="s">
        <v>123</v>
      </c>
      <c r="X305" s="89" t="s">
        <v>123</v>
      </c>
      <c r="Y305" s="89" t="s">
        <v>123</v>
      </c>
      <c r="Z305" s="89" t="s">
        <v>123</v>
      </c>
      <c r="AA305" s="89" t="s">
        <v>123</v>
      </c>
      <c r="AB305" s="89" t="s">
        <v>123</v>
      </c>
      <c r="AC305" s="89" t="str">
        <f>Output_Final_PCLs!P154</f>
        <v>##BLANK</v>
      </c>
      <c r="AD305" s="89" t="str">
        <f>Output_Final_PCLs!Q154</f>
        <v>##BLANK</v>
      </c>
      <c r="AE305" s="89" t="str">
        <f>Output_Final_PCLs!R154</f>
        <v>##BLANK</v>
      </c>
      <c r="AF305" s="89" t="str">
        <f>Output_Final_PCLs!S154</f>
        <v>##BLANK</v>
      </c>
      <c r="AG305" s="89" t="str">
        <f>Output_Final_PCLs!T154</f>
        <v>##BLANK</v>
      </c>
      <c r="AH305" s="89" t="str">
        <f>Output_Final_PCLs!U154</f>
        <v>##BLANK</v>
      </c>
    </row>
    <row r="306" spans="2:34" s="15" customFormat="1" ht="15" x14ac:dyDescent="0.25">
      <c r="B306" s="89" t="str">
        <f>Output_Final_PCLs!B155</f>
        <v>SEW</v>
      </c>
      <c r="C306" s="89" t="str">
        <f>Output_Final_PCLs!C155</f>
        <v>South East Water</v>
      </c>
      <c r="D306" s="89" t="str">
        <f>Output_Final_PCLs!D155</f>
        <v>England</v>
      </c>
      <c r="E306" s="89" t="str">
        <f>Output_Final_PCLs!E155</f>
        <v>Company</v>
      </c>
      <c r="F306" s="89" t="str">
        <f>Output_Final_PCLs!F155</f>
        <v>WoC</v>
      </c>
      <c r="G306" s="89" t="str">
        <f>Output_Final_PCLs!G155</f>
        <v>PCL Units</v>
      </c>
      <c r="H306" s="89" t="str">
        <f>Output_Final_PCLs!H155</f>
        <v>C_OUT5_09_H_PR24_OFWAT</v>
      </c>
      <c r="I306" s="88" t="str">
        <f t="shared" si="4"/>
        <v>SEWC_OUT5_09_H_PR24_OFWAT</v>
      </c>
      <c r="J306" s="89" t="str">
        <f>Output_Final_PCLs!J155</f>
        <v>Totex</v>
      </c>
      <c r="K306" s="89" t="str">
        <f>Output_Final_PCLs!K155</f>
        <v xml:space="preserve">Company view </v>
      </c>
      <c r="L306" s="89" t="str">
        <f>Output_Final_PCLs!L155</f>
        <v>RWQ</v>
      </c>
      <c r="M306" s="89" t="str">
        <f>Output_Final_PCLs!M155</f>
        <v>Reduction in phosphorus from 2020</v>
      </c>
      <c r="N306" s="89" t="str">
        <f>Output_Final_PCLs!N155</f>
        <v>kg</v>
      </c>
      <c r="O306" s="89">
        <f>Output_Final_PCLs!O155</f>
        <v>4</v>
      </c>
      <c r="P306" s="89" t="s">
        <v>123</v>
      </c>
      <c r="Q306" s="89" t="s">
        <v>123</v>
      </c>
      <c r="R306" s="89" t="s">
        <v>123</v>
      </c>
      <c r="S306" s="89" t="s">
        <v>123</v>
      </c>
      <c r="T306" s="89" t="s">
        <v>123</v>
      </c>
      <c r="U306" s="89" t="s">
        <v>123</v>
      </c>
      <c r="V306" s="89" t="s">
        <v>123</v>
      </c>
      <c r="W306" s="89" t="s">
        <v>123</v>
      </c>
      <c r="X306" s="89" t="s">
        <v>123</v>
      </c>
      <c r="Y306" s="89" t="s">
        <v>123</v>
      </c>
      <c r="Z306" s="89" t="s">
        <v>123</v>
      </c>
      <c r="AA306" s="89" t="s">
        <v>123</v>
      </c>
      <c r="AB306" s="89" t="s">
        <v>123</v>
      </c>
      <c r="AC306" s="89" t="str">
        <f>Output_Final_PCLs!P155</f>
        <v>##BLANK</v>
      </c>
      <c r="AD306" s="89" t="str">
        <f>Output_Final_PCLs!Q155</f>
        <v>##BLANK</v>
      </c>
      <c r="AE306" s="89" t="str">
        <f>Output_Final_PCLs!R155</f>
        <v>##BLANK</v>
      </c>
      <c r="AF306" s="89" t="str">
        <f>Output_Final_PCLs!S155</f>
        <v>##BLANK</v>
      </c>
      <c r="AG306" s="89" t="str">
        <f>Output_Final_PCLs!T155</f>
        <v>##BLANK</v>
      </c>
      <c r="AH306" s="89" t="str">
        <f>Output_Final_PCLs!U155</f>
        <v>##BLANK</v>
      </c>
    </row>
    <row r="307" spans="2:34" s="15" customFormat="1" ht="15" x14ac:dyDescent="0.25">
      <c r="B307" s="89" t="str">
        <f>Output_Final_PCLs!B156</f>
        <v>SSC</v>
      </c>
      <c r="C307" s="89" t="str">
        <f>Output_Final_PCLs!C156</f>
        <v>South Staffordshire Water</v>
      </c>
      <c r="D307" s="89" t="str">
        <f>Output_Final_PCLs!D156</f>
        <v>England</v>
      </c>
      <c r="E307" s="89" t="str">
        <f>Output_Final_PCLs!E156</f>
        <v>Company</v>
      </c>
      <c r="F307" s="89" t="str">
        <f>Output_Final_PCLs!F156</f>
        <v>WoC</v>
      </c>
      <c r="G307" s="89" t="str">
        <f>Output_Final_PCLs!G156</f>
        <v>PCL Units</v>
      </c>
      <c r="H307" s="89" t="str">
        <f>Output_Final_PCLs!H156</f>
        <v>C_OUT5_09_H_PR24_OFWAT</v>
      </c>
      <c r="I307" s="88" t="str">
        <f t="shared" si="4"/>
        <v>SSCC_OUT5_09_H_PR24_OFWAT</v>
      </c>
      <c r="J307" s="89" t="str">
        <f>Output_Final_PCLs!J156</f>
        <v>Totex</v>
      </c>
      <c r="K307" s="89" t="str">
        <f>Output_Final_PCLs!K156</f>
        <v xml:space="preserve">Company view </v>
      </c>
      <c r="L307" s="89" t="str">
        <f>Output_Final_PCLs!L156</f>
        <v>RWQ</v>
      </c>
      <c r="M307" s="89" t="str">
        <f>Output_Final_PCLs!M156</f>
        <v>Reduction in phosphorus from 2020</v>
      </c>
      <c r="N307" s="89" t="str">
        <f>Output_Final_PCLs!N156</f>
        <v>kg</v>
      </c>
      <c r="O307" s="89">
        <f>Output_Final_PCLs!O156</f>
        <v>4</v>
      </c>
      <c r="P307" s="89" t="s">
        <v>123</v>
      </c>
      <c r="Q307" s="89" t="s">
        <v>123</v>
      </c>
      <c r="R307" s="89" t="s">
        <v>123</v>
      </c>
      <c r="S307" s="89" t="s">
        <v>123</v>
      </c>
      <c r="T307" s="89" t="s">
        <v>123</v>
      </c>
      <c r="U307" s="89" t="s">
        <v>123</v>
      </c>
      <c r="V307" s="89" t="s">
        <v>123</v>
      </c>
      <c r="W307" s="89" t="s">
        <v>123</v>
      </c>
      <c r="X307" s="89" t="s">
        <v>123</v>
      </c>
      <c r="Y307" s="89" t="s">
        <v>123</v>
      </c>
      <c r="Z307" s="89" t="s">
        <v>123</v>
      </c>
      <c r="AA307" s="89" t="s">
        <v>123</v>
      </c>
      <c r="AB307" s="89" t="s">
        <v>123</v>
      </c>
      <c r="AC307" s="89" t="str">
        <f>Output_Final_PCLs!P156</f>
        <v>##BLANK</v>
      </c>
      <c r="AD307" s="89" t="str">
        <f>Output_Final_PCLs!Q156</f>
        <v>##BLANK</v>
      </c>
      <c r="AE307" s="89" t="str">
        <f>Output_Final_PCLs!R156</f>
        <v>##BLANK</v>
      </c>
      <c r="AF307" s="89" t="str">
        <f>Output_Final_PCLs!S156</f>
        <v>##BLANK</v>
      </c>
      <c r="AG307" s="89" t="str">
        <f>Output_Final_PCLs!T156</f>
        <v>##BLANK</v>
      </c>
      <c r="AH307" s="89" t="str">
        <f>Output_Final_PCLs!U156</f>
        <v>##BLANK</v>
      </c>
    </row>
    <row r="308" spans="2:34" s="15" customFormat="1" ht="15" x14ac:dyDescent="0.25">
      <c r="B308" s="89" t="str">
        <f>Output_Final_PCLs!B157</f>
        <v>SES</v>
      </c>
      <c r="C308" s="89" t="str">
        <f>Output_Final_PCLs!C157</f>
        <v>SES Water</v>
      </c>
      <c r="D308" s="89" t="str">
        <f>Output_Final_PCLs!D157</f>
        <v>England</v>
      </c>
      <c r="E308" s="89" t="str">
        <f>Output_Final_PCLs!E157</f>
        <v>Company</v>
      </c>
      <c r="F308" s="89" t="str">
        <f>Output_Final_PCLs!F157</f>
        <v>WoC</v>
      </c>
      <c r="G308" s="89" t="str">
        <f>Output_Final_PCLs!G157</f>
        <v>PCL Units</v>
      </c>
      <c r="H308" s="89" t="str">
        <f>Output_Final_PCLs!H157</f>
        <v>C_OUT5_09_H_PR24_OFWAT</v>
      </c>
      <c r="I308" s="88" t="str">
        <f t="shared" si="4"/>
        <v>SESC_OUT5_09_H_PR24_OFWAT</v>
      </c>
      <c r="J308" s="89" t="str">
        <f>Output_Final_PCLs!J157</f>
        <v>Totex</v>
      </c>
      <c r="K308" s="89" t="str">
        <f>Output_Final_PCLs!K157</f>
        <v xml:space="preserve">Company view </v>
      </c>
      <c r="L308" s="89" t="str">
        <f>Output_Final_PCLs!L157</f>
        <v>RWQ</v>
      </c>
      <c r="M308" s="89" t="str">
        <f>Output_Final_PCLs!M157</f>
        <v>Reduction in phosphorus from 2020</v>
      </c>
      <c r="N308" s="89" t="str">
        <f>Output_Final_PCLs!N157</f>
        <v>kg</v>
      </c>
      <c r="O308" s="89">
        <f>Output_Final_PCLs!O157</f>
        <v>4</v>
      </c>
      <c r="P308" s="89" t="s">
        <v>123</v>
      </c>
      <c r="Q308" s="89" t="s">
        <v>123</v>
      </c>
      <c r="R308" s="89" t="s">
        <v>123</v>
      </c>
      <c r="S308" s="89" t="s">
        <v>123</v>
      </c>
      <c r="T308" s="89" t="s">
        <v>123</v>
      </c>
      <c r="U308" s="89" t="s">
        <v>123</v>
      </c>
      <c r="V308" s="89" t="s">
        <v>123</v>
      </c>
      <c r="W308" s="89" t="s">
        <v>123</v>
      </c>
      <c r="X308" s="89" t="s">
        <v>123</v>
      </c>
      <c r="Y308" s="89" t="s">
        <v>123</v>
      </c>
      <c r="Z308" s="89" t="s">
        <v>123</v>
      </c>
      <c r="AA308" s="89" t="s">
        <v>123</v>
      </c>
      <c r="AB308" s="89" t="s">
        <v>123</v>
      </c>
      <c r="AC308" s="89" t="str">
        <f>Output_Final_PCLs!P157</f>
        <v>##BLANK</v>
      </c>
      <c r="AD308" s="89" t="str">
        <f>Output_Final_PCLs!Q157</f>
        <v>##BLANK</v>
      </c>
      <c r="AE308" s="89" t="str">
        <f>Output_Final_PCLs!R157</f>
        <v>##BLANK</v>
      </c>
      <c r="AF308" s="89" t="str">
        <f>Output_Final_PCLs!S157</f>
        <v>##BLANK</v>
      </c>
      <c r="AG308" s="89" t="str">
        <f>Output_Final_PCLs!T157</f>
        <v>##BLANK</v>
      </c>
      <c r="AH308" s="89" t="str">
        <f>Output_Final_PCLs!U157</f>
        <v>##BLANK</v>
      </c>
    </row>
    <row r="309" spans="2:34" s="15" customFormat="1" ht="15" x14ac:dyDescent="0.25">
      <c r="B309" s="89" t="str">
        <f>Output_Final_PCLs!B158</f>
        <v>SWB</v>
      </c>
      <c r="C309" s="89" t="str">
        <f>Output_Final_PCLs!C158</f>
        <v>South West Water</v>
      </c>
      <c r="D309" s="89" t="str">
        <f>Output_Final_PCLs!D158</f>
        <v>England</v>
      </c>
      <c r="E309" s="89" t="str">
        <f>Output_Final_PCLs!E158</f>
        <v>Company</v>
      </c>
      <c r="F309" s="89" t="str">
        <f>Output_Final_PCLs!F158</f>
        <v>WaSC</v>
      </c>
      <c r="G309" s="89" t="str">
        <f>Output_Final_PCLs!G158</f>
        <v>PCL Units</v>
      </c>
      <c r="H309" s="89" t="str">
        <f>Output_Final_PCLs!H158</f>
        <v>C_OUT5_09_H_PR24_OFWAT</v>
      </c>
      <c r="I309" s="88" t="str">
        <f t="shared" si="4"/>
        <v>SWBC_OUT5_09_H_PR24_OFWAT</v>
      </c>
      <c r="J309" s="89" t="str">
        <f>Output_Final_PCLs!J158</f>
        <v>Totex</v>
      </c>
      <c r="K309" s="89" t="str">
        <f>Output_Final_PCLs!K158</f>
        <v xml:space="preserve">Company view </v>
      </c>
      <c r="L309" s="89" t="str">
        <f>Output_Final_PCLs!L158</f>
        <v>RWQ</v>
      </c>
      <c r="M309" s="89" t="str">
        <f>Output_Final_PCLs!M158</f>
        <v>Reduction in phosphorus from 2020</v>
      </c>
      <c r="N309" s="89" t="str">
        <f>Output_Final_PCLs!N158</f>
        <v>kg</v>
      </c>
      <c r="O309" s="89">
        <f>Output_Final_PCLs!O158</f>
        <v>4</v>
      </c>
      <c r="P309" s="89" t="s">
        <v>123</v>
      </c>
      <c r="Q309" s="89" t="s">
        <v>123</v>
      </c>
      <c r="R309" s="89" t="s">
        <v>123</v>
      </c>
      <c r="S309" s="89" t="s">
        <v>123</v>
      </c>
      <c r="T309" s="89" t="s">
        <v>123</v>
      </c>
      <c r="U309" s="89" t="s">
        <v>123</v>
      </c>
      <c r="V309" s="89" t="s">
        <v>123</v>
      </c>
      <c r="W309" s="89" t="s">
        <v>123</v>
      </c>
      <c r="X309" s="89" t="s">
        <v>123</v>
      </c>
      <c r="Y309" s="89" t="s">
        <v>123</v>
      </c>
      <c r="Z309" s="89" t="s">
        <v>123</v>
      </c>
      <c r="AA309" s="89" t="s">
        <v>123</v>
      </c>
      <c r="AB309" s="89" t="s">
        <v>123</v>
      </c>
      <c r="AC309" s="89">
        <f>Output_Final_PCLs!P158</f>
        <v>5262.1885600000005</v>
      </c>
      <c r="AD309" s="89">
        <f>Output_Final_PCLs!Q158</f>
        <v>4998.4695899999997</v>
      </c>
      <c r="AE309" s="89">
        <f>Output_Final_PCLs!R158</f>
        <v>17647.718799999999</v>
      </c>
      <c r="AF309" s="89">
        <f>Output_Final_PCLs!S158</f>
        <v>18615.635600000001</v>
      </c>
      <c r="AG309" s="89">
        <f>Output_Final_PCLs!T158</f>
        <v>19822.433850000001</v>
      </c>
      <c r="AH309" s="89">
        <f>Output_Final_PCLs!U158</f>
        <v>23046.108039999999</v>
      </c>
    </row>
    <row r="310" spans="2:34" s="15" customFormat="1" ht="15" x14ac:dyDescent="0.25">
      <c r="B310" s="89" t="str">
        <f>Output_Final_PCLs!B159</f>
        <v>BRL</v>
      </c>
      <c r="C310" s="89" t="str">
        <f>Output_Final_PCLs!C159</f>
        <v>Bristol Water</v>
      </c>
      <c r="D310" s="89" t="str">
        <f>Output_Final_PCLs!D159</f>
        <v>England</v>
      </c>
      <c r="E310" s="89" t="str">
        <f>Output_Final_PCLs!E159</f>
        <v>Company</v>
      </c>
      <c r="F310" s="89" t="str">
        <f>Output_Final_PCLs!F159</f>
        <v>WoC</v>
      </c>
      <c r="G310" s="89" t="str">
        <f>Output_Final_PCLs!G159</f>
        <v>PCL Units</v>
      </c>
      <c r="H310" s="89" t="str">
        <f>Output_Final_PCLs!H159</f>
        <v>C_OUT5_09_H_PR24_OFWAT</v>
      </c>
      <c r="I310" s="88" t="str">
        <f t="shared" si="4"/>
        <v>BRLC_OUT5_09_H_PR24_OFWAT</v>
      </c>
      <c r="J310" s="89" t="str">
        <f>Output_Final_PCLs!J159</f>
        <v>Totex</v>
      </c>
      <c r="K310" s="89" t="str">
        <f>Output_Final_PCLs!K159</f>
        <v xml:space="preserve">Company view </v>
      </c>
      <c r="L310" s="89" t="str">
        <f>Output_Final_PCLs!L159</f>
        <v>RWQ</v>
      </c>
      <c r="M310" s="89" t="str">
        <f>Output_Final_PCLs!M159</f>
        <v>Reduction in phosphorus from 2020</v>
      </c>
      <c r="N310" s="89" t="str">
        <f>Output_Final_PCLs!N159</f>
        <v>kg</v>
      </c>
      <c r="O310" s="89">
        <f>Output_Final_PCLs!O159</f>
        <v>4</v>
      </c>
      <c r="P310" s="89" t="s">
        <v>123</v>
      </c>
      <c r="Q310" s="89" t="s">
        <v>123</v>
      </c>
      <c r="R310" s="89" t="s">
        <v>123</v>
      </c>
      <c r="S310" s="89" t="s">
        <v>123</v>
      </c>
      <c r="T310" s="89" t="s">
        <v>123</v>
      </c>
      <c r="U310" s="89" t="s">
        <v>123</v>
      </c>
      <c r="V310" s="89" t="s">
        <v>123</v>
      </c>
      <c r="W310" s="89" t="s">
        <v>123</v>
      </c>
      <c r="X310" s="89" t="s">
        <v>123</v>
      </c>
      <c r="Y310" s="89" t="s">
        <v>123</v>
      </c>
      <c r="Z310" s="89" t="s">
        <v>123</v>
      </c>
      <c r="AA310" s="89" t="s">
        <v>123</v>
      </c>
      <c r="AB310" s="89" t="s">
        <v>123</v>
      </c>
      <c r="AC310" s="89" t="str">
        <f>Output_Final_PCLs!P159</f>
        <v>##BLANK</v>
      </c>
      <c r="AD310" s="89" t="str">
        <f>Output_Final_PCLs!Q159</f>
        <v>##BLANK</v>
      </c>
      <c r="AE310" s="89" t="str">
        <f>Output_Final_PCLs!R159</f>
        <v>##BLANK</v>
      </c>
      <c r="AF310" s="89" t="str">
        <f>Output_Final_PCLs!S159</f>
        <v>##BLANK</v>
      </c>
      <c r="AG310" s="89" t="str">
        <f>Output_Final_PCLs!T159</f>
        <v>##BLANK</v>
      </c>
      <c r="AH310" s="89" t="str">
        <f>Output_Final_PCLs!U159</f>
        <v>##BLANK</v>
      </c>
    </row>
    <row r="311" spans="2:34" s="15" customFormat="1" ht="15" x14ac:dyDescent="0.25">
      <c r="B311" s="90" t="s">
        <v>47</v>
      </c>
      <c r="C311" s="89" t="s">
        <v>202</v>
      </c>
      <c r="D311" s="89" t="s">
        <v>157</v>
      </c>
      <c r="E311" s="89" t="s">
        <v>102</v>
      </c>
      <c r="F311" s="89" t="s">
        <v>203</v>
      </c>
      <c r="G311" s="10"/>
      <c r="H311" s="56" t="s">
        <v>192</v>
      </c>
      <c r="I311" s="88" t="str">
        <f t="shared" si="4"/>
        <v>ANHPR24QA_PR24CA13_RWQ_OUT1</v>
      </c>
      <c r="J311" s="10"/>
      <c r="K311" s="10"/>
      <c r="L311" s="10"/>
      <c r="M311" s="10"/>
      <c r="N311" s="10"/>
      <c r="O311" s="10"/>
      <c r="P311" s="56" t="str">
        <f t="shared" ref="P311:AE327" ca="1" si="5">CONCATENATE("[…]", TEXT(NOW(),"dd/mm/yyy hh:mm:ss"))</f>
        <v>[…]02/04/2026 17:29:15</v>
      </c>
      <c r="Q311" s="56" t="str">
        <f t="shared" ca="1" si="5"/>
        <v>[…]02/04/2026 17:29:15</v>
      </c>
      <c r="R311" s="56" t="str">
        <f t="shared" ca="1" si="5"/>
        <v>[…]02/04/2026 17:29:15</v>
      </c>
      <c r="S311" s="56" t="str">
        <f t="shared" ca="1" si="5"/>
        <v>[…]02/04/2026 17:29:15</v>
      </c>
      <c r="T311" s="56" t="str">
        <f t="shared" ca="1" si="5"/>
        <v>[…]02/04/2026 17:29:15</v>
      </c>
      <c r="U311" s="56" t="str">
        <f t="shared" ca="1" si="5"/>
        <v>[…]02/04/2026 17:29:15</v>
      </c>
      <c r="V311" s="56" t="str">
        <f t="shared" ca="1" si="5"/>
        <v>[…]02/04/2026 17:29:15</v>
      </c>
      <c r="W311" s="56" t="str">
        <f t="shared" ca="1" si="5"/>
        <v>[…]02/04/2026 17:29:15</v>
      </c>
      <c r="X311" s="56" t="str">
        <f t="shared" ca="1" si="5"/>
        <v>[…]02/04/2026 17:29:15</v>
      </c>
      <c r="Y311" s="56" t="str">
        <f t="shared" ca="1" si="5"/>
        <v>[…]02/04/2026 17:29:15</v>
      </c>
      <c r="Z311" s="56" t="str">
        <f t="shared" ca="1" si="5"/>
        <v>[…]02/04/2026 17:29:15</v>
      </c>
      <c r="AA311" s="56" t="str">
        <f t="shared" ca="1" si="5"/>
        <v>[…]02/04/2026 17:29:15</v>
      </c>
      <c r="AB311" s="56" t="str">
        <f t="shared" ca="1" si="5"/>
        <v>[…]02/04/2026 17:29:15</v>
      </c>
      <c r="AC311" s="56" t="str">
        <f t="shared" ca="1" si="5"/>
        <v>[…]02/04/2026 17:29:15</v>
      </c>
      <c r="AD311" s="56" t="str">
        <f t="shared" ca="1" si="5"/>
        <v>[…]02/04/2026 17:29:15</v>
      </c>
      <c r="AE311" s="56" t="str">
        <f t="shared" ca="1" si="5"/>
        <v>[…]02/04/2026 17:29:15</v>
      </c>
      <c r="AF311" s="56" t="str">
        <f t="shared" ref="Q311:AH325" ca="1" si="6">CONCATENATE("[…]", TEXT(NOW(),"dd/mm/yyy hh:mm:ss"))</f>
        <v>[…]02/04/2026 17:29:15</v>
      </c>
      <c r="AG311" s="56" t="str">
        <f t="shared" ca="1" si="6"/>
        <v>[…]02/04/2026 17:29:15</v>
      </c>
      <c r="AH311" s="56" t="str">
        <f t="shared" ca="1" si="6"/>
        <v>[…]02/04/2026 17:29:15</v>
      </c>
    </row>
    <row r="312" spans="2:34" s="15" customFormat="1" ht="15" x14ac:dyDescent="0.25">
      <c r="B312" s="89" t="s">
        <v>69</v>
      </c>
      <c r="C312" s="89" t="s">
        <v>204</v>
      </c>
      <c r="D312" s="89" t="s">
        <v>158</v>
      </c>
      <c r="E312" s="89" t="s">
        <v>102</v>
      </c>
      <c r="F312" s="89" t="s">
        <v>203</v>
      </c>
      <c r="G312" s="10"/>
      <c r="H312" s="56" t="s">
        <v>192</v>
      </c>
      <c r="I312" s="88" t="str">
        <f t="shared" si="4"/>
        <v>WSHPR24QA_PR24CA13_RWQ_OUT1</v>
      </c>
      <c r="J312" s="10"/>
      <c r="K312" s="10"/>
      <c r="L312" s="10"/>
      <c r="M312" s="10"/>
      <c r="N312" s="10"/>
      <c r="O312" s="10"/>
      <c r="P312" s="56" t="str">
        <f t="shared" ca="1" si="5"/>
        <v>[…]02/04/2026 17:29:15</v>
      </c>
      <c r="Q312" s="56" t="str">
        <f t="shared" ca="1" si="6"/>
        <v>[…]02/04/2026 17:29:15</v>
      </c>
      <c r="R312" s="56" t="str">
        <f t="shared" ca="1" si="6"/>
        <v>[…]02/04/2026 17:29:15</v>
      </c>
      <c r="S312" s="56" t="str">
        <f t="shared" ca="1" si="6"/>
        <v>[…]02/04/2026 17:29:15</v>
      </c>
      <c r="T312" s="56" t="str">
        <f t="shared" ca="1" si="6"/>
        <v>[…]02/04/2026 17:29:15</v>
      </c>
      <c r="U312" s="56" t="str">
        <f t="shared" ca="1" si="6"/>
        <v>[…]02/04/2026 17:29:15</v>
      </c>
      <c r="V312" s="56" t="str">
        <f t="shared" ca="1" si="6"/>
        <v>[…]02/04/2026 17:29:15</v>
      </c>
      <c r="W312" s="56" t="str">
        <f t="shared" ca="1" si="6"/>
        <v>[…]02/04/2026 17:29:15</v>
      </c>
      <c r="X312" s="56" t="str">
        <f t="shared" ca="1" si="6"/>
        <v>[…]02/04/2026 17:29:15</v>
      </c>
      <c r="Y312" s="56" t="str">
        <f t="shared" ca="1" si="6"/>
        <v>[…]02/04/2026 17:29:15</v>
      </c>
      <c r="Z312" s="56" t="str">
        <f t="shared" ca="1" si="6"/>
        <v>[…]02/04/2026 17:29:15</v>
      </c>
      <c r="AA312" s="56" t="str">
        <f t="shared" ca="1" si="6"/>
        <v>[…]02/04/2026 17:29:15</v>
      </c>
      <c r="AB312" s="56" t="str">
        <f t="shared" ca="1" si="6"/>
        <v>[…]02/04/2026 17:29:15</v>
      </c>
      <c r="AC312" s="56" t="str">
        <f t="shared" ca="1" si="6"/>
        <v>[…]02/04/2026 17:29:15</v>
      </c>
      <c r="AD312" s="56" t="str">
        <f t="shared" ca="1" si="6"/>
        <v>[…]02/04/2026 17:29:15</v>
      </c>
      <c r="AE312" s="56" t="str">
        <f t="shared" ca="1" si="6"/>
        <v>[…]02/04/2026 17:29:15</v>
      </c>
      <c r="AF312" s="56" t="str">
        <f t="shared" ca="1" si="6"/>
        <v>[…]02/04/2026 17:29:15</v>
      </c>
      <c r="AG312" s="56" t="str">
        <f t="shared" ca="1" si="6"/>
        <v>[…]02/04/2026 17:29:15</v>
      </c>
      <c r="AH312" s="56" t="str">
        <f t="shared" ca="1" si="6"/>
        <v>[…]02/04/2026 17:29:15</v>
      </c>
    </row>
    <row r="313" spans="2:34" s="15" customFormat="1" ht="15" x14ac:dyDescent="0.25">
      <c r="B313" s="89" t="s">
        <v>71</v>
      </c>
      <c r="C313" s="89" t="s">
        <v>205</v>
      </c>
      <c r="D313" s="89" t="s">
        <v>158</v>
      </c>
      <c r="E313" s="89" t="s">
        <v>102</v>
      </c>
      <c r="F313" s="89" t="s">
        <v>203</v>
      </c>
      <c r="G313" s="10"/>
      <c r="H313" s="56" t="s">
        <v>192</v>
      </c>
      <c r="I313" s="88" t="str">
        <f t="shared" si="4"/>
        <v>HDDPR24QA_PR24CA13_RWQ_OUT1</v>
      </c>
      <c r="J313" s="10"/>
      <c r="K313" s="10"/>
      <c r="L313" s="10"/>
      <c r="M313" s="10"/>
      <c r="N313" s="10"/>
      <c r="O313" s="10"/>
      <c r="P313" s="56" t="str">
        <f t="shared" ca="1" si="5"/>
        <v>[…]02/04/2026 17:29:15</v>
      </c>
      <c r="Q313" s="56" t="str">
        <f t="shared" ca="1" si="6"/>
        <v>[…]02/04/2026 17:29:15</v>
      </c>
      <c r="R313" s="56" t="str">
        <f t="shared" ca="1" si="6"/>
        <v>[…]02/04/2026 17:29:15</v>
      </c>
      <c r="S313" s="56" t="str">
        <f t="shared" ca="1" si="6"/>
        <v>[…]02/04/2026 17:29:15</v>
      </c>
      <c r="T313" s="56" t="str">
        <f t="shared" ca="1" si="6"/>
        <v>[…]02/04/2026 17:29:15</v>
      </c>
      <c r="U313" s="56" t="str">
        <f t="shared" ca="1" si="6"/>
        <v>[…]02/04/2026 17:29:15</v>
      </c>
      <c r="V313" s="56" t="str">
        <f t="shared" ca="1" si="6"/>
        <v>[…]02/04/2026 17:29:15</v>
      </c>
      <c r="W313" s="56" t="str">
        <f t="shared" ca="1" si="6"/>
        <v>[…]02/04/2026 17:29:15</v>
      </c>
      <c r="X313" s="56" t="str">
        <f t="shared" ca="1" si="6"/>
        <v>[…]02/04/2026 17:29:15</v>
      </c>
      <c r="Y313" s="56" t="str">
        <f t="shared" ca="1" si="6"/>
        <v>[…]02/04/2026 17:29:15</v>
      </c>
      <c r="Z313" s="56" t="str">
        <f t="shared" ca="1" si="6"/>
        <v>[…]02/04/2026 17:29:15</v>
      </c>
      <c r="AA313" s="56" t="str">
        <f t="shared" ca="1" si="6"/>
        <v>[…]02/04/2026 17:29:15</v>
      </c>
      <c r="AB313" s="56" t="str">
        <f t="shared" ca="1" si="6"/>
        <v>[…]02/04/2026 17:29:15</v>
      </c>
      <c r="AC313" s="56" t="str">
        <f t="shared" ca="1" si="6"/>
        <v>[…]02/04/2026 17:29:15</v>
      </c>
      <c r="AD313" s="56" t="str">
        <f t="shared" ca="1" si="6"/>
        <v>[…]02/04/2026 17:29:15</v>
      </c>
      <c r="AE313" s="56" t="str">
        <f t="shared" ca="1" si="6"/>
        <v>[…]02/04/2026 17:29:15</v>
      </c>
      <c r="AF313" s="56" t="str">
        <f t="shared" ca="1" si="6"/>
        <v>[…]02/04/2026 17:29:15</v>
      </c>
      <c r="AG313" s="56" t="str">
        <f t="shared" ca="1" si="6"/>
        <v>[…]02/04/2026 17:29:15</v>
      </c>
      <c r="AH313" s="56" t="str">
        <f t="shared" ca="1" si="6"/>
        <v>[…]02/04/2026 17:29:15</v>
      </c>
    </row>
    <row r="314" spans="2:34" s="15" customFormat="1" ht="15" x14ac:dyDescent="0.25">
      <c r="B314" s="89" t="s">
        <v>75</v>
      </c>
      <c r="C314" s="89" t="s">
        <v>206</v>
      </c>
      <c r="D314" s="89" t="s">
        <v>157</v>
      </c>
      <c r="E314" s="89" t="s">
        <v>102</v>
      </c>
      <c r="F314" s="89" t="s">
        <v>203</v>
      </c>
      <c r="G314" s="10"/>
      <c r="H314" s="56" t="s">
        <v>192</v>
      </c>
      <c r="I314" s="88" t="str">
        <f t="shared" si="4"/>
        <v>NESPR24QA_PR24CA13_RWQ_OUT1</v>
      </c>
      <c r="J314" s="10"/>
      <c r="K314" s="10"/>
      <c r="L314" s="10"/>
      <c r="M314" s="10"/>
      <c r="N314" s="10"/>
      <c r="O314" s="10"/>
      <c r="P314" s="56" t="str">
        <f t="shared" ca="1" si="5"/>
        <v>[…]02/04/2026 17:29:15</v>
      </c>
      <c r="Q314" s="56" t="str">
        <f t="shared" ca="1" si="6"/>
        <v>[…]02/04/2026 17:29:15</v>
      </c>
      <c r="R314" s="56" t="str">
        <f t="shared" ca="1" si="6"/>
        <v>[…]02/04/2026 17:29:15</v>
      </c>
      <c r="S314" s="56" t="str">
        <f t="shared" ca="1" si="6"/>
        <v>[…]02/04/2026 17:29:15</v>
      </c>
      <c r="T314" s="56" t="str">
        <f t="shared" ca="1" si="6"/>
        <v>[…]02/04/2026 17:29:15</v>
      </c>
      <c r="U314" s="56" t="str">
        <f t="shared" ca="1" si="6"/>
        <v>[…]02/04/2026 17:29:15</v>
      </c>
      <c r="V314" s="56" t="str">
        <f t="shared" ca="1" si="6"/>
        <v>[…]02/04/2026 17:29:15</v>
      </c>
      <c r="W314" s="56" t="str">
        <f t="shared" ca="1" si="6"/>
        <v>[…]02/04/2026 17:29:15</v>
      </c>
      <c r="X314" s="56" t="str">
        <f t="shared" ca="1" si="6"/>
        <v>[…]02/04/2026 17:29:15</v>
      </c>
      <c r="Y314" s="56" t="str">
        <f t="shared" ca="1" si="6"/>
        <v>[…]02/04/2026 17:29:15</v>
      </c>
      <c r="Z314" s="56" t="str">
        <f t="shared" ca="1" si="6"/>
        <v>[…]02/04/2026 17:29:15</v>
      </c>
      <c r="AA314" s="56" t="str">
        <f t="shared" ca="1" si="6"/>
        <v>[…]02/04/2026 17:29:15</v>
      </c>
      <c r="AB314" s="56" t="str">
        <f t="shared" ca="1" si="6"/>
        <v>[…]02/04/2026 17:29:15</v>
      </c>
      <c r="AC314" s="56" t="str">
        <f t="shared" ca="1" si="6"/>
        <v>[…]02/04/2026 17:29:15</v>
      </c>
      <c r="AD314" s="56" t="str">
        <f t="shared" ca="1" si="6"/>
        <v>[…]02/04/2026 17:29:15</v>
      </c>
      <c r="AE314" s="56" t="str">
        <f t="shared" ca="1" si="6"/>
        <v>[…]02/04/2026 17:29:15</v>
      </c>
      <c r="AF314" s="56" t="str">
        <f t="shared" ca="1" si="6"/>
        <v>[…]02/04/2026 17:29:15</v>
      </c>
      <c r="AG314" s="56" t="str">
        <f t="shared" ca="1" si="6"/>
        <v>[…]02/04/2026 17:29:15</v>
      </c>
      <c r="AH314" s="56" t="str">
        <f t="shared" ca="1" si="6"/>
        <v>[…]02/04/2026 17:29:15</v>
      </c>
    </row>
    <row r="315" spans="2:34" s="15" customFormat="1" ht="15" x14ac:dyDescent="0.25">
      <c r="B315" s="89" t="s">
        <v>76</v>
      </c>
      <c r="C315" s="89" t="s">
        <v>207</v>
      </c>
      <c r="D315" s="89" t="s">
        <v>157</v>
      </c>
      <c r="E315" s="89" t="s">
        <v>102</v>
      </c>
      <c r="F315" s="89" t="s">
        <v>203</v>
      </c>
      <c r="G315" s="10"/>
      <c r="H315" s="56" t="s">
        <v>192</v>
      </c>
      <c r="I315" s="88" t="str">
        <f t="shared" si="4"/>
        <v>SVEPR24QA_PR24CA13_RWQ_OUT1</v>
      </c>
      <c r="J315" s="10"/>
      <c r="K315" s="10"/>
      <c r="L315" s="10"/>
      <c r="M315" s="10"/>
      <c r="N315" s="10"/>
      <c r="O315" s="10"/>
      <c r="P315" s="56" t="str">
        <f t="shared" ca="1" si="5"/>
        <v>[…]02/04/2026 17:29:15</v>
      </c>
      <c r="Q315" s="56" t="str">
        <f t="shared" ca="1" si="6"/>
        <v>[…]02/04/2026 17:29:15</v>
      </c>
      <c r="R315" s="56" t="str">
        <f t="shared" ca="1" si="6"/>
        <v>[…]02/04/2026 17:29:15</v>
      </c>
      <c r="S315" s="56" t="str">
        <f t="shared" ca="1" si="6"/>
        <v>[…]02/04/2026 17:29:15</v>
      </c>
      <c r="T315" s="56" t="str">
        <f t="shared" ca="1" si="6"/>
        <v>[…]02/04/2026 17:29:15</v>
      </c>
      <c r="U315" s="56" t="str">
        <f t="shared" ca="1" si="6"/>
        <v>[…]02/04/2026 17:29:15</v>
      </c>
      <c r="V315" s="56" t="str">
        <f t="shared" ca="1" si="6"/>
        <v>[…]02/04/2026 17:29:15</v>
      </c>
      <c r="W315" s="56" t="str">
        <f t="shared" ca="1" si="6"/>
        <v>[…]02/04/2026 17:29:15</v>
      </c>
      <c r="X315" s="56" t="str">
        <f t="shared" ca="1" si="6"/>
        <v>[…]02/04/2026 17:29:15</v>
      </c>
      <c r="Y315" s="56" t="str">
        <f t="shared" ca="1" si="6"/>
        <v>[…]02/04/2026 17:29:15</v>
      </c>
      <c r="Z315" s="56" t="str">
        <f t="shared" ca="1" si="6"/>
        <v>[…]02/04/2026 17:29:15</v>
      </c>
      <c r="AA315" s="56" t="str">
        <f t="shared" ca="1" si="6"/>
        <v>[…]02/04/2026 17:29:15</v>
      </c>
      <c r="AB315" s="56" t="str">
        <f t="shared" ca="1" si="6"/>
        <v>[…]02/04/2026 17:29:15</v>
      </c>
      <c r="AC315" s="56" t="str">
        <f t="shared" ca="1" si="6"/>
        <v>[…]02/04/2026 17:29:15</v>
      </c>
      <c r="AD315" s="56" t="str">
        <f t="shared" ca="1" si="6"/>
        <v>[…]02/04/2026 17:29:15</v>
      </c>
      <c r="AE315" s="56" t="str">
        <f t="shared" ca="1" si="6"/>
        <v>[…]02/04/2026 17:29:15</v>
      </c>
      <c r="AF315" s="56" t="str">
        <f t="shared" ca="1" si="6"/>
        <v>[…]02/04/2026 17:29:15</v>
      </c>
      <c r="AG315" s="56" t="str">
        <f t="shared" ca="1" si="6"/>
        <v>[…]02/04/2026 17:29:15</v>
      </c>
      <c r="AH315" s="56" t="str">
        <f t="shared" ca="1" si="6"/>
        <v>[…]02/04/2026 17:29:15</v>
      </c>
    </row>
    <row r="316" spans="2:34" s="15" customFormat="1" ht="15" x14ac:dyDescent="0.25">
      <c r="B316" s="89" t="s">
        <v>81</v>
      </c>
      <c r="C316" s="89" t="s">
        <v>208</v>
      </c>
      <c r="D316" s="89" t="s">
        <v>157</v>
      </c>
      <c r="E316" s="89" t="s">
        <v>102</v>
      </c>
      <c r="F316" s="89" t="s">
        <v>203</v>
      </c>
      <c r="G316" s="10"/>
      <c r="H316" s="56" t="s">
        <v>192</v>
      </c>
      <c r="I316" s="88" t="str">
        <f t="shared" si="4"/>
        <v>SRNPR24QA_PR24CA13_RWQ_OUT1</v>
      </c>
      <c r="J316" s="10"/>
      <c r="K316" s="10"/>
      <c r="L316" s="10"/>
      <c r="M316" s="10"/>
      <c r="N316" s="10"/>
      <c r="O316" s="10"/>
      <c r="P316" s="56" t="str">
        <f t="shared" ca="1" si="5"/>
        <v>[…]02/04/2026 17:29:15</v>
      </c>
      <c r="Q316" s="56" t="str">
        <f t="shared" ca="1" si="6"/>
        <v>[…]02/04/2026 17:29:15</v>
      </c>
      <c r="R316" s="56" t="str">
        <f t="shared" ca="1" si="6"/>
        <v>[…]02/04/2026 17:29:15</v>
      </c>
      <c r="S316" s="56" t="str">
        <f t="shared" ca="1" si="6"/>
        <v>[…]02/04/2026 17:29:15</v>
      </c>
      <c r="T316" s="56" t="str">
        <f t="shared" ca="1" si="6"/>
        <v>[…]02/04/2026 17:29:15</v>
      </c>
      <c r="U316" s="56" t="str">
        <f t="shared" ca="1" si="6"/>
        <v>[…]02/04/2026 17:29:15</v>
      </c>
      <c r="V316" s="56" t="str">
        <f t="shared" ca="1" si="6"/>
        <v>[…]02/04/2026 17:29:15</v>
      </c>
      <c r="W316" s="56" t="str">
        <f t="shared" ca="1" si="6"/>
        <v>[…]02/04/2026 17:29:15</v>
      </c>
      <c r="X316" s="56" t="str">
        <f t="shared" ca="1" si="6"/>
        <v>[…]02/04/2026 17:29:15</v>
      </c>
      <c r="Y316" s="56" t="str">
        <f t="shared" ca="1" si="6"/>
        <v>[…]02/04/2026 17:29:15</v>
      </c>
      <c r="Z316" s="56" t="str">
        <f t="shared" ca="1" si="6"/>
        <v>[…]02/04/2026 17:29:15</v>
      </c>
      <c r="AA316" s="56" t="str">
        <f t="shared" ca="1" si="6"/>
        <v>[…]02/04/2026 17:29:15</v>
      </c>
      <c r="AB316" s="56" t="str">
        <f t="shared" ca="1" si="6"/>
        <v>[…]02/04/2026 17:29:15</v>
      </c>
      <c r="AC316" s="56" t="str">
        <f t="shared" ca="1" si="6"/>
        <v>[…]02/04/2026 17:29:15</v>
      </c>
      <c r="AD316" s="56" t="str">
        <f t="shared" ca="1" si="6"/>
        <v>[…]02/04/2026 17:29:15</v>
      </c>
      <c r="AE316" s="56" t="str">
        <f t="shared" ca="1" si="6"/>
        <v>[…]02/04/2026 17:29:15</v>
      </c>
      <c r="AF316" s="56" t="str">
        <f t="shared" ca="1" si="6"/>
        <v>[…]02/04/2026 17:29:15</v>
      </c>
      <c r="AG316" s="56" t="str">
        <f t="shared" ca="1" si="6"/>
        <v>[…]02/04/2026 17:29:15</v>
      </c>
      <c r="AH316" s="56" t="str">
        <f t="shared" ca="1" si="6"/>
        <v>[…]02/04/2026 17:29:15</v>
      </c>
    </row>
    <row r="317" spans="2:34" s="15" customFormat="1" ht="15" x14ac:dyDescent="0.25">
      <c r="B317" s="89" t="s">
        <v>82</v>
      </c>
      <c r="C317" s="89" t="s">
        <v>209</v>
      </c>
      <c r="D317" s="89" t="s">
        <v>157</v>
      </c>
      <c r="E317" s="89" t="s">
        <v>102</v>
      </c>
      <c r="F317" s="89" t="s">
        <v>203</v>
      </c>
      <c r="G317" s="10"/>
      <c r="H317" s="56" t="s">
        <v>192</v>
      </c>
      <c r="I317" s="88" t="str">
        <f t="shared" si="4"/>
        <v>TMSPR24QA_PR24CA13_RWQ_OUT1</v>
      </c>
      <c r="J317" s="10"/>
      <c r="K317" s="10"/>
      <c r="L317" s="10"/>
      <c r="M317" s="10"/>
      <c r="N317" s="10"/>
      <c r="O317" s="10"/>
      <c r="P317" s="56" t="str">
        <f t="shared" ca="1" si="5"/>
        <v>[…]02/04/2026 17:29:15</v>
      </c>
      <c r="Q317" s="56" t="str">
        <f t="shared" ca="1" si="6"/>
        <v>[…]02/04/2026 17:29:15</v>
      </c>
      <c r="R317" s="56" t="str">
        <f t="shared" ca="1" si="6"/>
        <v>[…]02/04/2026 17:29:15</v>
      </c>
      <c r="S317" s="56" t="str">
        <f t="shared" ca="1" si="6"/>
        <v>[…]02/04/2026 17:29:15</v>
      </c>
      <c r="T317" s="56" t="str">
        <f t="shared" ca="1" si="6"/>
        <v>[…]02/04/2026 17:29:15</v>
      </c>
      <c r="U317" s="56" t="str">
        <f t="shared" ca="1" si="6"/>
        <v>[…]02/04/2026 17:29:15</v>
      </c>
      <c r="V317" s="56" t="str">
        <f t="shared" ca="1" si="6"/>
        <v>[…]02/04/2026 17:29:15</v>
      </c>
      <c r="W317" s="56" t="str">
        <f t="shared" ca="1" si="6"/>
        <v>[…]02/04/2026 17:29:15</v>
      </c>
      <c r="X317" s="56" t="str">
        <f t="shared" ca="1" si="6"/>
        <v>[…]02/04/2026 17:29:15</v>
      </c>
      <c r="Y317" s="56" t="str">
        <f t="shared" ca="1" si="6"/>
        <v>[…]02/04/2026 17:29:15</v>
      </c>
      <c r="Z317" s="56" t="str">
        <f t="shared" ca="1" si="6"/>
        <v>[…]02/04/2026 17:29:15</v>
      </c>
      <c r="AA317" s="56" t="str">
        <f t="shared" ca="1" si="6"/>
        <v>[…]02/04/2026 17:29:15</v>
      </c>
      <c r="AB317" s="56" t="str">
        <f t="shared" ca="1" si="6"/>
        <v>[…]02/04/2026 17:29:15</v>
      </c>
      <c r="AC317" s="56" t="str">
        <f t="shared" ca="1" si="6"/>
        <v>[…]02/04/2026 17:29:15</v>
      </c>
      <c r="AD317" s="56" t="str">
        <f t="shared" ca="1" si="6"/>
        <v>[…]02/04/2026 17:29:15</v>
      </c>
      <c r="AE317" s="56" t="str">
        <f t="shared" ca="1" si="6"/>
        <v>[…]02/04/2026 17:29:15</v>
      </c>
      <c r="AF317" s="56" t="str">
        <f t="shared" ca="1" si="6"/>
        <v>[…]02/04/2026 17:29:15</v>
      </c>
      <c r="AG317" s="56" t="str">
        <f t="shared" ca="1" si="6"/>
        <v>[…]02/04/2026 17:29:15</v>
      </c>
      <c r="AH317" s="56" t="str">
        <f t="shared" ca="1" si="6"/>
        <v>[…]02/04/2026 17:29:15</v>
      </c>
    </row>
    <row r="318" spans="2:34" s="15" customFormat="1" ht="15" x14ac:dyDescent="0.25">
      <c r="B318" s="89" t="s">
        <v>83</v>
      </c>
      <c r="C318" s="89" t="s">
        <v>210</v>
      </c>
      <c r="D318" s="89" t="s">
        <v>157</v>
      </c>
      <c r="E318" s="89" t="s">
        <v>102</v>
      </c>
      <c r="F318" s="89" t="s">
        <v>203</v>
      </c>
      <c r="G318" s="10"/>
      <c r="H318" s="56" t="s">
        <v>192</v>
      </c>
      <c r="I318" s="88" t="str">
        <f t="shared" si="4"/>
        <v>NWTPR24QA_PR24CA13_RWQ_OUT1</v>
      </c>
      <c r="J318" s="10"/>
      <c r="K318" s="10"/>
      <c r="L318" s="10"/>
      <c r="M318" s="10"/>
      <c r="N318" s="10"/>
      <c r="O318" s="10"/>
      <c r="P318" s="56" t="str">
        <f t="shared" ca="1" si="5"/>
        <v>[…]02/04/2026 17:29:15</v>
      </c>
      <c r="Q318" s="56" t="str">
        <f t="shared" ca="1" si="6"/>
        <v>[…]02/04/2026 17:29:15</v>
      </c>
      <c r="R318" s="56" t="str">
        <f t="shared" ca="1" si="6"/>
        <v>[…]02/04/2026 17:29:15</v>
      </c>
      <c r="S318" s="56" t="str">
        <f t="shared" ca="1" si="6"/>
        <v>[…]02/04/2026 17:29:15</v>
      </c>
      <c r="T318" s="56" t="str">
        <f t="shared" ca="1" si="6"/>
        <v>[…]02/04/2026 17:29:15</v>
      </c>
      <c r="U318" s="56" t="str">
        <f t="shared" ca="1" si="6"/>
        <v>[…]02/04/2026 17:29:15</v>
      </c>
      <c r="V318" s="56" t="str">
        <f t="shared" ca="1" si="6"/>
        <v>[…]02/04/2026 17:29:15</v>
      </c>
      <c r="W318" s="56" t="str">
        <f t="shared" ca="1" si="6"/>
        <v>[…]02/04/2026 17:29:15</v>
      </c>
      <c r="X318" s="56" t="str">
        <f t="shared" ca="1" si="6"/>
        <v>[…]02/04/2026 17:29:15</v>
      </c>
      <c r="Y318" s="56" t="str">
        <f t="shared" ca="1" si="6"/>
        <v>[…]02/04/2026 17:29:15</v>
      </c>
      <c r="Z318" s="56" t="str">
        <f t="shared" ca="1" si="6"/>
        <v>[…]02/04/2026 17:29:15</v>
      </c>
      <c r="AA318" s="56" t="str">
        <f t="shared" ca="1" si="6"/>
        <v>[…]02/04/2026 17:29:15</v>
      </c>
      <c r="AB318" s="56" t="str">
        <f t="shared" ca="1" si="6"/>
        <v>[…]02/04/2026 17:29:15</v>
      </c>
      <c r="AC318" s="56" t="str">
        <f t="shared" ca="1" si="6"/>
        <v>[…]02/04/2026 17:29:15</v>
      </c>
      <c r="AD318" s="56" t="str">
        <f t="shared" ca="1" si="6"/>
        <v>[…]02/04/2026 17:29:15</v>
      </c>
      <c r="AE318" s="56" t="str">
        <f t="shared" ca="1" si="6"/>
        <v>[…]02/04/2026 17:29:15</v>
      </c>
      <c r="AF318" s="56" t="str">
        <f t="shared" ca="1" si="6"/>
        <v>[…]02/04/2026 17:29:15</v>
      </c>
      <c r="AG318" s="56" t="str">
        <f t="shared" ca="1" si="6"/>
        <v>[…]02/04/2026 17:29:15</v>
      </c>
      <c r="AH318" s="56" t="str">
        <f t="shared" ca="1" si="6"/>
        <v>[…]02/04/2026 17:29:15</v>
      </c>
    </row>
    <row r="319" spans="2:34" s="15" customFormat="1" ht="15" x14ac:dyDescent="0.25">
      <c r="B319" s="89" t="s">
        <v>86</v>
      </c>
      <c r="C319" s="89" t="s">
        <v>211</v>
      </c>
      <c r="D319" s="89" t="s">
        <v>157</v>
      </c>
      <c r="E319" s="89" t="s">
        <v>102</v>
      </c>
      <c r="F319" s="89" t="s">
        <v>203</v>
      </c>
      <c r="G319" s="10"/>
      <c r="H319" s="56" t="s">
        <v>192</v>
      </c>
      <c r="I319" s="88" t="str">
        <f t="shared" si="4"/>
        <v>WSXPR24QA_PR24CA13_RWQ_OUT1</v>
      </c>
      <c r="J319" s="10"/>
      <c r="K319" s="10"/>
      <c r="L319" s="10"/>
      <c r="M319" s="10"/>
      <c r="N319" s="10"/>
      <c r="O319" s="10"/>
      <c r="P319" s="56" t="str">
        <f t="shared" ca="1" si="5"/>
        <v>[…]02/04/2026 17:29:15</v>
      </c>
      <c r="Q319" s="56" t="str">
        <f t="shared" ca="1" si="6"/>
        <v>[…]02/04/2026 17:29:15</v>
      </c>
      <c r="R319" s="56" t="str">
        <f t="shared" ca="1" si="6"/>
        <v>[…]02/04/2026 17:29:15</v>
      </c>
      <c r="S319" s="56" t="str">
        <f t="shared" ca="1" si="6"/>
        <v>[…]02/04/2026 17:29:15</v>
      </c>
      <c r="T319" s="56" t="str">
        <f t="shared" ca="1" si="6"/>
        <v>[…]02/04/2026 17:29:15</v>
      </c>
      <c r="U319" s="56" t="str">
        <f t="shared" ca="1" si="6"/>
        <v>[…]02/04/2026 17:29:15</v>
      </c>
      <c r="V319" s="56" t="str">
        <f t="shared" ca="1" si="6"/>
        <v>[…]02/04/2026 17:29:15</v>
      </c>
      <c r="W319" s="56" t="str">
        <f t="shared" ca="1" si="6"/>
        <v>[…]02/04/2026 17:29:15</v>
      </c>
      <c r="X319" s="56" t="str">
        <f t="shared" ca="1" si="6"/>
        <v>[…]02/04/2026 17:29:15</v>
      </c>
      <c r="Y319" s="56" t="str">
        <f t="shared" ca="1" si="6"/>
        <v>[…]02/04/2026 17:29:15</v>
      </c>
      <c r="Z319" s="56" t="str">
        <f t="shared" ca="1" si="6"/>
        <v>[…]02/04/2026 17:29:15</v>
      </c>
      <c r="AA319" s="56" t="str">
        <f t="shared" ca="1" si="6"/>
        <v>[…]02/04/2026 17:29:15</v>
      </c>
      <c r="AB319" s="56" t="str">
        <f t="shared" ca="1" si="6"/>
        <v>[…]02/04/2026 17:29:15</v>
      </c>
      <c r="AC319" s="56" t="str">
        <f t="shared" ca="1" si="6"/>
        <v>[…]02/04/2026 17:29:15</v>
      </c>
      <c r="AD319" s="56" t="str">
        <f t="shared" ca="1" si="6"/>
        <v>[…]02/04/2026 17:29:15</v>
      </c>
      <c r="AE319" s="56" t="str">
        <f t="shared" ca="1" si="6"/>
        <v>[…]02/04/2026 17:29:15</v>
      </c>
      <c r="AF319" s="56" t="str">
        <f t="shared" ca="1" si="6"/>
        <v>[…]02/04/2026 17:29:15</v>
      </c>
      <c r="AG319" s="56" t="str">
        <f t="shared" ca="1" si="6"/>
        <v>[…]02/04/2026 17:29:15</v>
      </c>
      <c r="AH319" s="56" t="str">
        <f t="shared" ca="1" si="6"/>
        <v>[…]02/04/2026 17:29:15</v>
      </c>
    </row>
    <row r="320" spans="2:34" s="15" customFormat="1" ht="15" x14ac:dyDescent="0.25">
      <c r="B320" s="89" t="s">
        <v>87</v>
      </c>
      <c r="C320" s="89" t="s">
        <v>212</v>
      </c>
      <c r="D320" s="89" t="s">
        <v>157</v>
      </c>
      <c r="E320" s="89" t="s">
        <v>102</v>
      </c>
      <c r="F320" s="89" t="s">
        <v>203</v>
      </c>
      <c r="G320" s="10"/>
      <c r="H320" s="56" t="s">
        <v>192</v>
      </c>
      <c r="I320" s="88" t="str">
        <f t="shared" si="4"/>
        <v>YKYPR24QA_PR24CA13_RWQ_OUT1</v>
      </c>
      <c r="J320" s="10"/>
      <c r="K320" s="10"/>
      <c r="L320" s="10"/>
      <c r="M320" s="10"/>
      <c r="N320" s="10"/>
      <c r="O320" s="10"/>
      <c r="P320" s="56" t="str">
        <f t="shared" ca="1" si="5"/>
        <v>[…]02/04/2026 17:29:15</v>
      </c>
      <c r="Q320" s="56" t="str">
        <f t="shared" ca="1" si="6"/>
        <v>[…]02/04/2026 17:29:15</v>
      </c>
      <c r="R320" s="56" t="str">
        <f t="shared" ca="1" si="6"/>
        <v>[…]02/04/2026 17:29:15</v>
      </c>
      <c r="S320" s="56" t="str">
        <f t="shared" ca="1" si="6"/>
        <v>[…]02/04/2026 17:29:15</v>
      </c>
      <c r="T320" s="56" t="str">
        <f t="shared" ca="1" si="6"/>
        <v>[…]02/04/2026 17:29:15</v>
      </c>
      <c r="U320" s="56" t="str">
        <f t="shared" ca="1" si="6"/>
        <v>[…]02/04/2026 17:29:15</v>
      </c>
      <c r="V320" s="56" t="str">
        <f t="shared" ca="1" si="6"/>
        <v>[…]02/04/2026 17:29:15</v>
      </c>
      <c r="W320" s="56" t="str">
        <f t="shared" ca="1" si="6"/>
        <v>[…]02/04/2026 17:29:15</v>
      </c>
      <c r="X320" s="56" t="str">
        <f t="shared" ca="1" si="6"/>
        <v>[…]02/04/2026 17:29:15</v>
      </c>
      <c r="Y320" s="56" t="str">
        <f t="shared" ca="1" si="6"/>
        <v>[…]02/04/2026 17:29:15</v>
      </c>
      <c r="Z320" s="56" t="str">
        <f t="shared" ca="1" si="6"/>
        <v>[…]02/04/2026 17:29:15</v>
      </c>
      <c r="AA320" s="56" t="str">
        <f t="shared" ca="1" si="6"/>
        <v>[…]02/04/2026 17:29:15</v>
      </c>
      <c r="AB320" s="56" t="str">
        <f t="shared" ca="1" si="6"/>
        <v>[…]02/04/2026 17:29:15</v>
      </c>
      <c r="AC320" s="56" t="str">
        <f t="shared" ca="1" si="6"/>
        <v>[…]02/04/2026 17:29:15</v>
      </c>
      <c r="AD320" s="56" t="str">
        <f t="shared" ca="1" si="6"/>
        <v>[…]02/04/2026 17:29:15</v>
      </c>
      <c r="AE320" s="56" t="str">
        <f t="shared" ca="1" si="6"/>
        <v>[…]02/04/2026 17:29:15</v>
      </c>
      <c r="AF320" s="56" t="str">
        <f t="shared" ca="1" si="6"/>
        <v>[…]02/04/2026 17:29:15</v>
      </c>
      <c r="AG320" s="56" t="str">
        <f t="shared" ca="1" si="6"/>
        <v>[…]02/04/2026 17:29:15</v>
      </c>
      <c r="AH320" s="56" t="str">
        <f t="shared" ca="1" si="6"/>
        <v>[…]02/04/2026 17:29:15</v>
      </c>
    </row>
    <row r="321" spans="2:34" s="15" customFormat="1" ht="15" x14ac:dyDescent="0.25">
      <c r="B321" s="89" t="s">
        <v>88</v>
      </c>
      <c r="C321" s="89" t="s">
        <v>213</v>
      </c>
      <c r="D321" s="89" t="s">
        <v>157</v>
      </c>
      <c r="E321" s="89" t="s">
        <v>102</v>
      </c>
      <c r="F321" s="89" t="s">
        <v>214</v>
      </c>
      <c r="G321" s="10"/>
      <c r="H321" s="56" t="s">
        <v>192</v>
      </c>
      <c r="I321" s="88" t="str">
        <f t="shared" si="4"/>
        <v>AFWPR24QA_PR24CA13_RWQ_OUT1</v>
      </c>
      <c r="J321" s="10"/>
      <c r="K321" s="10"/>
      <c r="L321" s="10"/>
      <c r="M321" s="10"/>
      <c r="N321" s="10"/>
      <c r="O321" s="10"/>
      <c r="P321" s="56" t="str">
        <f t="shared" ca="1" si="5"/>
        <v>[…]02/04/2026 17:29:15</v>
      </c>
      <c r="Q321" s="56" t="str">
        <f t="shared" ca="1" si="6"/>
        <v>[…]02/04/2026 17:29:15</v>
      </c>
      <c r="R321" s="56" t="str">
        <f t="shared" ca="1" si="6"/>
        <v>[…]02/04/2026 17:29:15</v>
      </c>
      <c r="S321" s="56" t="str">
        <f t="shared" ca="1" si="6"/>
        <v>[…]02/04/2026 17:29:15</v>
      </c>
      <c r="T321" s="56" t="str">
        <f t="shared" ca="1" si="6"/>
        <v>[…]02/04/2026 17:29:15</v>
      </c>
      <c r="U321" s="56" t="str">
        <f t="shared" ca="1" si="6"/>
        <v>[…]02/04/2026 17:29:15</v>
      </c>
      <c r="V321" s="56" t="str">
        <f t="shared" ca="1" si="6"/>
        <v>[…]02/04/2026 17:29:15</v>
      </c>
      <c r="W321" s="56" t="str">
        <f t="shared" ca="1" si="6"/>
        <v>[…]02/04/2026 17:29:15</v>
      </c>
      <c r="X321" s="56" t="str">
        <f t="shared" ca="1" si="6"/>
        <v>[…]02/04/2026 17:29:15</v>
      </c>
      <c r="Y321" s="56" t="str">
        <f t="shared" ca="1" si="6"/>
        <v>[…]02/04/2026 17:29:15</v>
      </c>
      <c r="Z321" s="56" t="str">
        <f t="shared" ca="1" si="6"/>
        <v>[…]02/04/2026 17:29:15</v>
      </c>
      <c r="AA321" s="56" t="str">
        <f t="shared" ca="1" si="6"/>
        <v>[…]02/04/2026 17:29:15</v>
      </c>
      <c r="AB321" s="56" t="str">
        <f t="shared" ca="1" si="6"/>
        <v>[…]02/04/2026 17:29:15</v>
      </c>
      <c r="AC321" s="56" t="str">
        <f t="shared" ca="1" si="6"/>
        <v>[…]02/04/2026 17:29:15</v>
      </c>
      <c r="AD321" s="56" t="str">
        <f t="shared" ca="1" si="6"/>
        <v>[…]02/04/2026 17:29:15</v>
      </c>
      <c r="AE321" s="56" t="str">
        <f t="shared" ca="1" si="6"/>
        <v>[…]02/04/2026 17:29:15</v>
      </c>
      <c r="AF321" s="56" t="str">
        <f t="shared" ca="1" si="6"/>
        <v>[…]02/04/2026 17:29:15</v>
      </c>
      <c r="AG321" s="56" t="str">
        <f t="shared" ca="1" si="6"/>
        <v>[…]02/04/2026 17:29:15</v>
      </c>
      <c r="AH321" s="56" t="str">
        <f t="shared" ca="1" si="6"/>
        <v>[…]02/04/2026 17:29:15</v>
      </c>
    </row>
    <row r="322" spans="2:34" s="15" customFormat="1" ht="15" x14ac:dyDescent="0.25">
      <c r="B322" s="89" t="s">
        <v>94</v>
      </c>
      <c r="C322" s="89" t="s">
        <v>215</v>
      </c>
      <c r="D322" s="89" t="s">
        <v>157</v>
      </c>
      <c r="E322" s="89" t="s">
        <v>102</v>
      </c>
      <c r="F322" s="89" t="s">
        <v>214</v>
      </c>
      <c r="G322" s="10"/>
      <c r="H322" s="56" t="s">
        <v>192</v>
      </c>
      <c r="I322" s="88" t="str">
        <f t="shared" si="4"/>
        <v>PRTPR24QA_PR24CA13_RWQ_OUT1</v>
      </c>
      <c r="J322" s="10"/>
      <c r="K322" s="10"/>
      <c r="L322" s="10"/>
      <c r="M322" s="10"/>
      <c r="N322" s="10"/>
      <c r="O322" s="10"/>
      <c r="P322" s="56" t="str">
        <f t="shared" ca="1" si="5"/>
        <v>[…]02/04/2026 17:29:15</v>
      </c>
      <c r="Q322" s="56" t="str">
        <f t="shared" ca="1" si="6"/>
        <v>[…]02/04/2026 17:29:15</v>
      </c>
      <c r="R322" s="56" t="str">
        <f t="shared" ca="1" si="6"/>
        <v>[…]02/04/2026 17:29:15</v>
      </c>
      <c r="S322" s="56" t="str">
        <f t="shared" ca="1" si="6"/>
        <v>[…]02/04/2026 17:29:15</v>
      </c>
      <c r="T322" s="56" t="str">
        <f t="shared" ca="1" si="6"/>
        <v>[…]02/04/2026 17:29:15</v>
      </c>
      <c r="U322" s="56" t="str">
        <f t="shared" ca="1" si="6"/>
        <v>[…]02/04/2026 17:29:15</v>
      </c>
      <c r="V322" s="56" t="str">
        <f t="shared" ca="1" si="6"/>
        <v>[…]02/04/2026 17:29:15</v>
      </c>
      <c r="W322" s="56" t="str">
        <f t="shared" ca="1" si="6"/>
        <v>[…]02/04/2026 17:29:15</v>
      </c>
      <c r="X322" s="56" t="str">
        <f t="shared" ca="1" si="6"/>
        <v>[…]02/04/2026 17:29:15</v>
      </c>
      <c r="Y322" s="56" t="str">
        <f t="shared" ca="1" si="6"/>
        <v>[…]02/04/2026 17:29:15</v>
      </c>
      <c r="Z322" s="56" t="str">
        <f t="shared" ca="1" si="6"/>
        <v>[…]02/04/2026 17:29:15</v>
      </c>
      <c r="AA322" s="56" t="str">
        <f t="shared" ca="1" si="6"/>
        <v>[…]02/04/2026 17:29:15</v>
      </c>
      <c r="AB322" s="56" t="str">
        <f t="shared" ca="1" si="6"/>
        <v>[…]02/04/2026 17:29:15</v>
      </c>
      <c r="AC322" s="56" t="str">
        <f t="shared" ca="1" si="6"/>
        <v>[…]02/04/2026 17:29:15</v>
      </c>
      <c r="AD322" s="56" t="str">
        <f t="shared" ca="1" si="6"/>
        <v>[…]02/04/2026 17:29:15</v>
      </c>
      <c r="AE322" s="56" t="str">
        <f t="shared" ca="1" si="6"/>
        <v>[…]02/04/2026 17:29:15</v>
      </c>
      <c r="AF322" s="56" t="str">
        <f t="shared" ca="1" si="6"/>
        <v>[…]02/04/2026 17:29:15</v>
      </c>
      <c r="AG322" s="56" t="str">
        <f t="shared" ca="1" si="6"/>
        <v>[…]02/04/2026 17:29:15</v>
      </c>
      <c r="AH322" s="56" t="str">
        <f t="shared" ca="1" si="6"/>
        <v>[…]02/04/2026 17:29:15</v>
      </c>
    </row>
    <row r="323" spans="2:34" s="15" customFormat="1" ht="15" x14ac:dyDescent="0.25">
      <c r="B323" s="89" t="s">
        <v>95</v>
      </c>
      <c r="C323" s="89" t="s">
        <v>216</v>
      </c>
      <c r="D323" s="89" t="s">
        <v>157</v>
      </c>
      <c r="E323" s="89" t="s">
        <v>102</v>
      </c>
      <c r="F323" s="89" t="s">
        <v>214</v>
      </c>
      <c r="G323" s="10"/>
      <c r="H323" s="56" t="s">
        <v>192</v>
      </c>
      <c r="I323" s="88" t="str">
        <f t="shared" si="4"/>
        <v>SEWPR24QA_PR24CA13_RWQ_OUT1</v>
      </c>
      <c r="J323" s="10"/>
      <c r="K323" s="10"/>
      <c r="L323" s="10"/>
      <c r="M323" s="10"/>
      <c r="N323" s="10"/>
      <c r="O323" s="10"/>
      <c r="P323" s="56" t="str">
        <f t="shared" ca="1" si="5"/>
        <v>[…]02/04/2026 17:29:15</v>
      </c>
      <c r="Q323" s="56" t="str">
        <f t="shared" ca="1" si="6"/>
        <v>[…]02/04/2026 17:29:15</v>
      </c>
      <c r="R323" s="56" t="str">
        <f t="shared" ca="1" si="6"/>
        <v>[…]02/04/2026 17:29:15</v>
      </c>
      <c r="S323" s="56" t="str">
        <f t="shared" ca="1" si="6"/>
        <v>[…]02/04/2026 17:29:15</v>
      </c>
      <c r="T323" s="56" t="str">
        <f t="shared" ca="1" si="6"/>
        <v>[…]02/04/2026 17:29:15</v>
      </c>
      <c r="U323" s="56" t="str">
        <f t="shared" ca="1" si="6"/>
        <v>[…]02/04/2026 17:29:15</v>
      </c>
      <c r="V323" s="56" t="str">
        <f t="shared" ca="1" si="6"/>
        <v>[…]02/04/2026 17:29:15</v>
      </c>
      <c r="W323" s="56" t="str">
        <f t="shared" ca="1" si="6"/>
        <v>[…]02/04/2026 17:29:15</v>
      </c>
      <c r="X323" s="56" t="str">
        <f t="shared" ca="1" si="6"/>
        <v>[…]02/04/2026 17:29:15</v>
      </c>
      <c r="Y323" s="56" t="str">
        <f t="shared" ca="1" si="6"/>
        <v>[…]02/04/2026 17:29:15</v>
      </c>
      <c r="Z323" s="56" t="str">
        <f t="shared" ca="1" si="6"/>
        <v>[…]02/04/2026 17:29:15</v>
      </c>
      <c r="AA323" s="56" t="str">
        <f t="shared" ca="1" si="6"/>
        <v>[…]02/04/2026 17:29:15</v>
      </c>
      <c r="AB323" s="56" t="str">
        <f t="shared" ca="1" si="6"/>
        <v>[…]02/04/2026 17:29:15</v>
      </c>
      <c r="AC323" s="56" t="str">
        <f t="shared" ca="1" si="6"/>
        <v>[…]02/04/2026 17:29:15</v>
      </c>
      <c r="AD323" s="56" t="str">
        <f t="shared" ca="1" si="6"/>
        <v>[…]02/04/2026 17:29:15</v>
      </c>
      <c r="AE323" s="56" t="str">
        <f t="shared" ca="1" si="6"/>
        <v>[…]02/04/2026 17:29:15</v>
      </c>
      <c r="AF323" s="56" t="str">
        <f t="shared" ca="1" si="6"/>
        <v>[…]02/04/2026 17:29:15</v>
      </c>
      <c r="AG323" s="56" t="str">
        <f t="shared" ca="1" si="6"/>
        <v>[…]02/04/2026 17:29:15</v>
      </c>
      <c r="AH323" s="56" t="str">
        <f t="shared" ca="1" si="6"/>
        <v>[…]02/04/2026 17:29:15</v>
      </c>
    </row>
    <row r="324" spans="2:34" s="15" customFormat="1" ht="15" x14ac:dyDescent="0.25">
      <c r="B324" s="89" t="s">
        <v>96</v>
      </c>
      <c r="C324" s="89" t="s">
        <v>217</v>
      </c>
      <c r="D324" s="89" t="s">
        <v>157</v>
      </c>
      <c r="E324" s="89" t="s">
        <v>102</v>
      </c>
      <c r="F324" s="89" t="s">
        <v>214</v>
      </c>
      <c r="G324" s="10"/>
      <c r="H324" s="56" t="s">
        <v>192</v>
      </c>
      <c r="I324" s="88" t="str">
        <f t="shared" si="4"/>
        <v>SSCPR24QA_PR24CA13_RWQ_OUT1</v>
      </c>
      <c r="J324" s="10"/>
      <c r="K324" s="10"/>
      <c r="L324" s="10"/>
      <c r="M324" s="10"/>
      <c r="N324" s="10"/>
      <c r="O324" s="10"/>
      <c r="P324" s="56" t="str">
        <f t="shared" ca="1" si="5"/>
        <v>[…]02/04/2026 17:29:15</v>
      </c>
      <c r="Q324" s="56" t="str">
        <f t="shared" ca="1" si="6"/>
        <v>[…]02/04/2026 17:29:15</v>
      </c>
      <c r="R324" s="56" t="str">
        <f t="shared" ca="1" si="6"/>
        <v>[…]02/04/2026 17:29:15</v>
      </c>
      <c r="S324" s="56" t="str">
        <f t="shared" ca="1" si="6"/>
        <v>[…]02/04/2026 17:29:15</v>
      </c>
      <c r="T324" s="56" t="str">
        <f t="shared" ca="1" si="6"/>
        <v>[…]02/04/2026 17:29:15</v>
      </c>
      <c r="U324" s="56" t="str">
        <f t="shared" ca="1" si="6"/>
        <v>[…]02/04/2026 17:29:15</v>
      </c>
      <c r="V324" s="56" t="str">
        <f t="shared" ca="1" si="6"/>
        <v>[…]02/04/2026 17:29:15</v>
      </c>
      <c r="W324" s="56" t="str">
        <f t="shared" ca="1" si="6"/>
        <v>[…]02/04/2026 17:29:15</v>
      </c>
      <c r="X324" s="56" t="str">
        <f t="shared" ca="1" si="6"/>
        <v>[…]02/04/2026 17:29:15</v>
      </c>
      <c r="Y324" s="56" t="str">
        <f t="shared" ca="1" si="6"/>
        <v>[…]02/04/2026 17:29:15</v>
      </c>
      <c r="Z324" s="56" t="str">
        <f t="shared" ca="1" si="6"/>
        <v>[…]02/04/2026 17:29:15</v>
      </c>
      <c r="AA324" s="56" t="str">
        <f t="shared" ca="1" si="6"/>
        <v>[…]02/04/2026 17:29:15</v>
      </c>
      <c r="AB324" s="56" t="str">
        <f t="shared" ca="1" si="6"/>
        <v>[…]02/04/2026 17:29:15</v>
      </c>
      <c r="AC324" s="56" t="str">
        <f t="shared" ca="1" si="6"/>
        <v>[…]02/04/2026 17:29:15</v>
      </c>
      <c r="AD324" s="56" t="str">
        <f t="shared" ca="1" si="6"/>
        <v>[…]02/04/2026 17:29:15</v>
      </c>
      <c r="AE324" s="56" t="str">
        <f t="shared" ca="1" si="6"/>
        <v>[…]02/04/2026 17:29:15</v>
      </c>
      <c r="AF324" s="56" t="str">
        <f t="shared" ca="1" si="6"/>
        <v>[…]02/04/2026 17:29:15</v>
      </c>
      <c r="AG324" s="56" t="str">
        <f t="shared" ca="1" si="6"/>
        <v>[…]02/04/2026 17:29:15</v>
      </c>
      <c r="AH324" s="56" t="str">
        <f t="shared" ca="1" si="6"/>
        <v>[…]02/04/2026 17:29:15</v>
      </c>
    </row>
    <row r="325" spans="2:34" s="15" customFormat="1" ht="15" x14ac:dyDescent="0.25">
      <c r="B325" s="89" t="s">
        <v>100</v>
      </c>
      <c r="C325" s="89" t="s">
        <v>218</v>
      </c>
      <c r="D325" s="89" t="s">
        <v>157</v>
      </c>
      <c r="E325" s="89" t="s">
        <v>102</v>
      </c>
      <c r="F325" s="89" t="s">
        <v>214</v>
      </c>
      <c r="G325" s="10"/>
      <c r="H325" s="56" t="s">
        <v>192</v>
      </c>
      <c r="I325" s="88" t="str">
        <f t="shared" si="4"/>
        <v>SESPR24QA_PR24CA13_RWQ_OUT1</v>
      </c>
      <c r="J325" s="10"/>
      <c r="K325" s="10"/>
      <c r="L325" s="10"/>
      <c r="M325" s="10"/>
      <c r="N325" s="10"/>
      <c r="O325" s="10"/>
      <c r="P325" s="56" t="str">
        <f t="shared" ca="1" si="5"/>
        <v>[…]02/04/2026 17:29:15</v>
      </c>
      <c r="Q325" s="56" t="str">
        <f t="shared" ca="1" si="6"/>
        <v>[…]02/04/2026 17:29:15</v>
      </c>
      <c r="R325" s="56" t="str">
        <f t="shared" ca="1" si="6"/>
        <v>[…]02/04/2026 17:29:15</v>
      </c>
      <c r="S325" s="56" t="str">
        <f t="shared" ca="1" si="6"/>
        <v>[…]02/04/2026 17:29:15</v>
      </c>
      <c r="T325" s="56" t="str">
        <f t="shared" ca="1" si="6"/>
        <v>[…]02/04/2026 17:29:15</v>
      </c>
      <c r="U325" s="56" t="str">
        <f t="shared" ca="1" si="6"/>
        <v>[…]02/04/2026 17:29:15</v>
      </c>
      <c r="V325" s="56" t="str">
        <f t="shared" ca="1" si="6"/>
        <v>[…]02/04/2026 17:29:15</v>
      </c>
      <c r="W325" s="56" t="str">
        <f t="shared" ca="1" si="6"/>
        <v>[…]02/04/2026 17:29:15</v>
      </c>
      <c r="X325" s="56" t="str">
        <f t="shared" ca="1" si="6"/>
        <v>[…]02/04/2026 17:29:15</v>
      </c>
      <c r="Y325" s="56" t="str">
        <f t="shared" ca="1" si="6"/>
        <v>[…]02/04/2026 17:29:15</v>
      </c>
      <c r="Z325" s="56" t="str">
        <f t="shared" ca="1" si="6"/>
        <v>[…]02/04/2026 17:29:15</v>
      </c>
      <c r="AA325" s="56" t="str">
        <f t="shared" ca="1" si="6"/>
        <v>[…]02/04/2026 17:29:15</v>
      </c>
      <c r="AB325" s="56" t="str">
        <f t="shared" ca="1" si="6"/>
        <v>[…]02/04/2026 17:29:15</v>
      </c>
      <c r="AC325" s="56" t="str">
        <f t="shared" ca="1" si="6"/>
        <v>[…]02/04/2026 17:29:15</v>
      </c>
      <c r="AD325" s="56" t="str">
        <f t="shared" ca="1" si="6"/>
        <v>[…]02/04/2026 17:29:15</v>
      </c>
      <c r="AE325" s="56" t="str">
        <f t="shared" ca="1" si="6"/>
        <v>[…]02/04/2026 17:29:15</v>
      </c>
      <c r="AF325" s="56" t="str">
        <f t="shared" ca="1" si="6"/>
        <v>[…]02/04/2026 17:29:15</v>
      </c>
      <c r="AG325" s="56" t="str">
        <f t="shared" ca="1" si="6"/>
        <v>[…]02/04/2026 17:29:15</v>
      </c>
      <c r="AH325" s="56" t="str">
        <f t="shared" ca="1" si="6"/>
        <v>[…]02/04/2026 17:29:15</v>
      </c>
    </row>
    <row r="326" spans="2:34" s="15" customFormat="1" ht="15" x14ac:dyDescent="0.25">
      <c r="B326" s="89" t="s">
        <v>78</v>
      </c>
      <c r="C326" s="89" t="s">
        <v>219</v>
      </c>
      <c r="D326" s="89" t="s">
        <v>157</v>
      </c>
      <c r="E326" s="89" t="s">
        <v>102</v>
      </c>
      <c r="F326" s="89" t="s">
        <v>203</v>
      </c>
      <c r="G326" s="10"/>
      <c r="H326" s="56" t="s">
        <v>192</v>
      </c>
      <c r="I326" s="88" t="str">
        <f t="shared" si="4"/>
        <v>SWBPR24QA_PR24CA13_RWQ_OUT1</v>
      </c>
      <c r="J326" s="10"/>
      <c r="K326" s="10"/>
      <c r="L326" s="10"/>
      <c r="M326" s="10"/>
      <c r="N326" s="10"/>
      <c r="O326" s="10"/>
      <c r="P326" s="56" t="str">
        <f t="shared" ca="1" si="5"/>
        <v>[…]02/04/2026 17:29:15</v>
      </c>
      <c r="Q326" s="56" t="str">
        <f t="shared" ref="Q326:AH327" ca="1" si="7">CONCATENATE("[…]", TEXT(NOW(),"dd/mm/yyy hh:mm:ss"))</f>
        <v>[…]02/04/2026 17:29:15</v>
      </c>
      <c r="R326" s="56" t="str">
        <f t="shared" ca="1" si="7"/>
        <v>[…]02/04/2026 17:29:15</v>
      </c>
      <c r="S326" s="56" t="str">
        <f t="shared" ca="1" si="7"/>
        <v>[…]02/04/2026 17:29:15</v>
      </c>
      <c r="T326" s="56" t="str">
        <f t="shared" ca="1" si="7"/>
        <v>[…]02/04/2026 17:29:15</v>
      </c>
      <c r="U326" s="56" t="str">
        <f t="shared" ca="1" si="7"/>
        <v>[…]02/04/2026 17:29:15</v>
      </c>
      <c r="V326" s="56" t="str">
        <f t="shared" ca="1" si="7"/>
        <v>[…]02/04/2026 17:29:15</v>
      </c>
      <c r="W326" s="56" t="str">
        <f t="shared" ca="1" si="7"/>
        <v>[…]02/04/2026 17:29:15</v>
      </c>
      <c r="X326" s="56" t="str">
        <f t="shared" ca="1" si="7"/>
        <v>[…]02/04/2026 17:29:15</v>
      </c>
      <c r="Y326" s="56" t="str">
        <f t="shared" ca="1" si="7"/>
        <v>[…]02/04/2026 17:29:15</v>
      </c>
      <c r="Z326" s="56" t="str">
        <f t="shared" ca="1" si="7"/>
        <v>[…]02/04/2026 17:29:15</v>
      </c>
      <c r="AA326" s="56" t="str">
        <f t="shared" ca="1" si="7"/>
        <v>[…]02/04/2026 17:29:15</v>
      </c>
      <c r="AB326" s="56" t="str">
        <f t="shared" ca="1" si="7"/>
        <v>[…]02/04/2026 17:29:15</v>
      </c>
      <c r="AC326" s="56" t="str">
        <f t="shared" ca="1" si="7"/>
        <v>[…]02/04/2026 17:29:15</v>
      </c>
      <c r="AD326" s="56" t="str">
        <f t="shared" ca="1" si="7"/>
        <v>[…]02/04/2026 17:29:15</v>
      </c>
      <c r="AE326" s="56" t="str">
        <f t="shared" ca="1" si="7"/>
        <v>[…]02/04/2026 17:29:15</v>
      </c>
      <c r="AF326" s="56" t="str">
        <f t="shared" ca="1" si="7"/>
        <v>[…]02/04/2026 17:29:15</v>
      </c>
      <c r="AG326" s="56" t="str">
        <f t="shared" ca="1" si="7"/>
        <v>[…]02/04/2026 17:29:15</v>
      </c>
      <c r="AH326" s="56" t="str">
        <f t="shared" ca="1" si="7"/>
        <v>[…]02/04/2026 17:29:15</v>
      </c>
    </row>
    <row r="327" spans="2:34" s="15" customFormat="1" ht="15" x14ac:dyDescent="0.25">
      <c r="B327" s="89" t="s">
        <v>90</v>
      </c>
      <c r="C327" s="89" t="s">
        <v>220</v>
      </c>
      <c r="D327" s="89" t="s">
        <v>157</v>
      </c>
      <c r="E327" s="89" t="s">
        <v>102</v>
      </c>
      <c r="F327" s="89" t="s">
        <v>214</v>
      </c>
      <c r="G327" s="10"/>
      <c r="H327" s="56" t="s">
        <v>192</v>
      </c>
      <c r="I327" s="88" t="str">
        <f t="shared" ref="I327:I378" si="8">B327&amp;H327</f>
        <v>BRLPR24QA_PR24CA13_RWQ_OUT1</v>
      </c>
      <c r="J327" s="10"/>
      <c r="K327" s="10"/>
      <c r="L327" s="10"/>
      <c r="M327" s="10"/>
      <c r="N327" s="10"/>
      <c r="O327" s="10"/>
      <c r="P327" s="56" t="str">
        <f t="shared" ca="1" si="5"/>
        <v>[…]02/04/2026 17:29:15</v>
      </c>
      <c r="Q327" s="56" t="str">
        <f t="shared" ca="1" si="7"/>
        <v>[…]02/04/2026 17:29:15</v>
      </c>
      <c r="R327" s="56" t="str">
        <f t="shared" ca="1" si="7"/>
        <v>[…]02/04/2026 17:29:15</v>
      </c>
      <c r="S327" s="56" t="str">
        <f t="shared" ca="1" si="7"/>
        <v>[…]02/04/2026 17:29:15</v>
      </c>
      <c r="T327" s="56" t="str">
        <f t="shared" ca="1" si="7"/>
        <v>[…]02/04/2026 17:29:15</v>
      </c>
      <c r="U327" s="56" t="str">
        <f t="shared" ca="1" si="7"/>
        <v>[…]02/04/2026 17:29:15</v>
      </c>
      <c r="V327" s="56" t="str">
        <f t="shared" ca="1" si="7"/>
        <v>[…]02/04/2026 17:29:15</v>
      </c>
      <c r="W327" s="56" t="str">
        <f t="shared" ca="1" si="7"/>
        <v>[…]02/04/2026 17:29:15</v>
      </c>
      <c r="X327" s="56" t="str">
        <f t="shared" ca="1" si="7"/>
        <v>[…]02/04/2026 17:29:15</v>
      </c>
      <c r="Y327" s="56" t="str">
        <f t="shared" ca="1" si="7"/>
        <v>[…]02/04/2026 17:29:15</v>
      </c>
      <c r="Z327" s="56" t="str">
        <f t="shared" ca="1" si="7"/>
        <v>[…]02/04/2026 17:29:15</v>
      </c>
      <c r="AA327" s="56" t="str">
        <f t="shared" ca="1" si="7"/>
        <v>[…]02/04/2026 17:29:15</v>
      </c>
      <c r="AB327" s="56" t="str">
        <f t="shared" ca="1" si="7"/>
        <v>[…]02/04/2026 17:29:15</v>
      </c>
      <c r="AC327" s="56" t="str">
        <f t="shared" ca="1" si="7"/>
        <v>[…]02/04/2026 17:29:15</v>
      </c>
      <c r="AD327" s="56" t="str">
        <f t="shared" ca="1" si="7"/>
        <v>[…]02/04/2026 17:29:15</v>
      </c>
      <c r="AE327" s="56" t="str">
        <f t="shared" ca="1" si="7"/>
        <v>[…]02/04/2026 17:29:15</v>
      </c>
      <c r="AF327" s="56" t="str">
        <f t="shared" ca="1" si="7"/>
        <v>[…]02/04/2026 17:29:15</v>
      </c>
      <c r="AG327" s="56" t="str">
        <f t="shared" ca="1" si="7"/>
        <v>[…]02/04/2026 17:29:15</v>
      </c>
      <c r="AH327" s="56" t="str">
        <f t="shared" ca="1" si="7"/>
        <v>[…]02/04/2026 17:29:15</v>
      </c>
    </row>
    <row r="328" spans="2:34" s="15" customFormat="1" ht="15" x14ac:dyDescent="0.25">
      <c r="B328" s="90" t="s">
        <v>47</v>
      </c>
      <c r="C328" s="89" t="s">
        <v>202</v>
      </c>
      <c r="D328" s="89" t="s">
        <v>157</v>
      </c>
      <c r="E328" s="89" t="s">
        <v>102</v>
      </c>
      <c r="F328" s="89" t="s">
        <v>203</v>
      </c>
      <c r="G328" s="10"/>
      <c r="H328" s="56" t="s">
        <v>195</v>
      </c>
      <c r="I328" s="88" t="str">
        <f t="shared" si="8"/>
        <v>ANHPR24QA_PR24CA13_RWQ_OUT2</v>
      </c>
      <c r="J328" s="10"/>
      <c r="K328" s="10"/>
      <c r="L328" s="10"/>
      <c r="M328" s="10"/>
      <c r="N328" s="10"/>
      <c r="O328" s="10"/>
      <c r="P328" s="56" t="str">
        <f ca="1">MID(CELL("filename"),SEARCH("[",CELL("filename"))+1,SEARCH("]",CELL("filename"))-SEARCH("[",CELL("filename"))-1)</f>
        <v>PR24-FD-CA13-River-water-quality-v2.xlsx</v>
      </c>
      <c r="Q328" s="56" t="str">
        <f t="shared" ref="Q328:AH342" ca="1" si="9">MID(CELL("filename"),SEARCH("[",CELL("filename"))+1,SEARCH("]",CELL("filename"))-SEARCH("[",CELL("filename"))-1)</f>
        <v>PR24-FD-CA13-River-water-quality-v2.xlsx</v>
      </c>
      <c r="R328" s="56" t="str">
        <f t="shared" ca="1" si="9"/>
        <v>PR24-FD-CA13-River-water-quality-v2.xlsx</v>
      </c>
      <c r="S328" s="56" t="str">
        <f t="shared" ca="1" si="9"/>
        <v>PR24-FD-CA13-River-water-quality-v2.xlsx</v>
      </c>
      <c r="T328" s="56" t="str">
        <f t="shared" ca="1" si="9"/>
        <v>PR24-FD-CA13-River-water-quality-v2.xlsx</v>
      </c>
      <c r="U328" s="56" t="str">
        <f t="shared" ca="1" si="9"/>
        <v>PR24-FD-CA13-River-water-quality-v2.xlsx</v>
      </c>
      <c r="V328" s="56" t="str">
        <f t="shared" ca="1" si="9"/>
        <v>PR24-FD-CA13-River-water-quality-v2.xlsx</v>
      </c>
      <c r="W328" s="56" t="str">
        <f t="shared" ca="1" si="9"/>
        <v>PR24-FD-CA13-River-water-quality-v2.xlsx</v>
      </c>
      <c r="X328" s="56" t="str">
        <f t="shared" ca="1" si="9"/>
        <v>PR24-FD-CA13-River-water-quality-v2.xlsx</v>
      </c>
      <c r="Y328" s="56" t="str">
        <f t="shared" ca="1" si="9"/>
        <v>PR24-FD-CA13-River-water-quality-v2.xlsx</v>
      </c>
      <c r="Z328" s="56" t="str">
        <f t="shared" ca="1" si="9"/>
        <v>PR24-FD-CA13-River-water-quality-v2.xlsx</v>
      </c>
      <c r="AA328" s="56" t="str">
        <f t="shared" ca="1" si="9"/>
        <v>PR24-FD-CA13-River-water-quality-v2.xlsx</v>
      </c>
      <c r="AB328" s="56" t="str">
        <f t="shared" ca="1" si="9"/>
        <v>PR24-FD-CA13-River-water-quality-v2.xlsx</v>
      </c>
      <c r="AC328" s="56" t="str">
        <f t="shared" ca="1" si="9"/>
        <v>PR24-FD-CA13-River-water-quality-v2.xlsx</v>
      </c>
      <c r="AD328" s="56" t="str">
        <f t="shared" ca="1" si="9"/>
        <v>PR24-FD-CA13-River-water-quality-v2.xlsx</v>
      </c>
      <c r="AE328" s="56" t="str">
        <f t="shared" ca="1" si="9"/>
        <v>PR24-FD-CA13-River-water-quality-v2.xlsx</v>
      </c>
      <c r="AF328" s="56" t="str">
        <f t="shared" ca="1" si="9"/>
        <v>PR24-FD-CA13-River-water-quality-v2.xlsx</v>
      </c>
      <c r="AG328" s="56" t="str">
        <f t="shared" ca="1" si="9"/>
        <v>PR24-FD-CA13-River-water-quality-v2.xlsx</v>
      </c>
      <c r="AH328" s="56" t="str">
        <f t="shared" ca="1" si="9"/>
        <v>PR24-FD-CA13-River-water-quality-v2.xlsx</v>
      </c>
    </row>
    <row r="329" spans="2:34" s="15" customFormat="1" ht="15" x14ac:dyDescent="0.25">
      <c r="B329" s="89" t="s">
        <v>69</v>
      </c>
      <c r="C329" s="89" t="s">
        <v>204</v>
      </c>
      <c r="D329" s="89" t="s">
        <v>158</v>
      </c>
      <c r="E329" s="89" t="s">
        <v>102</v>
      </c>
      <c r="F329" s="89" t="s">
        <v>203</v>
      </c>
      <c r="G329" s="10"/>
      <c r="H329" s="56" t="s">
        <v>195</v>
      </c>
      <c r="I329" s="88" t="str">
        <f t="shared" si="8"/>
        <v>WSHPR24QA_PR24CA13_RWQ_OUT2</v>
      </c>
      <c r="J329" s="10"/>
      <c r="K329" s="10"/>
      <c r="L329" s="10"/>
      <c r="M329" s="10"/>
      <c r="N329" s="10"/>
      <c r="O329" s="10"/>
      <c r="P329" s="56" t="str">
        <f t="shared" ref="P329:AE344" ca="1" si="10">MID(CELL("filename"),SEARCH("[",CELL("filename"))+1,SEARCH("]",CELL("filename"))-SEARCH("[",CELL("filename"))-1)</f>
        <v>PR24-FD-CA13-River-water-quality-v2.xlsx</v>
      </c>
      <c r="Q329" s="56" t="str">
        <f t="shared" ca="1" si="10"/>
        <v>PR24-FD-CA13-River-water-quality-v2.xlsx</v>
      </c>
      <c r="R329" s="56" t="str">
        <f t="shared" ca="1" si="10"/>
        <v>PR24-FD-CA13-River-water-quality-v2.xlsx</v>
      </c>
      <c r="S329" s="56" t="str">
        <f t="shared" ca="1" si="10"/>
        <v>PR24-FD-CA13-River-water-quality-v2.xlsx</v>
      </c>
      <c r="T329" s="56" t="str">
        <f t="shared" ca="1" si="10"/>
        <v>PR24-FD-CA13-River-water-quality-v2.xlsx</v>
      </c>
      <c r="U329" s="56" t="str">
        <f t="shared" ca="1" si="10"/>
        <v>PR24-FD-CA13-River-water-quality-v2.xlsx</v>
      </c>
      <c r="V329" s="56" t="str">
        <f t="shared" ca="1" si="10"/>
        <v>PR24-FD-CA13-River-water-quality-v2.xlsx</v>
      </c>
      <c r="W329" s="56" t="str">
        <f t="shared" ca="1" si="10"/>
        <v>PR24-FD-CA13-River-water-quality-v2.xlsx</v>
      </c>
      <c r="X329" s="56" t="str">
        <f t="shared" ca="1" si="10"/>
        <v>PR24-FD-CA13-River-water-quality-v2.xlsx</v>
      </c>
      <c r="Y329" s="56" t="str">
        <f t="shared" ca="1" si="10"/>
        <v>PR24-FD-CA13-River-water-quality-v2.xlsx</v>
      </c>
      <c r="Z329" s="56" t="str">
        <f t="shared" ca="1" si="10"/>
        <v>PR24-FD-CA13-River-water-quality-v2.xlsx</v>
      </c>
      <c r="AA329" s="56" t="str">
        <f t="shared" ca="1" si="10"/>
        <v>PR24-FD-CA13-River-water-quality-v2.xlsx</v>
      </c>
      <c r="AB329" s="56" t="str">
        <f t="shared" ca="1" si="10"/>
        <v>PR24-FD-CA13-River-water-quality-v2.xlsx</v>
      </c>
      <c r="AC329" s="56" t="str">
        <f t="shared" ca="1" si="10"/>
        <v>PR24-FD-CA13-River-water-quality-v2.xlsx</v>
      </c>
      <c r="AD329" s="56" t="str">
        <f t="shared" ca="1" si="10"/>
        <v>PR24-FD-CA13-River-water-quality-v2.xlsx</v>
      </c>
      <c r="AE329" s="56" t="str">
        <f t="shared" ca="1" si="10"/>
        <v>PR24-FD-CA13-River-water-quality-v2.xlsx</v>
      </c>
      <c r="AF329" s="56" t="str">
        <f t="shared" ca="1" si="9"/>
        <v>PR24-FD-CA13-River-water-quality-v2.xlsx</v>
      </c>
      <c r="AG329" s="56" t="str">
        <f t="shared" ca="1" si="9"/>
        <v>PR24-FD-CA13-River-water-quality-v2.xlsx</v>
      </c>
      <c r="AH329" s="56" t="str">
        <f t="shared" ca="1" si="9"/>
        <v>PR24-FD-CA13-River-water-quality-v2.xlsx</v>
      </c>
    </row>
    <row r="330" spans="2:34" s="15" customFormat="1" ht="15" x14ac:dyDescent="0.25">
      <c r="B330" s="89" t="s">
        <v>71</v>
      </c>
      <c r="C330" s="89" t="s">
        <v>205</v>
      </c>
      <c r="D330" s="89" t="s">
        <v>158</v>
      </c>
      <c r="E330" s="89" t="s">
        <v>102</v>
      </c>
      <c r="F330" s="89" t="s">
        <v>203</v>
      </c>
      <c r="G330" s="10"/>
      <c r="H330" s="56" t="s">
        <v>195</v>
      </c>
      <c r="I330" s="88" t="str">
        <f t="shared" si="8"/>
        <v>HDDPR24QA_PR24CA13_RWQ_OUT2</v>
      </c>
      <c r="J330" s="10"/>
      <c r="K330" s="10"/>
      <c r="L330" s="10"/>
      <c r="M330" s="10"/>
      <c r="N330" s="10"/>
      <c r="O330" s="10"/>
      <c r="P330" s="56" t="str">
        <f t="shared" ca="1" si="10"/>
        <v>PR24-FD-CA13-River-water-quality-v2.xlsx</v>
      </c>
      <c r="Q330" s="56" t="str">
        <f t="shared" ca="1" si="9"/>
        <v>PR24-FD-CA13-River-water-quality-v2.xlsx</v>
      </c>
      <c r="R330" s="56" t="str">
        <f t="shared" ca="1" si="9"/>
        <v>PR24-FD-CA13-River-water-quality-v2.xlsx</v>
      </c>
      <c r="S330" s="56" t="str">
        <f t="shared" ca="1" si="9"/>
        <v>PR24-FD-CA13-River-water-quality-v2.xlsx</v>
      </c>
      <c r="T330" s="56" t="str">
        <f t="shared" ca="1" si="9"/>
        <v>PR24-FD-CA13-River-water-quality-v2.xlsx</v>
      </c>
      <c r="U330" s="56" t="str">
        <f t="shared" ca="1" si="9"/>
        <v>PR24-FD-CA13-River-water-quality-v2.xlsx</v>
      </c>
      <c r="V330" s="56" t="str">
        <f t="shared" ca="1" si="9"/>
        <v>PR24-FD-CA13-River-water-quality-v2.xlsx</v>
      </c>
      <c r="W330" s="56" t="str">
        <f t="shared" ca="1" si="9"/>
        <v>PR24-FD-CA13-River-water-quality-v2.xlsx</v>
      </c>
      <c r="X330" s="56" t="str">
        <f t="shared" ca="1" si="9"/>
        <v>PR24-FD-CA13-River-water-quality-v2.xlsx</v>
      </c>
      <c r="Y330" s="56" t="str">
        <f t="shared" ca="1" si="9"/>
        <v>PR24-FD-CA13-River-water-quality-v2.xlsx</v>
      </c>
      <c r="Z330" s="56" t="str">
        <f t="shared" ca="1" si="9"/>
        <v>PR24-FD-CA13-River-water-quality-v2.xlsx</v>
      </c>
      <c r="AA330" s="56" t="str">
        <f t="shared" ca="1" si="9"/>
        <v>PR24-FD-CA13-River-water-quality-v2.xlsx</v>
      </c>
      <c r="AB330" s="56" t="str">
        <f t="shared" ca="1" si="9"/>
        <v>PR24-FD-CA13-River-water-quality-v2.xlsx</v>
      </c>
      <c r="AC330" s="56" t="str">
        <f t="shared" ca="1" si="9"/>
        <v>PR24-FD-CA13-River-water-quality-v2.xlsx</v>
      </c>
      <c r="AD330" s="56" t="str">
        <f t="shared" ca="1" si="9"/>
        <v>PR24-FD-CA13-River-water-quality-v2.xlsx</v>
      </c>
      <c r="AE330" s="56" t="str">
        <f t="shared" ca="1" si="9"/>
        <v>PR24-FD-CA13-River-water-quality-v2.xlsx</v>
      </c>
      <c r="AF330" s="56" t="str">
        <f t="shared" ca="1" si="9"/>
        <v>PR24-FD-CA13-River-water-quality-v2.xlsx</v>
      </c>
      <c r="AG330" s="56" t="str">
        <f t="shared" ca="1" si="9"/>
        <v>PR24-FD-CA13-River-water-quality-v2.xlsx</v>
      </c>
      <c r="AH330" s="56" t="str">
        <f t="shared" ca="1" si="9"/>
        <v>PR24-FD-CA13-River-water-quality-v2.xlsx</v>
      </c>
    </row>
    <row r="331" spans="2:34" s="15" customFormat="1" ht="15" x14ac:dyDescent="0.25">
      <c r="B331" s="89" t="s">
        <v>75</v>
      </c>
      <c r="C331" s="89" t="s">
        <v>206</v>
      </c>
      <c r="D331" s="89" t="s">
        <v>157</v>
      </c>
      <c r="E331" s="89" t="s">
        <v>102</v>
      </c>
      <c r="F331" s="89" t="s">
        <v>203</v>
      </c>
      <c r="G331" s="10"/>
      <c r="H331" s="56" t="s">
        <v>195</v>
      </c>
      <c r="I331" s="88" t="str">
        <f t="shared" si="8"/>
        <v>NESPR24QA_PR24CA13_RWQ_OUT2</v>
      </c>
      <c r="J331" s="10"/>
      <c r="K331" s="10"/>
      <c r="L331" s="10"/>
      <c r="M331" s="10"/>
      <c r="N331" s="10"/>
      <c r="O331" s="10"/>
      <c r="P331" s="56" t="str">
        <f t="shared" ca="1" si="10"/>
        <v>PR24-FD-CA13-River-water-quality-v2.xlsx</v>
      </c>
      <c r="Q331" s="56" t="str">
        <f t="shared" ca="1" si="9"/>
        <v>PR24-FD-CA13-River-water-quality-v2.xlsx</v>
      </c>
      <c r="R331" s="56" t="str">
        <f t="shared" ca="1" si="9"/>
        <v>PR24-FD-CA13-River-water-quality-v2.xlsx</v>
      </c>
      <c r="S331" s="56" t="str">
        <f t="shared" ca="1" si="9"/>
        <v>PR24-FD-CA13-River-water-quality-v2.xlsx</v>
      </c>
      <c r="T331" s="56" t="str">
        <f t="shared" ca="1" si="9"/>
        <v>PR24-FD-CA13-River-water-quality-v2.xlsx</v>
      </c>
      <c r="U331" s="56" t="str">
        <f t="shared" ca="1" si="9"/>
        <v>PR24-FD-CA13-River-water-quality-v2.xlsx</v>
      </c>
      <c r="V331" s="56" t="str">
        <f t="shared" ca="1" si="9"/>
        <v>PR24-FD-CA13-River-water-quality-v2.xlsx</v>
      </c>
      <c r="W331" s="56" t="str">
        <f t="shared" ca="1" si="9"/>
        <v>PR24-FD-CA13-River-water-quality-v2.xlsx</v>
      </c>
      <c r="X331" s="56" t="str">
        <f t="shared" ca="1" si="9"/>
        <v>PR24-FD-CA13-River-water-quality-v2.xlsx</v>
      </c>
      <c r="Y331" s="56" t="str">
        <f t="shared" ca="1" si="9"/>
        <v>PR24-FD-CA13-River-water-quality-v2.xlsx</v>
      </c>
      <c r="Z331" s="56" t="str">
        <f t="shared" ca="1" si="9"/>
        <v>PR24-FD-CA13-River-water-quality-v2.xlsx</v>
      </c>
      <c r="AA331" s="56" t="str">
        <f t="shared" ca="1" si="9"/>
        <v>PR24-FD-CA13-River-water-quality-v2.xlsx</v>
      </c>
      <c r="AB331" s="56" t="str">
        <f t="shared" ca="1" si="9"/>
        <v>PR24-FD-CA13-River-water-quality-v2.xlsx</v>
      </c>
      <c r="AC331" s="56" t="str">
        <f t="shared" ca="1" si="9"/>
        <v>PR24-FD-CA13-River-water-quality-v2.xlsx</v>
      </c>
      <c r="AD331" s="56" t="str">
        <f t="shared" ca="1" si="9"/>
        <v>PR24-FD-CA13-River-water-quality-v2.xlsx</v>
      </c>
      <c r="AE331" s="56" t="str">
        <f t="shared" ca="1" si="9"/>
        <v>PR24-FD-CA13-River-water-quality-v2.xlsx</v>
      </c>
      <c r="AF331" s="56" t="str">
        <f t="shared" ca="1" si="9"/>
        <v>PR24-FD-CA13-River-water-quality-v2.xlsx</v>
      </c>
      <c r="AG331" s="56" t="str">
        <f t="shared" ca="1" si="9"/>
        <v>PR24-FD-CA13-River-water-quality-v2.xlsx</v>
      </c>
      <c r="AH331" s="56" t="str">
        <f t="shared" ca="1" si="9"/>
        <v>PR24-FD-CA13-River-water-quality-v2.xlsx</v>
      </c>
    </row>
    <row r="332" spans="2:34" s="15" customFormat="1" ht="15" x14ac:dyDescent="0.25">
      <c r="B332" s="89" t="s">
        <v>76</v>
      </c>
      <c r="C332" s="89" t="s">
        <v>207</v>
      </c>
      <c r="D332" s="89" t="s">
        <v>157</v>
      </c>
      <c r="E332" s="89" t="s">
        <v>102</v>
      </c>
      <c r="F332" s="89" t="s">
        <v>203</v>
      </c>
      <c r="G332" s="10"/>
      <c r="H332" s="56" t="s">
        <v>195</v>
      </c>
      <c r="I332" s="88" t="str">
        <f t="shared" si="8"/>
        <v>SVEPR24QA_PR24CA13_RWQ_OUT2</v>
      </c>
      <c r="J332" s="10"/>
      <c r="K332" s="10"/>
      <c r="L332" s="10"/>
      <c r="M332" s="10"/>
      <c r="N332" s="10"/>
      <c r="O332" s="10"/>
      <c r="P332" s="56" t="str">
        <f t="shared" ca="1" si="10"/>
        <v>PR24-FD-CA13-River-water-quality-v2.xlsx</v>
      </c>
      <c r="Q332" s="56" t="str">
        <f t="shared" ca="1" si="9"/>
        <v>PR24-FD-CA13-River-water-quality-v2.xlsx</v>
      </c>
      <c r="R332" s="56" t="str">
        <f t="shared" ca="1" si="9"/>
        <v>PR24-FD-CA13-River-water-quality-v2.xlsx</v>
      </c>
      <c r="S332" s="56" t="str">
        <f t="shared" ca="1" si="9"/>
        <v>PR24-FD-CA13-River-water-quality-v2.xlsx</v>
      </c>
      <c r="T332" s="56" t="str">
        <f t="shared" ca="1" si="9"/>
        <v>PR24-FD-CA13-River-water-quality-v2.xlsx</v>
      </c>
      <c r="U332" s="56" t="str">
        <f t="shared" ca="1" si="9"/>
        <v>PR24-FD-CA13-River-water-quality-v2.xlsx</v>
      </c>
      <c r="V332" s="56" t="str">
        <f t="shared" ca="1" si="9"/>
        <v>PR24-FD-CA13-River-water-quality-v2.xlsx</v>
      </c>
      <c r="W332" s="56" t="str">
        <f t="shared" ca="1" si="9"/>
        <v>PR24-FD-CA13-River-water-quality-v2.xlsx</v>
      </c>
      <c r="X332" s="56" t="str">
        <f t="shared" ca="1" si="9"/>
        <v>PR24-FD-CA13-River-water-quality-v2.xlsx</v>
      </c>
      <c r="Y332" s="56" t="str">
        <f t="shared" ca="1" si="9"/>
        <v>PR24-FD-CA13-River-water-quality-v2.xlsx</v>
      </c>
      <c r="Z332" s="56" t="str">
        <f t="shared" ca="1" si="9"/>
        <v>PR24-FD-CA13-River-water-quality-v2.xlsx</v>
      </c>
      <c r="AA332" s="56" t="str">
        <f t="shared" ca="1" si="9"/>
        <v>PR24-FD-CA13-River-water-quality-v2.xlsx</v>
      </c>
      <c r="AB332" s="56" t="str">
        <f t="shared" ca="1" si="9"/>
        <v>PR24-FD-CA13-River-water-quality-v2.xlsx</v>
      </c>
      <c r="AC332" s="56" t="str">
        <f t="shared" ca="1" si="9"/>
        <v>PR24-FD-CA13-River-water-quality-v2.xlsx</v>
      </c>
      <c r="AD332" s="56" t="str">
        <f t="shared" ca="1" si="9"/>
        <v>PR24-FD-CA13-River-water-quality-v2.xlsx</v>
      </c>
      <c r="AE332" s="56" t="str">
        <f t="shared" ca="1" si="9"/>
        <v>PR24-FD-CA13-River-water-quality-v2.xlsx</v>
      </c>
      <c r="AF332" s="56" t="str">
        <f t="shared" ca="1" si="9"/>
        <v>PR24-FD-CA13-River-water-quality-v2.xlsx</v>
      </c>
      <c r="AG332" s="56" t="str">
        <f t="shared" ca="1" si="9"/>
        <v>PR24-FD-CA13-River-water-quality-v2.xlsx</v>
      </c>
      <c r="AH332" s="56" t="str">
        <f t="shared" ca="1" si="9"/>
        <v>PR24-FD-CA13-River-water-quality-v2.xlsx</v>
      </c>
    </row>
    <row r="333" spans="2:34" s="15" customFormat="1" ht="15" x14ac:dyDescent="0.25">
      <c r="B333" s="89" t="s">
        <v>81</v>
      </c>
      <c r="C333" s="89" t="s">
        <v>208</v>
      </c>
      <c r="D333" s="89" t="s">
        <v>157</v>
      </c>
      <c r="E333" s="89" t="s">
        <v>102</v>
      </c>
      <c r="F333" s="89" t="s">
        <v>203</v>
      </c>
      <c r="G333" s="10"/>
      <c r="H333" s="56" t="s">
        <v>195</v>
      </c>
      <c r="I333" s="88" t="str">
        <f t="shared" si="8"/>
        <v>SRNPR24QA_PR24CA13_RWQ_OUT2</v>
      </c>
      <c r="J333" s="10"/>
      <c r="K333" s="10"/>
      <c r="L333" s="10"/>
      <c r="M333" s="10"/>
      <c r="N333" s="10"/>
      <c r="O333" s="10"/>
      <c r="P333" s="56" t="str">
        <f t="shared" ca="1" si="10"/>
        <v>PR24-FD-CA13-River-water-quality-v2.xlsx</v>
      </c>
      <c r="Q333" s="56" t="str">
        <f t="shared" ca="1" si="9"/>
        <v>PR24-FD-CA13-River-water-quality-v2.xlsx</v>
      </c>
      <c r="R333" s="56" t="str">
        <f t="shared" ca="1" si="9"/>
        <v>PR24-FD-CA13-River-water-quality-v2.xlsx</v>
      </c>
      <c r="S333" s="56" t="str">
        <f t="shared" ca="1" si="9"/>
        <v>PR24-FD-CA13-River-water-quality-v2.xlsx</v>
      </c>
      <c r="T333" s="56" t="str">
        <f t="shared" ca="1" si="9"/>
        <v>PR24-FD-CA13-River-water-quality-v2.xlsx</v>
      </c>
      <c r="U333" s="56" t="str">
        <f t="shared" ca="1" si="9"/>
        <v>PR24-FD-CA13-River-water-quality-v2.xlsx</v>
      </c>
      <c r="V333" s="56" t="str">
        <f t="shared" ca="1" si="9"/>
        <v>PR24-FD-CA13-River-water-quality-v2.xlsx</v>
      </c>
      <c r="W333" s="56" t="str">
        <f t="shared" ca="1" si="9"/>
        <v>PR24-FD-CA13-River-water-quality-v2.xlsx</v>
      </c>
      <c r="X333" s="56" t="str">
        <f t="shared" ca="1" si="9"/>
        <v>PR24-FD-CA13-River-water-quality-v2.xlsx</v>
      </c>
      <c r="Y333" s="56" t="str">
        <f t="shared" ca="1" si="9"/>
        <v>PR24-FD-CA13-River-water-quality-v2.xlsx</v>
      </c>
      <c r="Z333" s="56" t="str">
        <f t="shared" ca="1" si="9"/>
        <v>PR24-FD-CA13-River-water-quality-v2.xlsx</v>
      </c>
      <c r="AA333" s="56" t="str">
        <f t="shared" ca="1" si="9"/>
        <v>PR24-FD-CA13-River-water-quality-v2.xlsx</v>
      </c>
      <c r="AB333" s="56" t="str">
        <f t="shared" ca="1" si="9"/>
        <v>PR24-FD-CA13-River-water-quality-v2.xlsx</v>
      </c>
      <c r="AC333" s="56" t="str">
        <f t="shared" ca="1" si="9"/>
        <v>PR24-FD-CA13-River-water-quality-v2.xlsx</v>
      </c>
      <c r="AD333" s="56" t="str">
        <f t="shared" ca="1" si="9"/>
        <v>PR24-FD-CA13-River-water-quality-v2.xlsx</v>
      </c>
      <c r="AE333" s="56" t="str">
        <f t="shared" ca="1" si="9"/>
        <v>PR24-FD-CA13-River-water-quality-v2.xlsx</v>
      </c>
      <c r="AF333" s="56" t="str">
        <f t="shared" ca="1" si="9"/>
        <v>PR24-FD-CA13-River-water-quality-v2.xlsx</v>
      </c>
      <c r="AG333" s="56" t="str">
        <f t="shared" ca="1" si="9"/>
        <v>PR24-FD-CA13-River-water-quality-v2.xlsx</v>
      </c>
      <c r="AH333" s="56" t="str">
        <f t="shared" ca="1" si="9"/>
        <v>PR24-FD-CA13-River-water-quality-v2.xlsx</v>
      </c>
    </row>
    <row r="334" spans="2:34" s="15" customFormat="1" ht="15" x14ac:dyDescent="0.25">
      <c r="B334" s="89" t="s">
        <v>82</v>
      </c>
      <c r="C334" s="89" t="s">
        <v>209</v>
      </c>
      <c r="D334" s="89" t="s">
        <v>157</v>
      </c>
      <c r="E334" s="89" t="s">
        <v>102</v>
      </c>
      <c r="F334" s="89" t="s">
        <v>203</v>
      </c>
      <c r="G334" s="10"/>
      <c r="H334" s="56" t="s">
        <v>195</v>
      </c>
      <c r="I334" s="88" t="str">
        <f t="shared" si="8"/>
        <v>TMSPR24QA_PR24CA13_RWQ_OUT2</v>
      </c>
      <c r="J334" s="10"/>
      <c r="K334" s="10"/>
      <c r="L334" s="10"/>
      <c r="M334" s="10"/>
      <c r="N334" s="10"/>
      <c r="O334" s="10"/>
      <c r="P334" s="56" t="str">
        <f t="shared" ca="1" si="10"/>
        <v>PR24-FD-CA13-River-water-quality-v2.xlsx</v>
      </c>
      <c r="Q334" s="56" t="str">
        <f t="shared" ca="1" si="9"/>
        <v>PR24-FD-CA13-River-water-quality-v2.xlsx</v>
      </c>
      <c r="R334" s="56" t="str">
        <f t="shared" ca="1" si="9"/>
        <v>PR24-FD-CA13-River-water-quality-v2.xlsx</v>
      </c>
      <c r="S334" s="56" t="str">
        <f t="shared" ca="1" si="9"/>
        <v>PR24-FD-CA13-River-water-quality-v2.xlsx</v>
      </c>
      <c r="T334" s="56" t="str">
        <f t="shared" ca="1" si="9"/>
        <v>PR24-FD-CA13-River-water-quality-v2.xlsx</v>
      </c>
      <c r="U334" s="56" t="str">
        <f t="shared" ca="1" si="9"/>
        <v>PR24-FD-CA13-River-water-quality-v2.xlsx</v>
      </c>
      <c r="V334" s="56" t="str">
        <f t="shared" ca="1" si="9"/>
        <v>PR24-FD-CA13-River-water-quality-v2.xlsx</v>
      </c>
      <c r="W334" s="56" t="str">
        <f t="shared" ca="1" si="9"/>
        <v>PR24-FD-CA13-River-water-quality-v2.xlsx</v>
      </c>
      <c r="X334" s="56" t="str">
        <f t="shared" ca="1" si="9"/>
        <v>PR24-FD-CA13-River-water-quality-v2.xlsx</v>
      </c>
      <c r="Y334" s="56" t="str">
        <f t="shared" ca="1" si="9"/>
        <v>PR24-FD-CA13-River-water-quality-v2.xlsx</v>
      </c>
      <c r="Z334" s="56" t="str">
        <f t="shared" ca="1" si="9"/>
        <v>PR24-FD-CA13-River-water-quality-v2.xlsx</v>
      </c>
      <c r="AA334" s="56" t="str">
        <f t="shared" ca="1" si="9"/>
        <v>PR24-FD-CA13-River-water-quality-v2.xlsx</v>
      </c>
      <c r="AB334" s="56" t="str">
        <f t="shared" ca="1" si="9"/>
        <v>PR24-FD-CA13-River-water-quality-v2.xlsx</v>
      </c>
      <c r="AC334" s="56" t="str">
        <f t="shared" ca="1" si="9"/>
        <v>PR24-FD-CA13-River-water-quality-v2.xlsx</v>
      </c>
      <c r="AD334" s="56" t="str">
        <f t="shared" ca="1" si="9"/>
        <v>PR24-FD-CA13-River-water-quality-v2.xlsx</v>
      </c>
      <c r="AE334" s="56" t="str">
        <f t="shared" ca="1" si="9"/>
        <v>PR24-FD-CA13-River-water-quality-v2.xlsx</v>
      </c>
      <c r="AF334" s="56" t="str">
        <f t="shared" ca="1" si="9"/>
        <v>PR24-FD-CA13-River-water-quality-v2.xlsx</v>
      </c>
      <c r="AG334" s="56" t="str">
        <f t="shared" ca="1" si="9"/>
        <v>PR24-FD-CA13-River-water-quality-v2.xlsx</v>
      </c>
      <c r="AH334" s="56" t="str">
        <f t="shared" ca="1" si="9"/>
        <v>PR24-FD-CA13-River-water-quality-v2.xlsx</v>
      </c>
    </row>
    <row r="335" spans="2:34" s="15" customFormat="1" ht="15" x14ac:dyDescent="0.25">
      <c r="B335" s="89" t="s">
        <v>83</v>
      </c>
      <c r="C335" s="89" t="s">
        <v>210</v>
      </c>
      <c r="D335" s="89" t="s">
        <v>157</v>
      </c>
      <c r="E335" s="89" t="s">
        <v>102</v>
      </c>
      <c r="F335" s="89" t="s">
        <v>203</v>
      </c>
      <c r="G335" s="10"/>
      <c r="H335" s="56" t="s">
        <v>195</v>
      </c>
      <c r="I335" s="88" t="str">
        <f t="shared" si="8"/>
        <v>NWTPR24QA_PR24CA13_RWQ_OUT2</v>
      </c>
      <c r="J335" s="10"/>
      <c r="K335" s="10"/>
      <c r="L335" s="10"/>
      <c r="M335" s="10"/>
      <c r="N335" s="10"/>
      <c r="O335" s="10"/>
      <c r="P335" s="56" t="str">
        <f t="shared" ca="1" si="10"/>
        <v>PR24-FD-CA13-River-water-quality-v2.xlsx</v>
      </c>
      <c r="Q335" s="56" t="str">
        <f t="shared" ca="1" si="9"/>
        <v>PR24-FD-CA13-River-water-quality-v2.xlsx</v>
      </c>
      <c r="R335" s="56" t="str">
        <f t="shared" ca="1" si="9"/>
        <v>PR24-FD-CA13-River-water-quality-v2.xlsx</v>
      </c>
      <c r="S335" s="56" t="str">
        <f t="shared" ca="1" si="9"/>
        <v>PR24-FD-CA13-River-water-quality-v2.xlsx</v>
      </c>
      <c r="T335" s="56" t="str">
        <f t="shared" ca="1" si="9"/>
        <v>PR24-FD-CA13-River-water-quality-v2.xlsx</v>
      </c>
      <c r="U335" s="56" t="str">
        <f t="shared" ca="1" si="9"/>
        <v>PR24-FD-CA13-River-water-quality-v2.xlsx</v>
      </c>
      <c r="V335" s="56" t="str">
        <f t="shared" ca="1" si="9"/>
        <v>PR24-FD-CA13-River-water-quality-v2.xlsx</v>
      </c>
      <c r="W335" s="56" t="str">
        <f t="shared" ca="1" si="9"/>
        <v>PR24-FD-CA13-River-water-quality-v2.xlsx</v>
      </c>
      <c r="X335" s="56" t="str">
        <f t="shared" ca="1" si="9"/>
        <v>PR24-FD-CA13-River-water-quality-v2.xlsx</v>
      </c>
      <c r="Y335" s="56" t="str">
        <f t="shared" ca="1" si="9"/>
        <v>PR24-FD-CA13-River-water-quality-v2.xlsx</v>
      </c>
      <c r="Z335" s="56" t="str">
        <f t="shared" ca="1" si="9"/>
        <v>PR24-FD-CA13-River-water-quality-v2.xlsx</v>
      </c>
      <c r="AA335" s="56" t="str">
        <f t="shared" ca="1" si="9"/>
        <v>PR24-FD-CA13-River-water-quality-v2.xlsx</v>
      </c>
      <c r="AB335" s="56" t="str">
        <f t="shared" ca="1" si="9"/>
        <v>PR24-FD-CA13-River-water-quality-v2.xlsx</v>
      </c>
      <c r="AC335" s="56" t="str">
        <f t="shared" ca="1" si="9"/>
        <v>PR24-FD-CA13-River-water-quality-v2.xlsx</v>
      </c>
      <c r="AD335" s="56" t="str">
        <f t="shared" ca="1" si="9"/>
        <v>PR24-FD-CA13-River-water-quality-v2.xlsx</v>
      </c>
      <c r="AE335" s="56" t="str">
        <f t="shared" ca="1" si="9"/>
        <v>PR24-FD-CA13-River-water-quality-v2.xlsx</v>
      </c>
      <c r="AF335" s="56" t="str">
        <f t="shared" ca="1" si="9"/>
        <v>PR24-FD-CA13-River-water-quality-v2.xlsx</v>
      </c>
      <c r="AG335" s="56" t="str">
        <f t="shared" ca="1" si="9"/>
        <v>PR24-FD-CA13-River-water-quality-v2.xlsx</v>
      </c>
      <c r="AH335" s="56" t="str">
        <f t="shared" ca="1" si="9"/>
        <v>PR24-FD-CA13-River-water-quality-v2.xlsx</v>
      </c>
    </row>
    <row r="336" spans="2:34" s="15" customFormat="1" ht="15" x14ac:dyDescent="0.25">
      <c r="B336" s="89" t="s">
        <v>86</v>
      </c>
      <c r="C336" s="89" t="s">
        <v>211</v>
      </c>
      <c r="D336" s="89" t="s">
        <v>157</v>
      </c>
      <c r="E336" s="89" t="s">
        <v>102</v>
      </c>
      <c r="F336" s="89" t="s">
        <v>203</v>
      </c>
      <c r="G336" s="10"/>
      <c r="H336" s="56" t="s">
        <v>195</v>
      </c>
      <c r="I336" s="88" t="str">
        <f t="shared" si="8"/>
        <v>WSXPR24QA_PR24CA13_RWQ_OUT2</v>
      </c>
      <c r="J336" s="10"/>
      <c r="K336" s="10"/>
      <c r="L336" s="10"/>
      <c r="M336" s="10"/>
      <c r="N336" s="10"/>
      <c r="O336" s="10"/>
      <c r="P336" s="56" t="str">
        <f t="shared" ca="1" si="10"/>
        <v>PR24-FD-CA13-River-water-quality-v2.xlsx</v>
      </c>
      <c r="Q336" s="56" t="str">
        <f t="shared" ca="1" si="9"/>
        <v>PR24-FD-CA13-River-water-quality-v2.xlsx</v>
      </c>
      <c r="R336" s="56" t="str">
        <f t="shared" ca="1" si="9"/>
        <v>PR24-FD-CA13-River-water-quality-v2.xlsx</v>
      </c>
      <c r="S336" s="56" t="str">
        <f t="shared" ca="1" si="9"/>
        <v>PR24-FD-CA13-River-water-quality-v2.xlsx</v>
      </c>
      <c r="T336" s="56" t="str">
        <f t="shared" ca="1" si="9"/>
        <v>PR24-FD-CA13-River-water-quality-v2.xlsx</v>
      </c>
      <c r="U336" s="56" t="str">
        <f t="shared" ca="1" si="9"/>
        <v>PR24-FD-CA13-River-water-quality-v2.xlsx</v>
      </c>
      <c r="V336" s="56" t="str">
        <f t="shared" ca="1" si="9"/>
        <v>PR24-FD-CA13-River-water-quality-v2.xlsx</v>
      </c>
      <c r="W336" s="56" t="str">
        <f t="shared" ca="1" si="9"/>
        <v>PR24-FD-CA13-River-water-quality-v2.xlsx</v>
      </c>
      <c r="X336" s="56" t="str">
        <f t="shared" ca="1" si="9"/>
        <v>PR24-FD-CA13-River-water-quality-v2.xlsx</v>
      </c>
      <c r="Y336" s="56" t="str">
        <f t="shared" ca="1" si="9"/>
        <v>PR24-FD-CA13-River-water-quality-v2.xlsx</v>
      </c>
      <c r="Z336" s="56" t="str">
        <f t="shared" ca="1" si="9"/>
        <v>PR24-FD-CA13-River-water-quality-v2.xlsx</v>
      </c>
      <c r="AA336" s="56" t="str">
        <f t="shared" ca="1" si="9"/>
        <v>PR24-FD-CA13-River-water-quality-v2.xlsx</v>
      </c>
      <c r="AB336" s="56" t="str">
        <f t="shared" ca="1" si="9"/>
        <v>PR24-FD-CA13-River-water-quality-v2.xlsx</v>
      </c>
      <c r="AC336" s="56" t="str">
        <f t="shared" ca="1" si="9"/>
        <v>PR24-FD-CA13-River-water-quality-v2.xlsx</v>
      </c>
      <c r="AD336" s="56" t="str">
        <f t="shared" ca="1" si="9"/>
        <v>PR24-FD-CA13-River-water-quality-v2.xlsx</v>
      </c>
      <c r="AE336" s="56" t="str">
        <f t="shared" ca="1" si="9"/>
        <v>PR24-FD-CA13-River-water-quality-v2.xlsx</v>
      </c>
      <c r="AF336" s="56" t="str">
        <f t="shared" ca="1" si="9"/>
        <v>PR24-FD-CA13-River-water-quality-v2.xlsx</v>
      </c>
      <c r="AG336" s="56" t="str">
        <f t="shared" ca="1" si="9"/>
        <v>PR24-FD-CA13-River-water-quality-v2.xlsx</v>
      </c>
      <c r="AH336" s="56" t="str">
        <f t="shared" ca="1" si="9"/>
        <v>PR24-FD-CA13-River-water-quality-v2.xlsx</v>
      </c>
    </row>
    <row r="337" spans="2:34" s="15" customFormat="1" ht="15" x14ac:dyDescent="0.25">
      <c r="B337" s="89" t="s">
        <v>87</v>
      </c>
      <c r="C337" s="89" t="s">
        <v>212</v>
      </c>
      <c r="D337" s="89" t="s">
        <v>157</v>
      </c>
      <c r="E337" s="89" t="s">
        <v>102</v>
      </c>
      <c r="F337" s="89" t="s">
        <v>203</v>
      </c>
      <c r="G337" s="10"/>
      <c r="H337" s="56" t="s">
        <v>195</v>
      </c>
      <c r="I337" s="88" t="str">
        <f t="shared" si="8"/>
        <v>YKYPR24QA_PR24CA13_RWQ_OUT2</v>
      </c>
      <c r="J337" s="10"/>
      <c r="K337" s="10"/>
      <c r="L337" s="10"/>
      <c r="M337" s="10"/>
      <c r="N337" s="10"/>
      <c r="O337" s="10"/>
      <c r="P337" s="56" t="str">
        <f t="shared" ca="1" si="10"/>
        <v>PR24-FD-CA13-River-water-quality-v2.xlsx</v>
      </c>
      <c r="Q337" s="56" t="str">
        <f t="shared" ca="1" si="9"/>
        <v>PR24-FD-CA13-River-water-quality-v2.xlsx</v>
      </c>
      <c r="R337" s="56" t="str">
        <f t="shared" ca="1" si="9"/>
        <v>PR24-FD-CA13-River-water-quality-v2.xlsx</v>
      </c>
      <c r="S337" s="56" t="str">
        <f t="shared" ca="1" si="9"/>
        <v>PR24-FD-CA13-River-water-quality-v2.xlsx</v>
      </c>
      <c r="T337" s="56" t="str">
        <f t="shared" ca="1" si="9"/>
        <v>PR24-FD-CA13-River-water-quality-v2.xlsx</v>
      </c>
      <c r="U337" s="56" t="str">
        <f t="shared" ca="1" si="9"/>
        <v>PR24-FD-CA13-River-water-quality-v2.xlsx</v>
      </c>
      <c r="V337" s="56" t="str">
        <f t="shared" ca="1" si="9"/>
        <v>PR24-FD-CA13-River-water-quality-v2.xlsx</v>
      </c>
      <c r="W337" s="56" t="str">
        <f t="shared" ca="1" si="9"/>
        <v>PR24-FD-CA13-River-water-quality-v2.xlsx</v>
      </c>
      <c r="X337" s="56" t="str">
        <f t="shared" ca="1" si="9"/>
        <v>PR24-FD-CA13-River-water-quality-v2.xlsx</v>
      </c>
      <c r="Y337" s="56" t="str">
        <f t="shared" ca="1" si="9"/>
        <v>PR24-FD-CA13-River-water-quality-v2.xlsx</v>
      </c>
      <c r="Z337" s="56" t="str">
        <f t="shared" ca="1" si="9"/>
        <v>PR24-FD-CA13-River-water-quality-v2.xlsx</v>
      </c>
      <c r="AA337" s="56" t="str">
        <f t="shared" ca="1" si="9"/>
        <v>PR24-FD-CA13-River-water-quality-v2.xlsx</v>
      </c>
      <c r="AB337" s="56" t="str">
        <f t="shared" ca="1" si="9"/>
        <v>PR24-FD-CA13-River-water-quality-v2.xlsx</v>
      </c>
      <c r="AC337" s="56" t="str">
        <f t="shared" ca="1" si="9"/>
        <v>PR24-FD-CA13-River-water-quality-v2.xlsx</v>
      </c>
      <c r="AD337" s="56" t="str">
        <f t="shared" ca="1" si="9"/>
        <v>PR24-FD-CA13-River-water-quality-v2.xlsx</v>
      </c>
      <c r="AE337" s="56" t="str">
        <f t="shared" ca="1" si="9"/>
        <v>PR24-FD-CA13-River-water-quality-v2.xlsx</v>
      </c>
      <c r="AF337" s="56" t="str">
        <f t="shared" ca="1" si="9"/>
        <v>PR24-FD-CA13-River-water-quality-v2.xlsx</v>
      </c>
      <c r="AG337" s="56" t="str">
        <f t="shared" ca="1" si="9"/>
        <v>PR24-FD-CA13-River-water-quality-v2.xlsx</v>
      </c>
      <c r="AH337" s="56" t="str">
        <f t="shared" ca="1" si="9"/>
        <v>PR24-FD-CA13-River-water-quality-v2.xlsx</v>
      </c>
    </row>
    <row r="338" spans="2:34" s="15" customFormat="1" ht="15" x14ac:dyDescent="0.25">
      <c r="B338" s="89" t="s">
        <v>88</v>
      </c>
      <c r="C338" s="89" t="s">
        <v>213</v>
      </c>
      <c r="D338" s="89" t="s">
        <v>157</v>
      </c>
      <c r="E338" s="89" t="s">
        <v>102</v>
      </c>
      <c r="F338" s="89" t="s">
        <v>214</v>
      </c>
      <c r="G338" s="10"/>
      <c r="H338" s="56" t="s">
        <v>195</v>
      </c>
      <c r="I338" s="88" t="str">
        <f t="shared" si="8"/>
        <v>AFWPR24QA_PR24CA13_RWQ_OUT2</v>
      </c>
      <c r="J338" s="10"/>
      <c r="K338" s="10"/>
      <c r="L338" s="10"/>
      <c r="M338" s="10"/>
      <c r="N338" s="10"/>
      <c r="O338" s="10"/>
      <c r="P338" s="56" t="str">
        <f t="shared" ca="1" si="10"/>
        <v>PR24-FD-CA13-River-water-quality-v2.xlsx</v>
      </c>
      <c r="Q338" s="56" t="str">
        <f t="shared" ca="1" si="9"/>
        <v>PR24-FD-CA13-River-water-quality-v2.xlsx</v>
      </c>
      <c r="R338" s="56" t="str">
        <f t="shared" ca="1" si="9"/>
        <v>PR24-FD-CA13-River-water-quality-v2.xlsx</v>
      </c>
      <c r="S338" s="56" t="str">
        <f t="shared" ca="1" si="9"/>
        <v>PR24-FD-CA13-River-water-quality-v2.xlsx</v>
      </c>
      <c r="T338" s="56" t="str">
        <f t="shared" ca="1" si="9"/>
        <v>PR24-FD-CA13-River-water-quality-v2.xlsx</v>
      </c>
      <c r="U338" s="56" t="str">
        <f t="shared" ca="1" si="9"/>
        <v>PR24-FD-CA13-River-water-quality-v2.xlsx</v>
      </c>
      <c r="V338" s="56" t="str">
        <f t="shared" ca="1" si="9"/>
        <v>PR24-FD-CA13-River-water-quality-v2.xlsx</v>
      </c>
      <c r="W338" s="56" t="str">
        <f t="shared" ca="1" si="9"/>
        <v>PR24-FD-CA13-River-water-quality-v2.xlsx</v>
      </c>
      <c r="X338" s="56" t="str">
        <f t="shared" ca="1" si="9"/>
        <v>PR24-FD-CA13-River-water-quality-v2.xlsx</v>
      </c>
      <c r="Y338" s="56" t="str">
        <f t="shared" ca="1" si="9"/>
        <v>PR24-FD-CA13-River-water-quality-v2.xlsx</v>
      </c>
      <c r="Z338" s="56" t="str">
        <f t="shared" ca="1" si="9"/>
        <v>PR24-FD-CA13-River-water-quality-v2.xlsx</v>
      </c>
      <c r="AA338" s="56" t="str">
        <f t="shared" ca="1" si="9"/>
        <v>PR24-FD-CA13-River-water-quality-v2.xlsx</v>
      </c>
      <c r="AB338" s="56" t="str">
        <f t="shared" ca="1" si="9"/>
        <v>PR24-FD-CA13-River-water-quality-v2.xlsx</v>
      </c>
      <c r="AC338" s="56" t="str">
        <f t="shared" ca="1" si="9"/>
        <v>PR24-FD-CA13-River-water-quality-v2.xlsx</v>
      </c>
      <c r="AD338" s="56" t="str">
        <f t="shared" ca="1" si="9"/>
        <v>PR24-FD-CA13-River-water-quality-v2.xlsx</v>
      </c>
      <c r="AE338" s="56" t="str">
        <f t="shared" ca="1" si="9"/>
        <v>PR24-FD-CA13-River-water-quality-v2.xlsx</v>
      </c>
      <c r="AF338" s="56" t="str">
        <f t="shared" ca="1" si="9"/>
        <v>PR24-FD-CA13-River-water-quality-v2.xlsx</v>
      </c>
      <c r="AG338" s="56" t="str">
        <f t="shared" ca="1" si="9"/>
        <v>PR24-FD-CA13-River-water-quality-v2.xlsx</v>
      </c>
      <c r="AH338" s="56" t="str">
        <f t="shared" ca="1" si="9"/>
        <v>PR24-FD-CA13-River-water-quality-v2.xlsx</v>
      </c>
    </row>
    <row r="339" spans="2:34" s="15" customFormat="1" ht="15" x14ac:dyDescent="0.25">
      <c r="B339" s="89" t="s">
        <v>94</v>
      </c>
      <c r="C339" s="89" t="s">
        <v>215</v>
      </c>
      <c r="D339" s="89" t="s">
        <v>157</v>
      </c>
      <c r="E339" s="89" t="s">
        <v>102</v>
      </c>
      <c r="F339" s="89" t="s">
        <v>214</v>
      </c>
      <c r="G339" s="10"/>
      <c r="H339" s="56" t="s">
        <v>195</v>
      </c>
      <c r="I339" s="88" t="str">
        <f t="shared" si="8"/>
        <v>PRTPR24QA_PR24CA13_RWQ_OUT2</v>
      </c>
      <c r="J339" s="10"/>
      <c r="K339" s="10"/>
      <c r="L339" s="10"/>
      <c r="M339" s="10"/>
      <c r="N339" s="10"/>
      <c r="O339" s="10"/>
      <c r="P339" s="56" t="str">
        <f t="shared" ca="1" si="10"/>
        <v>PR24-FD-CA13-River-water-quality-v2.xlsx</v>
      </c>
      <c r="Q339" s="56" t="str">
        <f t="shared" ca="1" si="9"/>
        <v>PR24-FD-CA13-River-water-quality-v2.xlsx</v>
      </c>
      <c r="R339" s="56" t="str">
        <f t="shared" ca="1" si="9"/>
        <v>PR24-FD-CA13-River-water-quality-v2.xlsx</v>
      </c>
      <c r="S339" s="56" t="str">
        <f t="shared" ca="1" si="9"/>
        <v>PR24-FD-CA13-River-water-quality-v2.xlsx</v>
      </c>
      <c r="T339" s="56" t="str">
        <f t="shared" ca="1" si="9"/>
        <v>PR24-FD-CA13-River-water-quality-v2.xlsx</v>
      </c>
      <c r="U339" s="56" t="str">
        <f t="shared" ca="1" si="9"/>
        <v>PR24-FD-CA13-River-water-quality-v2.xlsx</v>
      </c>
      <c r="V339" s="56" t="str">
        <f t="shared" ca="1" si="9"/>
        <v>PR24-FD-CA13-River-water-quality-v2.xlsx</v>
      </c>
      <c r="W339" s="56" t="str">
        <f t="shared" ca="1" si="9"/>
        <v>PR24-FD-CA13-River-water-quality-v2.xlsx</v>
      </c>
      <c r="X339" s="56" t="str">
        <f t="shared" ca="1" si="9"/>
        <v>PR24-FD-CA13-River-water-quality-v2.xlsx</v>
      </c>
      <c r="Y339" s="56" t="str">
        <f t="shared" ca="1" si="9"/>
        <v>PR24-FD-CA13-River-water-quality-v2.xlsx</v>
      </c>
      <c r="Z339" s="56" t="str">
        <f t="shared" ca="1" si="9"/>
        <v>PR24-FD-CA13-River-water-quality-v2.xlsx</v>
      </c>
      <c r="AA339" s="56" t="str">
        <f t="shared" ca="1" si="9"/>
        <v>PR24-FD-CA13-River-water-quality-v2.xlsx</v>
      </c>
      <c r="AB339" s="56" t="str">
        <f t="shared" ca="1" si="9"/>
        <v>PR24-FD-CA13-River-water-quality-v2.xlsx</v>
      </c>
      <c r="AC339" s="56" t="str">
        <f t="shared" ca="1" si="9"/>
        <v>PR24-FD-CA13-River-water-quality-v2.xlsx</v>
      </c>
      <c r="AD339" s="56" t="str">
        <f t="shared" ca="1" si="9"/>
        <v>PR24-FD-CA13-River-water-quality-v2.xlsx</v>
      </c>
      <c r="AE339" s="56" t="str">
        <f t="shared" ca="1" si="9"/>
        <v>PR24-FD-CA13-River-water-quality-v2.xlsx</v>
      </c>
      <c r="AF339" s="56" t="str">
        <f t="shared" ca="1" si="9"/>
        <v>PR24-FD-CA13-River-water-quality-v2.xlsx</v>
      </c>
      <c r="AG339" s="56" t="str">
        <f t="shared" ca="1" si="9"/>
        <v>PR24-FD-CA13-River-water-quality-v2.xlsx</v>
      </c>
      <c r="AH339" s="56" t="str">
        <f t="shared" ca="1" si="9"/>
        <v>PR24-FD-CA13-River-water-quality-v2.xlsx</v>
      </c>
    </row>
    <row r="340" spans="2:34" s="15" customFormat="1" ht="15" x14ac:dyDescent="0.25">
      <c r="B340" s="89" t="s">
        <v>95</v>
      </c>
      <c r="C340" s="89" t="s">
        <v>216</v>
      </c>
      <c r="D340" s="89" t="s">
        <v>157</v>
      </c>
      <c r="E340" s="89" t="s">
        <v>102</v>
      </c>
      <c r="F340" s="89" t="s">
        <v>214</v>
      </c>
      <c r="G340" s="10"/>
      <c r="H340" s="56" t="s">
        <v>195</v>
      </c>
      <c r="I340" s="88" t="str">
        <f t="shared" si="8"/>
        <v>SEWPR24QA_PR24CA13_RWQ_OUT2</v>
      </c>
      <c r="J340" s="10"/>
      <c r="K340" s="10"/>
      <c r="L340" s="10"/>
      <c r="M340" s="10"/>
      <c r="N340" s="10"/>
      <c r="O340" s="10"/>
      <c r="P340" s="56" t="str">
        <f t="shared" ca="1" si="10"/>
        <v>PR24-FD-CA13-River-water-quality-v2.xlsx</v>
      </c>
      <c r="Q340" s="56" t="str">
        <f t="shared" ca="1" si="9"/>
        <v>PR24-FD-CA13-River-water-quality-v2.xlsx</v>
      </c>
      <c r="R340" s="56" t="str">
        <f t="shared" ca="1" si="9"/>
        <v>PR24-FD-CA13-River-water-quality-v2.xlsx</v>
      </c>
      <c r="S340" s="56" t="str">
        <f t="shared" ca="1" si="9"/>
        <v>PR24-FD-CA13-River-water-quality-v2.xlsx</v>
      </c>
      <c r="T340" s="56" t="str">
        <f t="shared" ca="1" si="9"/>
        <v>PR24-FD-CA13-River-water-quality-v2.xlsx</v>
      </c>
      <c r="U340" s="56" t="str">
        <f t="shared" ca="1" si="9"/>
        <v>PR24-FD-CA13-River-water-quality-v2.xlsx</v>
      </c>
      <c r="V340" s="56" t="str">
        <f t="shared" ca="1" si="9"/>
        <v>PR24-FD-CA13-River-water-quality-v2.xlsx</v>
      </c>
      <c r="W340" s="56" t="str">
        <f t="shared" ca="1" si="9"/>
        <v>PR24-FD-CA13-River-water-quality-v2.xlsx</v>
      </c>
      <c r="X340" s="56" t="str">
        <f t="shared" ca="1" si="9"/>
        <v>PR24-FD-CA13-River-water-quality-v2.xlsx</v>
      </c>
      <c r="Y340" s="56" t="str">
        <f t="shared" ca="1" si="9"/>
        <v>PR24-FD-CA13-River-water-quality-v2.xlsx</v>
      </c>
      <c r="Z340" s="56" t="str">
        <f t="shared" ca="1" si="9"/>
        <v>PR24-FD-CA13-River-water-quality-v2.xlsx</v>
      </c>
      <c r="AA340" s="56" t="str">
        <f t="shared" ca="1" si="9"/>
        <v>PR24-FD-CA13-River-water-quality-v2.xlsx</v>
      </c>
      <c r="AB340" s="56" t="str">
        <f t="shared" ca="1" si="9"/>
        <v>PR24-FD-CA13-River-water-quality-v2.xlsx</v>
      </c>
      <c r="AC340" s="56" t="str">
        <f t="shared" ca="1" si="9"/>
        <v>PR24-FD-CA13-River-water-quality-v2.xlsx</v>
      </c>
      <c r="AD340" s="56" t="str">
        <f t="shared" ca="1" si="9"/>
        <v>PR24-FD-CA13-River-water-quality-v2.xlsx</v>
      </c>
      <c r="AE340" s="56" t="str">
        <f t="shared" ca="1" si="9"/>
        <v>PR24-FD-CA13-River-water-quality-v2.xlsx</v>
      </c>
      <c r="AF340" s="56" t="str">
        <f t="shared" ca="1" si="9"/>
        <v>PR24-FD-CA13-River-water-quality-v2.xlsx</v>
      </c>
      <c r="AG340" s="56" t="str">
        <f t="shared" ca="1" si="9"/>
        <v>PR24-FD-CA13-River-water-quality-v2.xlsx</v>
      </c>
      <c r="AH340" s="56" t="str">
        <f t="shared" ca="1" si="9"/>
        <v>PR24-FD-CA13-River-water-quality-v2.xlsx</v>
      </c>
    </row>
    <row r="341" spans="2:34" s="15" customFormat="1" ht="15" x14ac:dyDescent="0.25">
      <c r="B341" s="89" t="s">
        <v>96</v>
      </c>
      <c r="C341" s="89" t="s">
        <v>217</v>
      </c>
      <c r="D341" s="89" t="s">
        <v>157</v>
      </c>
      <c r="E341" s="89" t="s">
        <v>102</v>
      </c>
      <c r="F341" s="89" t="s">
        <v>214</v>
      </c>
      <c r="G341" s="10"/>
      <c r="H341" s="56" t="s">
        <v>195</v>
      </c>
      <c r="I341" s="88" t="str">
        <f t="shared" si="8"/>
        <v>SSCPR24QA_PR24CA13_RWQ_OUT2</v>
      </c>
      <c r="J341" s="10"/>
      <c r="K341" s="10"/>
      <c r="L341" s="10"/>
      <c r="M341" s="10"/>
      <c r="N341" s="10"/>
      <c r="O341" s="10"/>
      <c r="P341" s="56" t="str">
        <f t="shared" ca="1" si="10"/>
        <v>PR24-FD-CA13-River-water-quality-v2.xlsx</v>
      </c>
      <c r="Q341" s="56" t="str">
        <f t="shared" ca="1" si="9"/>
        <v>PR24-FD-CA13-River-water-quality-v2.xlsx</v>
      </c>
      <c r="R341" s="56" t="str">
        <f t="shared" ca="1" si="9"/>
        <v>PR24-FD-CA13-River-water-quality-v2.xlsx</v>
      </c>
      <c r="S341" s="56" t="str">
        <f t="shared" ca="1" si="9"/>
        <v>PR24-FD-CA13-River-water-quality-v2.xlsx</v>
      </c>
      <c r="T341" s="56" t="str">
        <f t="shared" ca="1" si="9"/>
        <v>PR24-FD-CA13-River-water-quality-v2.xlsx</v>
      </c>
      <c r="U341" s="56" t="str">
        <f t="shared" ca="1" si="9"/>
        <v>PR24-FD-CA13-River-water-quality-v2.xlsx</v>
      </c>
      <c r="V341" s="56" t="str">
        <f t="shared" ca="1" si="9"/>
        <v>PR24-FD-CA13-River-water-quality-v2.xlsx</v>
      </c>
      <c r="W341" s="56" t="str">
        <f t="shared" ca="1" si="9"/>
        <v>PR24-FD-CA13-River-water-quality-v2.xlsx</v>
      </c>
      <c r="X341" s="56" t="str">
        <f t="shared" ca="1" si="9"/>
        <v>PR24-FD-CA13-River-water-quality-v2.xlsx</v>
      </c>
      <c r="Y341" s="56" t="str">
        <f t="shared" ca="1" si="9"/>
        <v>PR24-FD-CA13-River-water-quality-v2.xlsx</v>
      </c>
      <c r="Z341" s="56" t="str">
        <f t="shared" ca="1" si="9"/>
        <v>PR24-FD-CA13-River-water-quality-v2.xlsx</v>
      </c>
      <c r="AA341" s="56" t="str">
        <f t="shared" ca="1" si="9"/>
        <v>PR24-FD-CA13-River-water-quality-v2.xlsx</v>
      </c>
      <c r="AB341" s="56" t="str">
        <f t="shared" ca="1" si="9"/>
        <v>PR24-FD-CA13-River-water-quality-v2.xlsx</v>
      </c>
      <c r="AC341" s="56" t="str">
        <f t="shared" ca="1" si="9"/>
        <v>PR24-FD-CA13-River-water-quality-v2.xlsx</v>
      </c>
      <c r="AD341" s="56" t="str">
        <f t="shared" ca="1" si="9"/>
        <v>PR24-FD-CA13-River-water-quality-v2.xlsx</v>
      </c>
      <c r="AE341" s="56" t="str">
        <f t="shared" ca="1" si="9"/>
        <v>PR24-FD-CA13-River-water-quality-v2.xlsx</v>
      </c>
      <c r="AF341" s="56" t="str">
        <f t="shared" ca="1" si="9"/>
        <v>PR24-FD-CA13-River-water-quality-v2.xlsx</v>
      </c>
      <c r="AG341" s="56" t="str">
        <f t="shared" ca="1" si="9"/>
        <v>PR24-FD-CA13-River-water-quality-v2.xlsx</v>
      </c>
      <c r="AH341" s="56" t="str">
        <f t="shared" ca="1" si="9"/>
        <v>PR24-FD-CA13-River-water-quality-v2.xlsx</v>
      </c>
    </row>
    <row r="342" spans="2:34" s="15" customFormat="1" ht="15" x14ac:dyDescent="0.25">
      <c r="B342" s="89" t="s">
        <v>100</v>
      </c>
      <c r="C342" s="89" t="s">
        <v>218</v>
      </c>
      <c r="D342" s="89" t="s">
        <v>157</v>
      </c>
      <c r="E342" s="89" t="s">
        <v>102</v>
      </c>
      <c r="F342" s="89" t="s">
        <v>214</v>
      </c>
      <c r="G342" s="10"/>
      <c r="H342" s="56" t="s">
        <v>195</v>
      </c>
      <c r="I342" s="88" t="str">
        <f t="shared" si="8"/>
        <v>SESPR24QA_PR24CA13_RWQ_OUT2</v>
      </c>
      <c r="J342" s="10"/>
      <c r="K342" s="10"/>
      <c r="L342" s="10"/>
      <c r="M342" s="10"/>
      <c r="N342" s="10"/>
      <c r="O342" s="10"/>
      <c r="P342" s="56" t="str">
        <f t="shared" ca="1" si="10"/>
        <v>PR24-FD-CA13-River-water-quality-v2.xlsx</v>
      </c>
      <c r="Q342" s="56" t="str">
        <f t="shared" ca="1" si="9"/>
        <v>PR24-FD-CA13-River-water-quality-v2.xlsx</v>
      </c>
      <c r="R342" s="56" t="str">
        <f t="shared" ca="1" si="9"/>
        <v>PR24-FD-CA13-River-water-quality-v2.xlsx</v>
      </c>
      <c r="S342" s="56" t="str">
        <f t="shared" ca="1" si="9"/>
        <v>PR24-FD-CA13-River-water-quality-v2.xlsx</v>
      </c>
      <c r="T342" s="56" t="str">
        <f t="shared" ca="1" si="9"/>
        <v>PR24-FD-CA13-River-water-quality-v2.xlsx</v>
      </c>
      <c r="U342" s="56" t="str">
        <f t="shared" ca="1" si="9"/>
        <v>PR24-FD-CA13-River-water-quality-v2.xlsx</v>
      </c>
      <c r="V342" s="56" t="str">
        <f t="shared" ca="1" si="9"/>
        <v>PR24-FD-CA13-River-water-quality-v2.xlsx</v>
      </c>
      <c r="W342" s="56" t="str">
        <f t="shared" ca="1" si="9"/>
        <v>PR24-FD-CA13-River-water-quality-v2.xlsx</v>
      </c>
      <c r="X342" s="56" t="str">
        <f t="shared" ca="1" si="9"/>
        <v>PR24-FD-CA13-River-water-quality-v2.xlsx</v>
      </c>
      <c r="Y342" s="56" t="str">
        <f t="shared" ca="1" si="9"/>
        <v>PR24-FD-CA13-River-water-quality-v2.xlsx</v>
      </c>
      <c r="Z342" s="56" t="str">
        <f t="shared" ca="1" si="9"/>
        <v>PR24-FD-CA13-River-water-quality-v2.xlsx</v>
      </c>
      <c r="AA342" s="56" t="str">
        <f t="shared" ca="1" si="9"/>
        <v>PR24-FD-CA13-River-water-quality-v2.xlsx</v>
      </c>
      <c r="AB342" s="56" t="str">
        <f t="shared" ca="1" si="9"/>
        <v>PR24-FD-CA13-River-water-quality-v2.xlsx</v>
      </c>
      <c r="AC342" s="56" t="str">
        <f t="shared" ca="1" si="9"/>
        <v>PR24-FD-CA13-River-water-quality-v2.xlsx</v>
      </c>
      <c r="AD342" s="56" t="str">
        <f t="shared" ca="1" si="9"/>
        <v>PR24-FD-CA13-River-water-quality-v2.xlsx</v>
      </c>
      <c r="AE342" s="56" t="str">
        <f t="shared" ca="1" si="9"/>
        <v>PR24-FD-CA13-River-water-quality-v2.xlsx</v>
      </c>
      <c r="AF342" s="56" t="str">
        <f t="shared" ca="1" si="9"/>
        <v>PR24-FD-CA13-River-water-quality-v2.xlsx</v>
      </c>
      <c r="AG342" s="56" t="str">
        <f t="shared" ca="1" si="9"/>
        <v>PR24-FD-CA13-River-water-quality-v2.xlsx</v>
      </c>
      <c r="AH342" s="56" t="str">
        <f t="shared" ca="1" si="9"/>
        <v>PR24-FD-CA13-River-water-quality-v2.xlsx</v>
      </c>
    </row>
    <row r="343" spans="2:34" s="15" customFormat="1" ht="15" x14ac:dyDescent="0.25">
      <c r="B343" s="89" t="s">
        <v>78</v>
      </c>
      <c r="C343" s="89" t="s">
        <v>219</v>
      </c>
      <c r="D343" s="89" t="s">
        <v>157</v>
      </c>
      <c r="E343" s="89" t="s">
        <v>102</v>
      </c>
      <c r="F343" s="89" t="s">
        <v>203</v>
      </c>
      <c r="G343" s="10"/>
      <c r="H343" s="56" t="s">
        <v>195</v>
      </c>
      <c r="I343" s="88" t="str">
        <f t="shared" si="8"/>
        <v>SWBPR24QA_PR24CA13_RWQ_OUT2</v>
      </c>
      <c r="J343" s="10"/>
      <c r="K343" s="10"/>
      <c r="L343" s="10"/>
      <c r="M343" s="10"/>
      <c r="N343" s="10"/>
      <c r="O343" s="10"/>
      <c r="P343" s="56" t="str">
        <f t="shared" ca="1" si="10"/>
        <v>PR24-FD-CA13-River-water-quality-v2.xlsx</v>
      </c>
      <c r="Q343" s="56" t="str">
        <f t="shared" ref="Q343:AH344" ca="1" si="11">MID(CELL("filename"),SEARCH("[",CELL("filename"))+1,SEARCH("]",CELL("filename"))-SEARCH("[",CELL("filename"))-1)</f>
        <v>PR24-FD-CA13-River-water-quality-v2.xlsx</v>
      </c>
      <c r="R343" s="56" t="str">
        <f t="shared" ca="1" si="11"/>
        <v>PR24-FD-CA13-River-water-quality-v2.xlsx</v>
      </c>
      <c r="S343" s="56" t="str">
        <f t="shared" ca="1" si="11"/>
        <v>PR24-FD-CA13-River-water-quality-v2.xlsx</v>
      </c>
      <c r="T343" s="56" t="str">
        <f t="shared" ca="1" si="11"/>
        <v>PR24-FD-CA13-River-water-quality-v2.xlsx</v>
      </c>
      <c r="U343" s="56" t="str">
        <f t="shared" ca="1" si="11"/>
        <v>PR24-FD-CA13-River-water-quality-v2.xlsx</v>
      </c>
      <c r="V343" s="56" t="str">
        <f t="shared" ca="1" si="11"/>
        <v>PR24-FD-CA13-River-water-quality-v2.xlsx</v>
      </c>
      <c r="W343" s="56" t="str">
        <f t="shared" ca="1" si="11"/>
        <v>PR24-FD-CA13-River-water-quality-v2.xlsx</v>
      </c>
      <c r="X343" s="56" t="str">
        <f t="shared" ca="1" si="11"/>
        <v>PR24-FD-CA13-River-water-quality-v2.xlsx</v>
      </c>
      <c r="Y343" s="56" t="str">
        <f t="shared" ca="1" si="11"/>
        <v>PR24-FD-CA13-River-water-quality-v2.xlsx</v>
      </c>
      <c r="Z343" s="56" t="str">
        <f t="shared" ca="1" si="11"/>
        <v>PR24-FD-CA13-River-water-quality-v2.xlsx</v>
      </c>
      <c r="AA343" s="56" t="str">
        <f t="shared" ca="1" si="11"/>
        <v>PR24-FD-CA13-River-water-quality-v2.xlsx</v>
      </c>
      <c r="AB343" s="56" t="str">
        <f t="shared" ca="1" si="11"/>
        <v>PR24-FD-CA13-River-water-quality-v2.xlsx</v>
      </c>
      <c r="AC343" s="56" t="str">
        <f t="shared" ca="1" si="11"/>
        <v>PR24-FD-CA13-River-water-quality-v2.xlsx</v>
      </c>
      <c r="AD343" s="56" t="str">
        <f t="shared" ca="1" si="11"/>
        <v>PR24-FD-CA13-River-water-quality-v2.xlsx</v>
      </c>
      <c r="AE343" s="56" t="str">
        <f t="shared" ca="1" si="11"/>
        <v>PR24-FD-CA13-River-water-quality-v2.xlsx</v>
      </c>
      <c r="AF343" s="56" t="str">
        <f t="shared" ca="1" si="11"/>
        <v>PR24-FD-CA13-River-water-quality-v2.xlsx</v>
      </c>
      <c r="AG343" s="56" t="str">
        <f t="shared" ca="1" si="11"/>
        <v>PR24-FD-CA13-River-water-quality-v2.xlsx</v>
      </c>
      <c r="AH343" s="56" t="str">
        <f t="shared" ca="1" si="11"/>
        <v>PR24-FD-CA13-River-water-quality-v2.xlsx</v>
      </c>
    </row>
    <row r="344" spans="2:34" s="15" customFormat="1" ht="15" x14ac:dyDescent="0.25">
      <c r="B344" s="89" t="s">
        <v>90</v>
      </c>
      <c r="C344" s="89" t="s">
        <v>220</v>
      </c>
      <c r="D344" s="89" t="s">
        <v>157</v>
      </c>
      <c r="E344" s="89" t="s">
        <v>102</v>
      </c>
      <c r="F344" s="89" t="s">
        <v>214</v>
      </c>
      <c r="G344" s="10"/>
      <c r="H344" s="56" t="s">
        <v>195</v>
      </c>
      <c r="I344" s="88" t="str">
        <f t="shared" si="8"/>
        <v>BRLPR24QA_PR24CA13_RWQ_OUT2</v>
      </c>
      <c r="J344" s="10"/>
      <c r="K344" s="10"/>
      <c r="L344" s="10"/>
      <c r="M344" s="10"/>
      <c r="N344" s="10"/>
      <c r="O344" s="10"/>
      <c r="P344" s="56" t="str">
        <f t="shared" ca="1" si="10"/>
        <v>PR24-FD-CA13-River-water-quality-v2.xlsx</v>
      </c>
      <c r="Q344" s="56" t="str">
        <f t="shared" ca="1" si="11"/>
        <v>PR24-FD-CA13-River-water-quality-v2.xlsx</v>
      </c>
      <c r="R344" s="56" t="str">
        <f t="shared" ca="1" si="11"/>
        <v>PR24-FD-CA13-River-water-quality-v2.xlsx</v>
      </c>
      <c r="S344" s="56" t="str">
        <f t="shared" ca="1" si="11"/>
        <v>PR24-FD-CA13-River-water-quality-v2.xlsx</v>
      </c>
      <c r="T344" s="56" t="str">
        <f t="shared" ca="1" si="11"/>
        <v>PR24-FD-CA13-River-water-quality-v2.xlsx</v>
      </c>
      <c r="U344" s="56" t="str">
        <f t="shared" ca="1" si="11"/>
        <v>PR24-FD-CA13-River-water-quality-v2.xlsx</v>
      </c>
      <c r="V344" s="56" t="str">
        <f t="shared" ca="1" si="11"/>
        <v>PR24-FD-CA13-River-water-quality-v2.xlsx</v>
      </c>
      <c r="W344" s="56" t="str">
        <f t="shared" ca="1" si="11"/>
        <v>PR24-FD-CA13-River-water-quality-v2.xlsx</v>
      </c>
      <c r="X344" s="56" t="str">
        <f t="shared" ca="1" si="11"/>
        <v>PR24-FD-CA13-River-water-quality-v2.xlsx</v>
      </c>
      <c r="Y344" s="56" t="str">
        <f t="shared" ca="1" si="11"/>
        <v>PR24-FD-CA13-River-water-quality-v2.xlsx</v>
      </c>
      <c r="Z344" s="56" t="str">
        <f t="shared" ca="1" si="11"/>
        <v>PR24-FD-CA13-River-water-quality-v2.xlsx</v>
      </c>
      <c r="AA344" s="56" t="str">
        <f t="shared" ca="1" si="11"/>
        <v>PR24-FD-CA13-River-water-quality-v2.xlsx</v>
      </c>
      <c r="AB344" s="56" t="str">
        <f t="shared" ca="1" si="11"/>
        <v>PR24-FD-CA13-River-water-quality-v2.xlsx</v>
      </c>
      <c r="AC344" s="56" t="str">
        <f t="shared" ca="1" si="11"/>
        <v>PR24-FD-CA13-River-water-quality-v2.xlsx</v>
      </c>
      <c r="AD344" s="56" t="str">
        <f t="shared" ca="1" si="11"/>
        <v>PR24-FD-CA13-River-water-quality-v2.xlsx</v>
      </c>
      <c r="AE344" s="56" t="str">
        <f t="shared" ca="1" si="11"/>
        <v>PR24-FD-CA13-River-water-quality-v2.xlsx</v>
      </c>
      <c r="AF344" s="56" t="str">
        <f t="shared" ca="1" si="11"/>
        <v>PR24-FD-CA13-River-water-quality-v2.xlsx</v>
      </c>
      <c r="AG344" s="56" t="str">
        <f t="shared" ca="1" si="11"/>
        <v>PR24-FD-CA13-River-water-quality-v2.xlsx</v>
      </c>
      <c r="AH344" s="56" t="str">
        <f t="shared" ca="1" si="11"/>
        <v>PR24-FD-CA13-River-water-quality-v2.xlsx</v>
      </c>
    </row>
    <row r="345" spans="2:34" s="15" customFormat="1" ht="15" x14ac:dyDescent="0.25">
      <c r="B345" s="90" t="s">
        <v>47</v>
      </c>
      <c r="C345" s="89" t="s">
        <v>202</v>
      </c>
      <c r="D345" s="89" t="s">
        <v>157</v>
      </c>
      <c r="E345" s="89" t="s">
        <v>102</v>
      </c>
      <c r="F345" s="89" t="s">
        <v>203</v>
      </c>
      <c r="G345" s="10"/>
      <c r="H345" s="56" t="s">
        <v>197</v>
      </c>
      <c r="I345" s="88" t="str">
        <f t="shared" si="8"/>
        <v>ANHPR24QA_PR24CA13_RWQ_OUT3</v>
      </c>
      <c r="J345" s="10"/>
      <c r="K345" s="10"/>
      <c r="L345" s="10"/>
      <c r="M345" s="10"/>
      <c r="N345" s="10"/>
      <c r="O345" s="10"/>
      <c r="P345" s="57" t="s">
        <v>221</v>
      </c>
      <c r="Q345" s="57" t="s">
        <v>221</v>
      </c>
      <c r="R345" s="57" t="s">
        <v>221</v>
      </c>
      <c r="S345" s="57" t="s">
        <v>221</v>
      </c>
      <c r="T345" s="57" t="s">
        <v>221</v>
      </c>
      <c r="U345" s="57" t="s">
        <v>221</v>
      </c>
      <c r="V345" s="57" t="s">
        <v>221</v>
      </c>
      <c r="W345" s="57" t="s">
        <v>221</v>
      </c>
      <c r="X345" s="57" t="s">
        <v>221</v>
      </c>
      <c r="Y345" s="57" t="s">
        <v>221</v>
      </c>
      <c r="Z345" s="57" t="s">
        <v>221</v>
      </c>
      <c r="AA345" s="57" t="s">
        <v>221</v>
      </c>
      <c r="AB345" s="57" t="s">
        <v>221</v>
      </c>
      <c r="AC345" s="57" t="s">
        <v>221</v>
      </c>
      <c r="AD345" s="57" t="s">
        <v>221</v>
      </c>
      <c r="AE345" s="57" t="s">
        <v>221</v>
      </c>
      <c r="AF345" s="57" t="s">
        <v>221</v>
      </c>
      <c r="AG345" s="57" t="s">
        <v>221</v>
      </c>
      <c r="AH345" s="57" t="s">
        <v>221</v>
      </c>
    </row>
    <row r="346" spans="2:34" s="15" customFormat="1" ht="15" x14ac:dyDescent="0.25">
      <c r="B346" s="89" t="s">
        <v>69</v>
      </c>
      <c r="C346" s="89" t="s">
        <v>204</v>
      </c>
      <c r="D346" s="89" t="s">
        <v>158</v>
      </c>
      <c r="E346" s="89" t="s">
        <v>102</v>
      </c>
      <c r="F346" s="89" t="s">
        <v>203</v>
      </c>
      <c r="G346" s="10"/>
      <c r="H346" s="56" t="s">
        <v>197</v>
      </c>
      <c r="I346" s="88" t="str">
        <f t="shared" si="8"/>
        <v>WSHPR24QA_PR24CA13_RWQ_OUT3</v>
      </c>
      <c r="J346" s="10"/>
      <c r="K346" s="10"/>
      <c r="L346" s="10"/>
      <c r="M346" s="10"/>
      <c r="N346" s="10"/>
      <c r="O346" s="10"/>
      <c r="P346" s="57" t="s">
        <v>221</v>
      </c>
      <c r="Q346" s="57" t="s">
        <v>221</v>
      </c>
      <c r="R346" s="57" t="s">
        <v>221</v>
      </c>
      <c r="S346" s="57" t="s">
        <v>221</v>
      </c>
      <c r="T346" s="57" t="s">
        <v>221</v>
      </c>
      <c r="U346" s="57" t="s">
        <v>221</v>
      </c>
      <c r="V346" s="57" t="s">
        <v>221</v>
      </c>
      <c r="W346" s="57" t="s">
        <v>221</v>
      </c>
      <c r="X346" s="57" t="s">
        <v>221</v>
      </c>
      <c r="Y346" s="57" t="s">
        <v>221</v>
      </c>
      <c r="Z346" s="57" t="s">
        <v>221</v>
      </c>
      <c r="AA346" s="57" t="s">
        <v>221</v>
      </c>
      <c r="AB346" s="57" t="s">
        <v>221</v>
      </c>
      <c r="AC346" s="57" t="s">
        <v>221</v>
      </c>
      <c r="AD346" s="57" t="s">
        <v>221</v>
      </c>
      <c r="AE346" s="57" t="s">
        <v>221</v>
      </c>
      <c r="AF346" s="57" t="s">
        <v>221</v>
      </c>
      <c r="AG346" s="57" t="s">
        <v>221</v>
      </c>
      <c r="AH346" s="57" t="s">
        <v>221</v>
      </c>
    </row>
    <row r="347" spans="2:34" s="15" customFormat="1" ht="15" x14ac:dyDescent="0.25">
      <c r="B347" s="89" t="s">
        <v>71</v>
      </c>
      <c r="C347" s="89" t="s">
        <v>205</v>
      </c>
      <c r="D347" s="89" t="s">
        <v>158</v>
      </c>
      <c r="E347" s="89" t="s">
        <v>102</v>
      </c>
      <c r="F347" s="89" t="s">
        <v>203</v>
      </c>
      <c r="G347" s="10"/>
      <c r="H347" s="56" t="s">
        <v>197</v>
      </c>
      <c r="I347" s="88" t="str">
        <f t="shared" si="8"/>
        <v>HDDPR24QA_PR24CA13_RWQ_OUT3</v>
      </c>
      <c r="J347" s="10"/>
      <c r="K347" s="10"/>
      <c r="L347" s="10"/>
      <c r="M347" s="10"/>
      <c r="N347" s="10"/>
      <c r="O347" s="10"/>
      <c r="P347" s="57" t="s">
        <v>221</v>
      </c>
      <c r="Q347" s="57" t="s">
        <v>221</v>
      </c>
      <c r="R347" s="57" t="s">
        <v>221</v>
      </c>
      <c r="S347" s="57" t="s">
        <v>221</v>
      </c>
      <c r="T347" s="57" t="s">
        <v>221</v>
      </c>
      <c r="U347" s="57" t="s">
        <v>221</v>
      </c>
      <c r="V347" s="57" t="s">
        <v>221</v>
      </c>
      <c r="W347" s="57" t="s">
        <v>221</v>
      </c>
      <c r="X347" s="57" t="s">
        <v>221</v>
      </c>
      <c r="Y347" s="57" t="s">
        <v>221</v>
      </c>
      <c r="Z347" s="57" t="s">
        <v>221</v>
      </c>
      <c r="AA347" s="57" t="s">
        <v>221</v>
      </c>
      <c r="AB347" s="57" t="s">
        <v>221</v>
      </c>
      <c r="AC347" s="57" t="s">
        <v>221</v>
      </c>
      <c r="AD347" s="57" t="s">
        <v>221</v>
      </c>
      <c r="AE347" s="57" t="s">
        <v>221</v>
      </c>
      <c r="AF347" s="57" t="s">
        <v>221</v>
      </c>
      <c r="AG347" s="57" t="s">
        <v>221</v>
      </c>
      <c r="AH347" s="57" t="s">
        <v>221</v>
      </c>
    </row>
    <row r="348" spans="2:34" s="15" customFormat="1" ht="15" x14ac:dyDescent="0.25">
      <c r="B348" s="89" t="s">
        <v>75</v>
      </c>
      <c r="C348" s="89" t="s">
        <v>206</v>
      </c>
      <c r="D348" s="89" t="s">
        <v>157</v>
      </c>
      <c r="E348" s="89" t="s">
        <v>102</v>
      </c>
      <c r="F348" s="89" t="s">
        <v>203</v>
      </c>
      <c r="G348" s="10"/>
      <c r="H348" s="56" t="s">
        <v>197</v>
      </c>
      <c r="I348" s="88" t="str">
        <f t="shared" si="8"/>
        <v>NESPR24QA_PR24CA13_RWQ_OUT3</v>
      </c>
      <c r="J348" s="10"/>
      <c r="K348" s="10"/>
      <c r="L348" s="10"/>
      <c r="M348" s="10"/>
      <c r="N348" s="10"/>
      <c r="O348" s="10"/>
      <c r="P348" s="57" t="s">
        <v>221</v>
      </c>
      <c r="Q348" s="57" t="s">
        <v>221</v>
      </c>
      <c r="R348" s="57" t="s">
        <v>221</v>
      </c>
      <c r="S348" s="57" t="s">
        <v>221</v>
      </c>
      <c r="T348" s="57" t="s">
        <v>221</v>
      </c>
      <c r="U348" s="57" t="s">
        <v>221</v>
      </c>
      <c r="V348" s="57" t="s">
        <v>221</v>
      </c>
      <c r="W348" s="57" t="s">
        <v>221</v>
      </c>
      <c r="X348" s="57" t="s">
        <v>221</v>
      </c>
      <c r="Y348" s="57" t="s">
        <v>221</v>
      </c>
      <c r="Z348" s="57" t="s">
        <v>221</v>
      </c>
      <c r="AA348" s="57" t="s">
        <v>221</v>
      </c>
      <c r="AB348" s="57" t="s">
        <v>221</v>
      </c>
      <c r="AC348" s="57" t="s">
        <v>221</v>
      </c>
      <c r="AD348" s="57" t="s">
        <v>221</v>
      </c>
      <c r="AE348" s="57" t="s">
        <v>221</v>
      </c>
      <c r="AF348" s="57" t="s">
        <v>221</v>
      </c>
      <c r="AG348" s="57" t="s">
        <v>221</v>
      </c>
      <c r="AH348" s="57" t="s">
        <v>221</v>
      </c>
    </row>
    <row r="349" spans="2:34" s="15" customFormat="1" ht="15" x14ac:dyDescent="0.25">
      <c r="B349" s="89" t="s">
        <v>76</v>
      </c>
      <c r="C349" s="89" t="s">
        <v>207</v>
      </c>
      <c r="D349" s="89" t="s">
        <v>157</v>
      </c>
      <c r="E349" s="89" t="s">
        <v>102</v>
      </c>
      <c r="F349" s="89" t="s">
        <v>203</v>
      </c>
      <c r="G349" s="10"/>
      <c r="H349" s="56" t="s">
        <v>197</v>
      </c>
      <c r="I349" s="88" t="str">
        <f t="shared" si="8"/>
        <v>SVEPR24QA_PR24CA13_RWQ_OUT3</v>
      </c>
      <c r="J349" s="10"/>
      <c r="K349" s="10"/>
      <c r="L349" s="10"/>
      <c r="M349" s="10"/>
      <c r="N349" s="10"/>
      <c r="O349" s="10"/>
      <c r="P349" s="57" t="s">
        <v>221</v>
      </c>
      <c r="Q349" s="57" t="s">
        <v>221</v>
      </c>
      <c r="R349" s="57" t="s">
        <v>221</v>
      </c>
      <c r="S349" s="57" t="s">
        <v>221</v>
      </c>
      <c r="T349" s="57" t="s">
        <v>221</v>
      </c>
      <c r="U349" s="57" t="s">
        <v>221</v>
      </c>
      <c r="V349" s="57" t="s">
        <v>221</v>
      </c>
      <c r="W349" s="57" t="s">
        <v>221</v>
      </c>
      <c r="X349" s="57" t="s">
        <v>221</v>
      </c>
      <c r="Y349" s="57" t="s">
        <v>221</v>
      </c>
      <c r="Z349" s="57" t="s">
        <v>221</v>
      </c>
      <c r="AA349" s="57" t="s">
        <v>221</v>
      </c>
      <c r="AB349" s="57" t="s">
        <v>221</v>
      </c>
      <c r="AC349" s="57" t="s">
        <v>221</v>
      </c>
      <c r="AD349" s="57" t="s">
        <v>221</v>
      </c>
      <c r="AE349" s="57" t="s">
        <v>221</v>
      </c>
      <c r="AF349" s="57" t="s">
        <v>221</v>
      </c>
      <c r="AG349" s="57" t="s">
        <v>221</v>
      </c>
      <c r="AH349" s="57" t="s">
        <v>221</v>
      </c>
    </row>
    <row r="350" spans="2:34" s="15" customFormat="1" ht="15" x14ac:dyDescent="0.25">
      <c r="B350" s="89" t="s">
        <v>81</v>
      </c>
      <c r="C350" s="89" t="s">
        <v>208</v>
      </c>
      <c r="D350" s="89" t="s">
        <v>157</v>
      </c>
      <c r="E350" s="89" t="s">
        <v>102</v>
      </c>
      <c r="F350" s="89" t="s">
        <v>203</v>
      </c>
      <c r="G350" s="10"/>
      <c r="H350" s="56" t="s">
        <v>197</v>
      </c>
      <c r="I350" s="88" t="str">
        <f t="shared" si="8"/>
        <v>SRNPR24QA_PR24CA13_RWQ_OUT3</v>
      </c>
      <c r="J350" s="10"/>
      <c r="K350" s="10"/>
      <c r="L350" s="10"/>
      <c r="M350" s="10"/>
      <c r="N350" s="10"/>
      <c r="O350" s="10"/>
      <c r="P350" s="57" t="s">
        <v>221</v>
      </c>
      <c r="Q350" s="57" t="s">
        <v>221</v>
      </c>
      <c r="R350" s="57" t="s">
        <v>221</v>
      </c>
      <c r="S350" s="57" t="s">
        <v>221</v>
      </c>
      <c r="T350" s="57" t="s">
        <v>221</v>
      </c>
      <c r="U350" s="57" t="s">
        <v>221</v>
      </c>
      <c r="V350" s="57" t="s">
        <v>221</v>
      </c>
      <c r="W350" s="57" t="s">
        <v>221</v>
      </c>
      <c r="X350" s="57" t="s">
        <v>221</v>
      </c>
      <c r="Y350" s="57" t="s">
        <v>221</v>
      </c>
      <c r="Z350" s="57" t="s">
        <v>221</v>
      </c>
      <c r="AA350" s="57" t="s">
        <v>221</v>
      </c>
      <c r="AB350" s="57" t="s">
        <v>221</v>
      </c>
      <c r="AC350" s="57" t="s">
        <v>221</v>
      </c>
      <c r="AD350" s="57" t="s">
        <v>221</v>
      </c>
      <c r="AE350" s="57" t="s">
        <v>221</v>
      </c>
      <c r="AF350" s="57" t="s">
        <v>221</v>
      </c>
      <c r="AG350" s="57" t="s">
        <v>221</v>
      </c>
      <c r="AH350" s="57" t="s">
        <v>221</v>
      </c>
    </row>
    <row r="351" spans="2:34" s="15" customFormat="1" ht="15" x14ac:dyDescent="0.25">
      <c r="B351" s="89" t="s">
        <v>82</v>
      </c>
      <c r="C351" s="89" t="s">
        <v>209</v>
      </c>
      <c r="D351" s="89" t="s">
        <v>157</v>
      </c>
      <c r="E351" s="89" t="s">
        <v>102</v>
      </c>
      <c r="F351" s="89" t="s">
        <v>203</v>
      </c>
      <c r="G351" s="10"/>
      <c r="H351" s="56" t="s">
        <v>197</v>
      </c>
      <c r="I351" s="88" t="str">
        <f t="shared" si="8"/>
        <v>TMSPR24QA_PR24CA13_RWQ_OUT3</v>
      </c>
      <c r="J351" s="10"/>
      <c r="K351" s="10"/>
      <c r="L351" s="10"/>
      <c r="M351" s="10"/>
      <c r="N351" s="10"/>
      <c r="O351" s="10"/>
      <c r="P351" s="57" t="s">
        <v>221</v>
      </c>
      <c r="Q351" s="57" t="s">
        <v>221</v>
      </c>
      <c r="R351" s="57" t="s">
        <v>221</v>
      </c>
      <c r="S351" s="57" t="s">
        <v>221</v>
      </c>
      <c r="T351" s="57" t="s">
        <v>221</v>
      </c>
      <c r="U351" s="57" t="s">
        <v>221</v>
      </c>
      <c r="V351" s="57" t="s">
        <v>221</v>
      </c>
      <c r="W351" s="57" t="s">
        <v>221</v>
      </c>
      <c r="X351" s="57" t="s">
        <v>221</v>
      </c>
      <c r="Y351" s="57" t="s">
        <v>221</v>
      </c>
      <c r="Z351" s="57" t="s">
        <v>221</v>
      </c>
      <c r="AA351" s="57" t="s">
        <v>221</v>
      </c>
      <c r="AB351" s="57" t="s">
        <v>221</v>
      </c>
      <c r="AC351" s="57" t="s">
        <v>221</v>
      </c>
      <c r="AD351" s="57" t="s">
        <v>221</v>
      </c>
      <c r="AE351" s="57" t="s">
        <v>221</v>
      </c>
      <c r="AF351" s="57" t="s">
        <v>221</v>
      </c>
      <c r="AG351" s="57" t="s">
        <v>221</v>
      </c>
      <c r="AH351" s="57" t="s">
        <v>221</v>
      </c>
    </row>
    <row r="352" spans="2:34" s="15" customFormat="1" ht="15" x14ac:dyDescent="0.25">
      <c r="B352" s="89" t="s">
        <v>83</v>
      </c>
      <c r="C352" s="89" t="s">
        <v>210</v>
      </c>
      <c r="D352" s="89" t="s">
        <v>157</v>
      </c>
      <c r="E352" s="89" t="s">
        <v>102</v>
      </c>
      <c r="F352" s="89" t="s">
        <v>203</v>
      </c>
      <c r="G352" s="10"/>
      <c r="H352" s="56" t="s">
        <v>197</v>
      </c>
      <c r="I352" s="88" t="str">
        <f t="shared" si="8"/>
        <v>NWTPR24QA_PR24CA13_RWQ_OUT3</v>
      </c>
      <c r="J352" s="10"/>
      <c r="K352" s="10"/>
      <c r="L352" s="10"/>
      <c r="M352" s="10"/>
      <c r="N352" s="10"/>
      <c r="O352" s="10"/>
      <c r="P352" s="57" t="s">
        <v>221</v>
      </c>
      <c r="Q352" s="57" t="s">
        <v>221</v>
      </c>
      <c r="R352" s="57" t="s">
        <v>221</v>
      </c>
      <c r="S352" s="57" t="s">
        <v>221</v>
      </c>
      <c r="T352" s="57" t="s">
        <v>221</v>
      </c>
      <c r="U352" s="57" t="s">
        <v>221</v>
      </c>
      <c r="V352" s="57" t="s">
        <v>221</v>
      </c>
      <c r="W352" s="57" t="s">
        <v>221</v>
      </c>
      <c r="X352" s="57" t="s">
        <v>221</v>
      </c>
      <c r="Y352" s="57" t="s">
        <v>221</v>
      </c>
      <c r="Z352" s="57" t="s">
        <v>221</v>
      </c>
      <c r="AA352" s="57" t="s">
        <v>221</v>
      </c>
      <c r="AB352" s="57" t="s">
        <v>221</v>
      </c>
      <c r="AC352" s="57" t="s">
        <v>221</v>
      </c>
      <c r="AD352" s="57" t="s">
        <v>221</v>
      </c>
      <c r="AE352" s="57" t="s">
        <v>221</v>
      </c>
      <c r="AF352" s="57" t="s">
        <v>221</v>
      </c>
      <c r="AG352" s="57" t="s">
        <v>221</v>
      </c>
      <c r="AH352" s="57" t="s">
        <v>221</v>
      </c>
    </row>
    <row r="353" spans="2:34" s="15" customFormat="1" ht="15" x14ac:dyDescent="0.25">
      <c r="B353" s="89" t="s">
        <v>86</v>
      </c>
      <c r="C353" s="89" t="s">
        <v>211</v>
      </c>
      <c r="D353" s="89" t="s">
        <v>157</v>
      </c>
      <c r="E353" s="89" t="s">
        <v>102</v>
      </c>
      <c r="F353" s="89" t="s">
        <v>203</v>
      </c>
      <c r="G353" s="10"/>
      <c r="H353" s="56" t="s">
        <v>197</v>
      </c>
      <c r="I353" s="88" t="str">
        <f t="shared" si="8"/>
        <v>WSXPR24QA_PR24CA13_RWQ_OUT3</v>
      </c>
      <c r="J353" s="10"/>
      <c r="K353" s="10"/>
      <c r="L353" s="10"/>
      <c r="M353" s="10"/>
      <c r="N353" s="10"/>
      <c r="O353" s="10"/>
      <c r="P353" s="57" t="s">
        <v>221</v>
      </c>
      <c r="Q353" s="57" t="s">
        <v>221</v>
      </c>
      <c r="R353" s="57" t="s">
        <v>221</v>
      </c>
      <c r="S353" s="57" t="s">
        <v>221</v>
      </c>
      <c r="T353" s="57" t="s">
        <v>221</v>
      </c>
      <c r="U353" s="57" t="s">
        <v>221</v>
      </c>
      <c r="V353" s="57" t="s">
        <v>221</v>
      </c>
      <c r="W353" s="57" t="s">
        <v>221</v>
      </c>
      <c r="X353" s="57" t="s">
        <v>221</v>
      </c>
      <c r="Y353" s="57" t="s">
        <v>221</v>
      </c>
      <c r="Z353" s="57" t="s">
        <v>221</v>
      </c>
      <c r="AA353" s="57" t="s">
        <v>221</v>
      </c>
      <c r="AB353" s="57" t="s">
        <v>221</v>
      </c>
      <c r="AC353" s="57" t="s">
        <v>221</v>
      </c>
      <c r="AD353" s="57" t="s">
        <v>221</v>
      </c>
      <c r="AE353" s="57" t="s">
        <v>221</v>
      </c>
      <c r="AF353" s="57" t="s">
        <v>221</v>
      </c>
      <c r="AG353" s="57" t="s">
        <v>221</v>
      </c>
      <c r="AH353" s="57" t="s">
        <v>221</v>
      </c>
    </row>
    <row r="354" spans="2:34" s="15" customFormat="1" ht="15" x14ac:dyDescent="0.25">
      <c r="B354" s="89" t="s">
        <v>87</v>
      </c>
      <c r="C354" s="89" t="s">
        <v>212</v>
      </c>
      <c r="D354" s="89" t="s">
        <v>157</v>
      </c>
      <c r="E354" s="89" t="s">
        <v>102</v>
      </c>
      <c r="F354" s="89" t="s">
        <v>203</v>
      </c>
      <c r="G354" s="10"/>
      <c r="H354" s="56" t="s">
        <v>197</v>
      </c>
      <c r="I354" s="88" t="str">
        <f t="shared" si="8"/>
        <v>YKYPR24QA_PR24CA13_RWQ_OUT3</v>
      </c>
      <c r="J354" s="10"/>
      <c r="K354" s="10"/>
      <c r="L354" s="10"/>
      <c r="M354" s="10"/>
      <c r="N354" s="10"/>
      <c r="O354" s="10"/>
      <c r="P354" s="57" t="s">
        <v>221</v>
      </c>
      <c r="Q354" s="57" t="s">
        <v>221</v>
      </c>
      <c r="R354" s="57" t="s">
        <v>221</v>
      </c>
      <c r="S354" s="57" t="s">
        <v>221</v>
      </c>
      <c r="T354" s="57" t="s">
        <v>221</v>
      </c>
      <c r="U354" s="57" t="s">
        <v>221</v>
      </c>
      <c r="V354" s="57" t="s">
        <v>221</v>
      </c>
      <c r="W354" s="57" t="s">
        <v>221</v>
      </c>
      <c r="X354" s="57" t="s">
        <v>221</v>
      </c>
      <c r="Y354" s="57" t="s">
        <v>221</v>
      </c>
      <c r="Z354" s="57" t="s">
        <v>221</v>
      </c>
      <c r="AA354" s="57" t="s">
        <v>221</v>
      </c>
      <c r="AB354" s="57" t="s">
        <v>221</v>
      </c>
      <c r="AC354" s="57" t="s">
        <v>221</v>
      </c>
      <c r="AD354" s="57" t="s">
        <v>221</v>
      </c>
      <c r="AE354" s="57" t="s">
        <v>221</v>
      </c>
      <c r="AF354" s="57" t="s">
        <v>221</v>
      </c>
      <c r="AG354" s="57" t="s">
        <v>221</v>
      </c>
      <c r="AH354" s="57" t="s">
        <v>221</v>
      </c>
    </row>
    <row r="355" spans="2:34" s="15" customFormat="1" ht="15" x14ac:dyDescent="0.25">
      <c r="B355" s="89" t="s">
        <v>88</v>
      </c>
      <c r="C355" s="89" t="s">
        <v>213</v>
      </c>
      <c r="D355" s="89" t="s">
        <v>157</v>
      </c>
      <c r="E355" s="89" t="s">
        <v>102</v>
      </c>
      <c r="F355" s="89" t="s">
        <v>214</v>
      </c>
      <c r="G355" s="10"/>
      <c r="H355" s="56" t="s">
        <v>197</v>
      </c>
      <c r="I355" s="88" t="str">
        <f t="shared" si="8"/>
        <v>AFWPR24QA_PR24CA13_RWQ_OUT3</v>
      </c>
      <c r="J355" s="10"/>
      <c r="K355" s="10"/>
      <c r="L355" s="10"/>
      <c r="M355" s="10"/>
      <c r="N355" s="10"/>
      <c r="O355" s="10"/>
      <c r="P355" s="57" t="s">
        <v>221</v>
      </c>
      <c r="Q355" s="57" t="s">
        <v>221</v>
      </c>
      <c r="R355" s="57" t="s">
        <v>221</v>
      </c>
      <c r="S355" s="57" t="s">
        <v>221</v>
      </c>
      <c r="T355" s="57" t="s">
        <v>221</v>
      </c>
      <c r="U355" s="57" t="s">
        <v>221</v>
      </c>
      <c r="V355" s="57" t="s">
        <v>221</v>
      </c>
      <c r="W355" s="57" t="s">
        <v>221</v>
      </c>
      <c r="X355" s="57" t="s">
        <v>221</v>
      </c>
      <c r="Y355" s="57" t="s">
        <v>221</v>
      </c>
      <c r="Z355" s="57" t="s">
        <v>221</v>
      </c>
      <c r="AA355" s="57" t="s">
        <v>221</v>
      </c>
      <c r="AB355" s="57" t="s">
        <v>221</v>
      </c>
      <c r="AC355" s="57" t="s">
        <v>221</v>
      </c>
      <c r="AD355" s="57" t="s">
        <v>221</v>
      </c>
      <c r="AE355" s="57" t="s">
        <v>221</v>
      </c>
      <c r="AF355" s="57" t="s">
        <v>221</v>
      </c>
      <c r="AG355" s="57" t="s">
        <v>221</v>
      </c>
      <c r="AH355" s="57" t="s">
        <v>221</v>
      </c>
    </row>
    <row r="356" spans="2:34" s="15" customFormat="1" ht="15" x14ac:dyDescent="0.25">
      <c r="B356" s="89" t="s">
        <v>94</v>
      </c>
      <c r="C356" s="89" t="s">
        <v>215</v>
      </c>
      <c r="D356" s="89" t="s">
        <v>157</v>
      </c>
      <c r="E356" s="89" t="s">
        <v>102</v>
      </c>
      <c r="F356" s="89" t="s">
        <v>214</v>
      </c>
      <c r="G356" s="10"/>
      <c r="H356" s="56" t="s">
        <v>197</v>
      </c>
      <c r="I356" s="88" t="str">
        <f t="shared" si="8"/>
        <v>PRTPR24QA_PR24CA13_RWQ_OUT3</v>
      </c>
      <c r="J356" s="10"/>
      <c r="K356" s="10"/>
      <c r="L356" s="10"/>
      <c r="M356" s="10"/>
      <c r="N356" s="10"/>
      <c r="O356" s="10"/>
      <c r="P356" s="57" t="s">
        <v>221</v>
      </c>
      <c r="Q356" s="57" t="s">
        <v>221</v>
      </c>
      <c r="R356" s="57" t="s">
        <v>221</v>
      </c>
      <c r="S356" s="57" t="s">
        <v>221</v>
      </c>
      <c r="T356" s="57" t="s">
        <v>221</v>
      </c>
      <c r="U356" s="57" t="s">
        <v>221</v>
      </c>
      <c r="V356" s="57" t="s">
        <v>221</v>
      </c>
      <c r="W356" s="57" t="s">
        <v>221</v>
      </c>
      <c r="X356" s="57" t="s">
        <v>221</v>
      </c>
      <c r="Y356" s="57" t="s">
        <v>221</v>
      </c>
      <c r="Z356" s="57" t="s">
        <v>221</v>
      </c>
      <c r="AA356" s="57" t="s">
        <v>221</v>
      </c>
      <c r="AB356" s="57" t="s">
        <v>221</v>
      </c>
      <c r="AC356" s="57" t="s">
        <v>221</v>
      </c>
      <c r="AD356" s="57" t="s">
        <v>221</v>
      </c>
      <c r="AE356" s="57" t="s">
        <v>221</v>
      </c>
      <c r="AF356" s="57" t="s">
        <v>221</v>
      </c>
      <c r="AG356" s="57" t="s">
        <v>221</v>
      </c>
      <c r="AH356" s="57" t="s">
        <v>221</v>
      </c>
    </row>
    <row r="357" spans="2:34" s="15" customFormat="1" ht="15" x14ac:dyDescent="0.25">
      <c r="B357" s="89" t="s">
        <v>95</v>
      </c>
      <c r="C357" s="89" t="s">
        <v>216</v>
      </c>
      <c r="D357" s="89" t="s">
        <v>157</v>
      </c>
      <c r="E357" s="89" t="s">
        <v>102</v>
      </c>
      <c r="F357" s="89" t="s">
        <v>214</v>
      </c>
      <c r="G357" s="10"/>
      <c r="H357" s="56" t="s">
        <v>197</v>
      </c>
      <c r="I357" s="88" t="str">
        <f t="shared" si="8"/>
        <v>SEWPR24QA_PR24CA13_RWQ_OUT3</v>
      </c>
      <c r="J357" s="10"/>
      <c r="K357" s="10"/>
      <c r="L357" s="10"/>
      <c r="M357" s="10"/>
      <c r="N357" s="10"/>
      <c r="O357" s="10"/>
      <c r="P357" s="57" t="s">
        <v>221</v>
      </c>
      <c r="Q357" s="57" t="s">
        <v>221</v>
      </c>
      <c r="R357" s="57" t="s">
        <v>221</v>
      </c>
      <c r="S357" s="57" t="s">
        <v>221</v>
      </c>
      <c r="T357" s="57" t="s">
        <v>221</v>
      </c>
      <c r="U357" s="57" t="s">
        <v>221</v>
      </c>
      <c r="V357" s="57" t="s">
        <v>221</v>
      </c>
      <c r="W357" s="57" t="s">
        <v>221</v>
      </c>
      <c r="X357" s="57" t="s">
        <v>221</v>
      </c>
      <c r="Y357" s="57" t="s">
        <v>221</v>
      </c>
      <c r="Z357" s="57" t="s">
        <v>221</v>
      </c>
      <c r="AA357" s="57" t="s">
        <v>221</v>
      </c>
      <c r="AB357" s="57" t="s">
        <v>221</v>
      </c>
      <c r="AC357" s="57" t="s">
        <v>221</v>
      </c>
      <c r="AD357" s="57" t="s">
        <v>221</v>
      </c>
      <c r="AE357" s="57" t="s">
        <v>221</v>
      </c>
      <c r="AF357" s="57" t="s">
        <v>221</v>
      </c>
      <c r="AG357" s="57" t="s">
        <v>221</v>
      </c>
      <c r="AH357" s="57" t="s">
        <v>221</v>
      </c>
    </row>
    <row r="358" spans="2:34" s="15" customFormat="1" ht="15" x14ac:dyDescent="0.25">
      <c r="B358" s="89" t="s">
        <v>96</v>
      </c>
      <c r="C358" s="89" t="s">
        <v>217</v>
      </c>
      <c r="D358" s="89" t="s">
        <v>157</v>
      </c>
      <c r="E358" s="89" t="s">
        <v>102</v>
      </c>
      <c r="F358" s="89" t="s">
        <v>214</v>
      </c>
      <c r="G358" s="10"/>
      <c r="H358" s="56" t="s">
        <v>197</v>
      </c>
      <c r="I358" s="88" t="str">
        <f t="shared" si="8"/>
        <v>SSCPR24QA_PR24CA13_RWQ_OUT3</v>
      </c>
      <c r="J358" s="10"/>
      <c r="K358" s="10"/>
      <c r="L358" s="10"/>
      <c r="M358" s="10"/>
      <c r="N358" s="10"/>
      <c r="O358" s="10"/>
      <c r="P358" s="57" t="s">
        <v>221</v>
      </c>
      <c r="Q358" s="57" t="s">
        <v>221</v>
      </c>
      <c r="R358" s="57" t="s">
        <v>221</v>
      </c>
      <c r="S358" s="57" t="s">
        <v>221</v>
      </c>
      <c r="T358" s="57" t="s">
        <v>221</v>
      </c>
      <c r="U358" s="57" t="s">
        <v>221</v>
      </c>
      <c r="V358" s="57" t="s">
        <v>221</v>
      </c>
      <c r="W358" s="57" t="s">
        <v>221</v>
      </c>
      <c r="X358" s="57" t="s">
        <v>221</v>
      </c>
      <c r="Y358" s="57" t="s">
        <v>221</v>
      </c>
      <c r="Z358" s="57" t="s">
        <v>221</v>
      </c>
      <c r="AA358" s="57" t="s">
        <v>221</v>
      </c>
      <c r="AB358" s="57" t="s">
        <v>221</v>
      </c>
      <c r="AC358" s="57" t="s">
        <v>221</v>
      </c>
      <c r="AD358" s="57" t="s">
        <v>221</v>
      </c>
      <c r="AE358" s="57" t="s">
        <v>221</v>
      </c>
      <c r="AF358" s="57" t="s">
        <v>221</v>
      </c>
      <c r="AG358" s="57" t="s">
        <v>221</v>
      </c>
      <c r="AH358" s="57" t="s">
        <v>221</v>
      </c>
    </row>
    <row r="359" spans="2:34" s="15" customFormat="1" ht="15" x14ac:dyDescent="0.25">
      <c r="B359" s="89" t="s">
        <v>100</v>
      </c>
      <c r="C359" s="89" t="s">
        <v>218</v>
      </c>
      <c r="D359" s="89" t="s">
        <v>157</v>
      </c>
      <c r="E359" s="89" t="s">
        <v>102</v>
      </c>
      <c r="F359" s="89" t="s">
        <v>214</v>
      </c>
      <c r="G359" s="10"/>
      <c r="H359" s="56" t="s">
        <v>197</v>
      </c>
      <c r="I359" s="88" t="str">
        <f t="shared" si="8"/>
        <v>SESPR24QA_PR24CA13_RWQ_OUT3</v>
      </c>
      <c r="J359" s="10"/>
      <c r="K359" s="10"/>
      <c r="L359" s="10"/>
      <c r="M359" s="10"/>
      <c r="N359" s="10"/>
      <c r="O359" s="10"/>
      <c r="P359" s="57" t="s">
        <v>221</v>
      </c>
      <c r="Q359" s="57" t="s">
        <v>221</v>
      </c>
      <c r="R359" s="57" t="s">
        <v>221</v>
      </c>
      <c r="S359" s="57" t="s">
        <v>221</v>
      </c>
      <c r="T359" s="57" t="s">
        <v>221</v>
      </c>
      <c r="U359" s="57" t="s">
        <v>221</v>
      </c>
      <c r="V359" s="57" t="s">
        <v>221</v>
      </c>
      <c r="W359" s="57" t="s">
        <v>221</v>
      </c>
      <c r="X359" s="57" t="s">
        <v>221</v>
      </c>
      <c r="Y359" s="57" t="s">
        <v>221</v>
      </c>
      <c r="Z359" s="57" t="s">
        <v>221</v>
      </c>
      <c r="AA359" s="57" t="s">
        <v>221</v>
      </c>
      <c r="AB359" s="57" t="s">
        <v>221</v>
      </c>
      <c r="AC359" s="57" t="s">
        <v>221</v>
      </c>
      <c r="AD359" s="57" t="s">
        <v>221</v>
      </c>
      <c r="AE359" s="57" t="s">
        <v>221</v>
      </c>
      <c r="AF359" s="57" t="s">
        <v>221</v>
      </c>
      <c r="AG359" s="57" t="s">
        <v>221</v>
      </c>
      <c r="AH359" s="57" t="s">
        <v>221</v>
      </c>
    </row>
    <row r="360" spans="2:34" s="15" customFormat="1" ht="15" x14ac:dyDescent="0.25">
      <c r="B360" s="89" t="s">
        <v>78</v>
      </c>
      <c r="C360" s="89" t="s">
        <v>219</v>
      </c>
      <c r="D360" s="89" t="s">
        <v>157</v>
      </c>
      <c r="E360" s="89" t="s">
        <v>102</v>
      </c>
      <c r="F360" s="89" t="s">
        <v>203</v>
      </c>
      <c r="G360" s="10"/>
      <c r="H360" s="56" t="s">
        <v>197</v>
      </c>
      <c r="I360" s="88" t="str">
        <f t="shared" si="8"/>
        <v>SWBPR24QA_PR24CA13_RWQ_OUT3</v>
      </c>
      <c r="J360" s="10"/>
      <c r="K360" s="10"/>
      <c r="L360" s="10"/>
      <c r="M360" s="10"/>
      <c r="N360" s="10"/>
      <c r="O360" s="10"/>
      <c r="P360" s="57" t="s">
        <v>221</v>
      </c>
      <c r="Q360" s="57" t="s">
        <v>221</v>
      </c>
      <c r="R360" s="57" t="s">
        <v>221</v>
      </c>
      <c r="S360" s="57" t="s">
        <v>221</v>
      </c>
      <c r="T360" s="57" t="s">
        <v>221</v>
      </c>
      <c r="U360" s="57" t="s">
        <v>221</v>
      </c>
      <c r="V360" s="57" t="s">
        <v>221</v>
      </c>
      <c r="W360" s="57" t="s">
        <v>221</v>
      </c>
      <c r="X360" s="57" t="s">
        <v>221</v>
      </c>
      <c r="Y360" s="57" t="s">
        <v>221</v>
      </c>
      <c r="Z360" s="57" t="s">
        <v>221</v>
      </c>
      <c r="AA360" s="57" t="s">
        <v>221</v>
      </c>
      <c r="AB360" s="57" t="s">
        <v>221</v>
      </c>
      <c r="AC360" s="57" t="s">
        <v>221</v>
      </c>
      <c r="AD360" s="57" t="s">
        <v>221</v>
      </c>
      <c r="AE360" s="57" t="s">
        <v>221</v>
      </c>
      <c r="AF360" s="57" t="s">
        <v>221</v>
      </c>
      <c r="AG360" s="57" t="s">
        <v>221</v>
      </c>
      <c r="AH360" s="57" t="s">
        <v>221</v>
      </c>
    </row>
    <row r="361" spans="2:34" s="15" customFormat="1" ht="15" x14ac:dyDescent="0.25">
      <c r="B361" s="89" t="s">
        <v>90</v>
      </c>
      <c r="C361" s="89" t="s">
        <v>220</v>
      </c>
      <c r="D361" s="89" t="s">
        <v>157</v>
      </c>
      <c r="E361" s="89" t="s">
        <v>102</v>
      </c>
      <c r="F361" s="89" t="s">
        <v>214</v>
      </c>
      <c r="G361" s="10"/>
      <c r="H361" s="56" t="s">
        <v>197</v>
      </c>
      <c r="I361" s="88" t="str">
        <f t="shared" si="8"/>
        <v>BRLPR24QA_PR24CA13_RWQ_OUT3</v>
      </c>
      <c r="J361" s="10"/>
      <c r="K361" s="10"/>
      <c r="L361" s="10"/>
      <c r="M361" s="10"/>
      <c r="N361" s="10"/>
      <c r="O361" s="10"/>
      <c r="P361" s="57" t="s">
        <v>221</v>
      </c>
      <c r="Q361" s="57" t="s">
        <v>221</v>
      </c>
      <c r="R361" s="57" t="s">
        <v>221</v>
      </c>
      <c r="S361" s="57" t="s">
        <v>221</v>
      </c>
      <c r="T361" s="57" t="s">
        <v>221</v>
      </c>
      <c r="U361" s="57" t="s">
        <v>221</v>
      </c>
      <c r="V361" s="57" t="s">
        <v>221</v>
      </c>
      <c r="W361" s="57" t="s">
        <v>221</v>
      </c>
      <c r="X361" s="57" t="s">
        <v>221</v>
      </c>
      <c r="Y361" s="57" t="s">
        <v>221</v>
      </c>
      <c r="Z361" s="57" t="s">
        <v>221</v>
      </c>
      <c r="AA361" s="57" t="s">
        <v>221</v>
      </c>
      <c r="AB361" s="57" t="s">
        <v>221</v>
      </c>
      <c r="AC361" s="57" t="s">
        <v>221</v>
      </c>
      <c r="AD361" s="57" t="s">
        <v>221</v>
      </c>
      <c r="AE361" s="57" t="s">
        <v>221</v>
      </c>
      <c r="AF361" s="57" t="s">
        <v>221</v>
      </c>
      <c r="AG361" s="57" t="s">
        <v>221</v>
      </c>
      <c r="AH361" s="57" t="s">
        <v>221</v>
      </c>
    </row>
    <row r="362" spans="2:34" s="15" customFormat="1" ht="15" x14ac:dyDescent="0.25">
      <c r="B362" s="90" t="s">
        <v>47</v>
      </c>
      <c r="C362" s="89" t="s">
        <v>202</v>
      </c>
      <c r="D362" s="89" t="s">
        <v>157</v>
      </c>
      <c r="E362" s="89" t="s">
        <v>102</v>
      </c>
      <c r="F362" s="89" t="s">
        <v>203</v>
      </c>
      <c r="G362" s="10"/>
      <c r="H362" s="56" t="s">
        <v>199</v>
      </c>
      <c r="I362" s="88" t="str">
        <f t="shared" si="8"/>
        <v>ANHPR24QA_PR24CA13_RWQ_OUT4</v>
      </c>
      <c r="J362" s="10"/>
      <c r="K362" s="10"/>
      <c r="L362" s="10"/>
      <c r="M362" s="10"/>
      <c r="N362" s="10"/>
      <c r="O362" s="10"/>
      <c r="P362" s="56">
        <v>1</v>
      </c>
      <c r="Q362" s="56">
        <v>1</v>
      </c>
      <c r="R362" s="56">
        <v>1</v>
      </c>
      <c r="S362" s="56">
        <v>1</v>
      </c>
      <c r="T362" s="56">
        <v>1</v>
      </c>
      <c r="U362" s="56">
        <v>1</v>
      </c>
      <c r="V362" s="56">
        <v>1</v>
      </c>
      <c r="W362" s="56">
        <v>1</v>
      </c>
      <c r="X362" s="56">
        <v>1</v>
      </c>
      <c r="Y362" s="56">
        <v>1</v>
      </c>
      <c r="Z362" s="56">
        <v>1</v>
      </c>
      <c r="AA362" s="56">
        <v>1</v>
      </c>
      <c r="AB362" s="56">
        <v>1</v>
      </c>
      <c r="AC362" s="56">
        <v>1</v>
      </c>
      <c r="AD362" s="56">
        <v>1</v>
      </c>
      <c r="AE362" s="56">
        <v>1</v>
      </c>
      <c r="AF362" s="56">
        <v>1</v>
      </c>
      <c r="AG362" s="56">
        <v>1</v>
      </c>
      <c r="AH362" s="56">
        <v>1</v>
      </c>
    </row>
    <row r="363" spans="2:34" s="15" customFormat="1" ht="15" x14ac:dyDescent="0.25">
      <c r="B363" s="89" t="s">
        <v>69</v>
      </c>
      <c r="C363" s="89" t="s">
        <v>204</v>
      </c>
      <c r="D363" s="89" t="s">
        <v>158</v>
      </c>
      <c r="E363" s="89" t="s">
        <v>102</v>
      </c>
      <c r="F363" s="89" t="s">
        <v>203</v>
      </c>
      <c r="G363" s="10"/>
      <c r="H363" s="56" t="s">
        <v>199</v>
      </c>
      <c r="I363" s="88" t="str">
        <f t="shared" si="8"/>
        <v>WSHPR24QA_PR24CA13_RWQ_OUT4</v>
      </c>
      <c r="J363" s="10"/>
      <c r="K363" s="10"/>
      <c r="L363" s="10"/>
      <c r="M363" s="10"/>
      <c r="N363" s="10"/>
      <c r="O363" s="10"/>
      <c r="P363" s="56">
        <v>1</v>
      </c>
      <c r="Q363" s="56">
        <v>1</v>
      </c>
      <c r="R363" s="56">
        <v>1</v>
      </c>
      <c r="S363" s="56">
        <v>1</v>
      </c>
      <c r="T363" s="56">
        <v>1</v>
      </c>
      <c r="U363" s="56">
        <v>1</v>
      </c>
      <c r="V363" s="56">
        <v>1</v>
      </c>
      <c r="W363" s="56">
        <v>1</v>
      </c>
      <c r="X363" s="56">
        <v>1</v>
      </c>
      <c r="Y363" s="56">
        <v>1</v>
      </c>
      <c r="Z363" s="56">
        <v>1</v>
      </c>
      <c r="AA363" s="56">
        <v>1</v>
      </c>
      <c r="AB363" s="56">
        <v>1</v>
      </c>
      <c r="AC363" s="56">
        <v>1</v>
      </c>
      <c r="AD363" s="56">
        <v>1</v>
      </c>
      <c r="AE363" s="56">
        <v>1</v>
      </c>
      <c r="AF363" s="56">
        <v>1</v>
      </c>
      <c r="AG363" s="56">
        <v>1</v>
      </c>
      <c r="AH363" s="56">
        <v>1</v>
      </c>
    </row>
    <row r="364" spans="2:34" s="15" customFormat="1" ht="15" x14ac:dyDescent="0.25">
      <c r="B364" s="89" t="s">
        <v>71</v>
      </c>
      <c r="C364" s="89" t="s">
        <v>205</v>
      </c>
      <c r="D364" s="89" t="s">
        <v>158</v>
      </c>
      <c r="E364" s="89" t="s">
        <v>102</v>
      </c>
      <c r="F364" s="89" t="s">
        <v>203</v>
      </c>
      <c r="G364" s="10"/>
      <c r="H364" s="56" t="s">
        <v>199</v>
      </c>
      <c r="I364" s="88" t="str">
        <f t="shared" si="8"/>
        <v>HDDPR24QA_PR24CA13_RWQ_OUT4</v>
      </c>
      <c r="J364" s="10"/>
      <c r="K364" s="10"/>
      <c r="L364" s="10"/>
      <c r="M364" s="10"/>
      <c r="N364" s="10"/>
      <c r="O364" s="10"/>
      <c r="P364" s="56">
        <v>1</v>
      </c>
      <c r="Q364" s="56">
        <v>1</v>
      </c>
      <c r="R364" s="56">
        <v>1</v>
      </c>
      <c r="S364" s="56">
        <v>1</v>
      </c>
      <c r="T364" s="56">
        <v>1</v>
      </c>
      <c r="U364" s="56">
        <v>1</v>
      </c>
      <c r="V364" s="56">
        <v>1</v>
      </c>
      <c r="W364" s="56">
        <v>1</v>
      </c>
      <c r="X364" s="56">
        <v>1</v>
      </c>
      <c r="Y364" s="56">
        <v>1</v>
      </c>
      <c r="Z364" s="56">
        <v>1</v>
      </c>
      <c r="AA364" s="56">
        <v>1</v>
      </c>
      <c r="AB364" s="56">
        <v>1</v>
      </c>
      <c r="AC364" s="56">
        <v>1</v>
      </c>
      <c r="AD364" s="56">
        <v>1</v>
      </c>
      <c r="AE364" s="56">
        <v>1</v>
      </c>
      <c r="AF364" s="56">
        <v>1</v>
      </c>
      <c r="AG364" s="56">
        <v>1</v>
      </c>
      <c r="AH364" s="56">
        <v>1</v>
      </c>
    </row>
    <row r="365" spans="2:34" s="15" customFormat="1" ht="15" x14ac:dyDescent="0.25">
      <c r="B365" s="89" t="s">
        <v>75</v>
      </c>
      <c r="C365" s="89" t="s">
        <v>206</v>
      </c>
      <c r="D365" s="89" t="s">
        <v>157</v>
      </c>
      <c r="E365" s="89" t="s">
        <v>102</v>
      </c>
      <c r="F365" s="89" t="s">
        <v>203</v>
      </c>
      <c r="G365" s="10"/>
      <c r="H365" s="56" t="s">
        <v>199</v>
      </c>
      <c r="I365" s="88" t="str">
        <f t="shared" si="8"/>
        <v>NESPR24QA_PR24CA13_RWQ_OUT4</v>
      </c>
      <c r="J365" s="10"/>
      <c r="K365" s="10"/>
      <c r="L365" s="10"/>
      <c r="M365" s="10"/>
      <c r="N365" s="10"/>
      <c r="O365" s="10"/>
      <c r="P365" s="56">
        <v>1</v>
      </c>
      <c r="Q365" s="56">
        <v>1</v>
      </c>
      <c r="R365" s="56">
        <v>1</v>
      </c>
      <c r="S365" s="56">
        <v>1</v>
      </c>
      <c r="T365" s="56">
        <v>1</v>
      </c>
      <c r="U365" s="56">
        <v>1</v>
      </c>
      <c r="V365" s="56">
        <v>1</v>
      </c>
      <c r="W365" s="56">
        <v>1</v>
      </c>
      <c r="X365" s="56">
        <v>1</v>
      </c>
      <c r="Y365" s="56">
        <v>1</v>
      </c>
      <c r="Z365" s="56">
        <v>1</v>
      </c>
      <c r="AA365" s="56">
        <v>1</v>
      </c>
      <c r="AB365" s="56">
        <v>1</v>
      </c>
      <c r="AC365" s="56">
        <v>1</v>
      </c>
      <c r="AD365" s="56">
        <v>1</v>
      </c>
      <c r="AE365" s="56">
        <v>1</v>
      </c>
      <c r="AF365" s="56">
        <v>1</v>
      </c>
      <c r="AG365" s="56">
        <v>1</v>
      </c>
      <c r="AH365" s="56">
        <v>1</v>
      </c>
    </row>
    <row r="366" spans="2:34" s="15" customFormat="1" ht="15" x14ac:dyDescent="0.25">
      <c r="B366" s="89" t="s">
        <v>76</v>
      </c>
      <c r="C366" s="89" t="s">
        <v>207</v>
      </c>
      <c r="D366" s="89" t="s">
        <v>157</v>
      </c>
      <c r="E366" s="89" t="s">
        <v>102</v>
      </c>
      <c r="F366" s="89" t="s">
        <v>203</v>
      </c>
      <c r="G366" s="10"/>
      <c r="H366" s="56" t="s">
        <v>199</v>
      </c>
      <c r="I366" s="88" t="str">
        <f t="shared" si="8"/>
        <v>SVEPR24QA_PR24CA13_RWQ_OUT4</v>
      </c>
      <c r="J366" s="10"/>
      <c r="K366" s="10"/>
      <c r="L366" s="10"/>
      <c r="M366" s="10"/>
      <c r="N366" s="10"/>
      <c r="O366" s="10"/>
      <c r="P366" s="56">
        <v>1</v>
      </c>
      <c r="Q366" s="56">
        <v>1</v>
      </c>
      <c r="R366" s="56">
        <v>1</v>
      </c>
      <c r="S366" s="56">
        <v>1</v>
      </c>
      <c r="T366" s="56">
        <v>1</v>
      </c>
      <c r="U366" s="56">
        <v>1</v>
      </c>
      <c r="V366" s="56">
        <v>1</v>
      </c>
      <c r="W366" s="56">
        <v>1</v>
      </c>
      <c r="X366" s="56">
        <v>1</v>
      </c>
      <c r="Y366" s="56">
        <v>1</v>
      </c>
      <c r="Z366" s="56">
        <v>1</v>
      </c>
      <c r="AA366" s="56">
        <v>1</v>
      </c>
      <c r="AB366" s="56">
        <v>1</v>
      </c>
      <c r="AC366" s="56">
        <v>1</v>
      </c>
      <c r="AD366" s="56">
        <v>1</v>
      </c>
      <c r="AE366" s="56">
        <v>1</v>
      </c>
      <c r="AF366" s="56">
        <v>1</v>
      </c>
      <c r="AG366" s="56">
        <v>1</v>
      </c>
      <c r="AH366" s="56">
        <v>1</v>
      </c>
    </row>
    <row r="367" spans="2:34" s="15" customFormat="1" ht="15" x14ac:dyDescent="0.25">
      <c r="B367" s="89" t="s">
        <v>81</v>
      </c>
      <c r="C367" s="89" t="s">
        <v>208</v>
      </c>
      <c r="D367" s="89" t="s">
        <v>157</v>
      </c>
      <c r="E367" s="89" t="s">
        <v>102</v>
      </c>
      <c r="F367" s="89" t="s">
        <v>203</v>
      </c>
      <c r="G367" s="10"/>
      <c r="H367" s="56" t="s">
        <v>199</v>
      </c>
      <c r="I367" s="88" t="str">
        <f t="shared" si="8"/>
        <v>SRNPR24QA_PR24CA13_RWQ_OUT4</v>
      </c>
      <c r="J367" s="10"/>
      <c r="K367" s="10"/>
      <c r="L367" s="10"/>
      <c r="M367" s="10"/>
      <c r="N367" s="10"/>
      <c r="O367" s="10"/>
      <c r="P367" s="56">
        <v>1</v>
      </c>
      <c r="Q367" s="56">
        <v>1</v>
      </c>
      <c r="R367" s="56">
        <v>1</v>
      </c>
      <c r="S367" s="56">
        <v>1</v>
      </c>
      <c r="T367" s="56">
        <v>1</v>
      </c>
      <c r="U367" s="56">
        <v>1</v>
      </c>
      <c r="V367" s="56">
        <v>1</v>
      </c>
      <c r="W367" s="56">
        <v>1</v>
      </c>
      <c r="X367" s="56">
        <v>1</v>
      </c>
      <c r="Y367" s="56">
        <v>1</v>
      </c>
      <c r="Z367" s="56">
        <v>1</v>
      </c>
      <c r="AA367" s="56">
        <v>1</v>
      </c>
      <c r="AB367" s="56">
        <v>1</v>
      </c>
      <c r="AC367" s="56">
        <v>1</v>
      </c>
      <c r="AD367" s="56">
        <v>1</v>
      </c>
      <c r="AE367" s="56">
        <v>1</v>
      </c>
      <c r="AF367" s="56">
        <v>1</v>
      </c>
      <c r="AG367" s="56">
        <v>1</v>
      </c>
      <c r="AH367" s="56">
        <v>1</v>
      </c>
    </row>
    <row r="368" spans="2:34" s="15" customFormat="1" ht="15" x14ac:dyDescent="0.25">
      <c r="B368" s="89" t="s">
        <v>82</v>
      </c>
      <c r="C368" s="89" t="s">
        <v>209</v>
      </c>
      <c r="D368" s="89" t="s">
        <v>157</v>
      </c>
      <c r="E368" s="89" t="s">
        <v>102</v>
      </c>
      <c r="F368" s="89" t="s">
        <v>203</v>
      </c>
      <c r="G368" s="10"/>
      <c r="H368" s="56" t="s">
        <v>199</v>
      </c>
      <c r="I368" s="88" t="str">
        <f t="shared" si="8"/>
        <v>TMSPR24QA_PR24CA13_RWQ_OUT4</v>
      </c>
      <c r="J368" s="10"/>
      <c r="K368" s="10"/>
      <c r="L368" s="10"/>
      <c r="M368" s="10"/>
      <c r="N368" s="10"/>
      <c r="O368" s="10"/>
      <c r="P368" s="56">
        <v>1</v>
      </c>
      <c r="Q368" s="56">
        <v>1</v>
      </c>
      <c r="R368" s="56">
        <v>1</v>
      </c>
      <c r="S368" s="56">
        <v>1</v>
      </c>
      <c r="T368" s="56">
        <v>1</v>
      </c>
      <c r="U368" s="56">
        <v>1</v>
      </c>
      <c r="V368" s="56">
        <v>1</v>
      </c>
      <c r="W368" s="56">
        <v>1</v>
      </c>
      <c r="X368" s="56">
        <v>1</v>
      </c>
      <c r="Y368" s="56">
        <v>1</v>
      </c>
      <c r="Z368" s="56">
        <v>1</v>
      </c>
      <c r="AA368" s="56">
        <v>1</v>
      </c>
      <c r="AB368" s="56">
        <v>1</v>
      </c>
      <c r="AC368" s="56">
        <v>1</v>
      </c>
      <c r="AD368" s="56">
        <v>1</v>
      </c>
      <c r="AE368" s="56">
        <v>1</v>
      </c>
      <c r="AF368" s="56">
        <v>1</v>
      </c>
      <c r="AG368" s="56">
        <v>1</v>
      </c>
      <c r="AH368" s="56">
        <v>1</v>
      </c>
    </row>
    <row r="369" spans="2:34" s="15" customFormat="1" ht="15" x14ac:dyDescent="0.25">
      <c r="B369" s="89" t="s">
        <v>83</v>
      </c>
      <c r="C369" s="89" t="s">
        <v>210</v>
      </c>
      <c r="D369" s="89" t="s">
        <v>157</v>
      </c>
      <c r="E369" s="89" t="s">
        <v>102</v>
      </c>
      <c r="F369" s="89" t="s">
        <v>203</v>
      </c>
      <c r="G369" s="10"/>
      <c r="H369" s="56" t="s">
        <v>199</v>
      </c>
      <c r="I369" s="88" t="str">
        <f t="shared" si="8"/>
        <v>NWTPR24QA_PR24CA13_RWQ_OUT4</v>
      </c>
      <c r="J369" s="10"/>
      <c r="K369" s="10"/>
      <c r="L369" s="10"/>
      <c r="M369" s="10"/>
      <c r="N369" s="10"/>
      <c r="O369" s="10"/>
      <c r="P369" s="56">
        <v>1</v>
      </c>
      <c r="Q369" s="56">
        <v>1</v>
      </c>
      <c r="R369" s="56">
        <v>1</v>
      </c>
      <c r="S369" s="56">
        <v>1</v>
      </c>
      <c r="T369" s="56">
        <v>1</v>
      </c>
      <c r="U369" s="56">
        <v>1</v>
      </c>
      <c r="V369" s="56">
        <v>1</v>
      </c>
      <c r="W369" s="56">
        <v>1</v>
      </c>
      <c r="X369" s="56">
        <v>1</v>
      </c>
      <c r="Y369" s="56">
        <v>1</v>
      </c>
      <c r="Z369" s="56">
        <v>1</v>
      </c>
      <c r="AA369" s="56">
        <v>1</v>
      </c>
      <c r="AB369" s="56">
        <v>1</v>
      </c>
      <c r="AC369" s="56">
        <v>1</v>
      </c>
      <c r="AD369" s="56">
        <v>1</v>
      </c>
      <c r="AE369" s="56">
        <v>1</v>
      </c>
      <c r="AF369" s="56">
        <v>1</v>
      </c>
      <c r="AG369" s="56">
        <v>1</v>
      </c>
      <c r="AH369" s="56">
        <v>1</v>
      </c>
    </row>
    <row r="370" spans="2:34" s="15" customFormat="1" ht="15" x14ac:dyDescent="0.25">
      <c r="B370" s="89" t="s">
        <v>86</v>
      </c>
      <c r="C370" s="89" t="s">
        <v>211</v>
      </c>
      <c r="D370" s="89" t="s">
        <v>157</v>
      </c>
      <c r="E370" s="89" t="s">
        <v>102</v>
      </c>
      <c r="F370" s="89" t="s">
        <v>203</v>
      </c>
      <c r="G370" s="10"/>
      <c r="H370" s="56" t="s">
        <v>199</v>
      </c>
      <c r="I370" s="88" t="str">
        <f t="shared" si="8"/>
        <v>WSXPR24QA_PR24CA13_RWQ_OUT4</v>
      </c>
      <c r="J370" s="10"/>
      <c r="K370" s="10"/>
      <c r="L370" s="10"/>
      <c r="M370" s="10"/>
      <c r="N370" s="10"/>
      <c r="O370" s="10"/>
      <c r="P370" s="56">
        <v>1</v>
      </c>
      <c r="Q370" s="56">
        <v>1</v>
      </c>
      <c r="R370" s="56">
        <v>1</v>
      </c>
      <c r="S370" s="56">
        <v>1</v>
      </c>
      <c r="T370" s="56">
        <v>1</v>
      </c>
      <c r="U370" s="56">
        <v>1</v>
      </c>
      <c r="V370" s="56">
        <v>1</v>
      </c>
      <c r="W370" s="56">
        <v>1</v>
      </c>
      <c r="X370" s="56">
        <v>1</v>
      </c>
      <c r="Y370" s="56">
        <v>1</v>
      </c>
      <c r="Z370" s="56">
        <v>1</v>
      </c>
      <c r="AA370" s="56">
        <v>1</v>
      </c>
      <c r="AB370" s="56">
        <v>1</v>
      </c>
      <c r="AC370" s="56">
        <v>1</v>
      </c>
      <c r="AD370" s="56">
        <v>1</v>
      </c>
      <c r="AE370" s="56">
        <v>1</v>
      </c>
      <c r="AF370" s="56">
        <v>1</v>
      </c>
      <c r="AG370" s="56">
        <v>1</v>
      </c>
      <c r="AH370" s="56">
        <v>1</v>
      </c>
    </row>
    <row r="371" spans="2:34" s="15" customFormat="1" ht="15" x14ac:dyDescent="0.25">
      <c r="B371" s="89" t="s">
        <v>87</v>
      </c>
      <c r="C371" s="89" t="s">
        <v>212</v>
      </c>
      <c r="D371" s="89" t="s">
        <v>157</v>
      </c>
      <c r="E371" s="89" t="s">
        <v>102</v>
      </c>
      <c r="F371" s="89" t="s">
        <v>203</v>
      </c>
      <c r="G371" s="10"/>
      <c r="H371" s="56" t="s">
        <v>199</v>
      </c>
      <c r="I371" s="88" t="str">
        <f t="shared" si="8"/>
        <v>YKYPR24QA_PR24CA13_RWQ_OUT4</v>
      </c>
      <c r="J371" s="10"/>
      <c r="K371" s="10"/>
      <c r="L371" s="10"/>
      <c r="M371" s="10"/>
      <c r="N371" s="10"/>
      <c r="O371" s="10"/>
      <c r="P371" s="56">
        <v>1</v>
      </c>
      <c r="Q371" s="56">
        <v>1</v>
      </c>
      <c r="R371" s="56">
        <v>1</v>
      </c>
      <c r="S371" s="56">
        <v>1</v>
      </c>
      <c r="T371" s="56">
        <v>1</v>
      </c>
      <c r="U371" s="56">
        <v>1</v>
      </c>
      <c r="V371" s="56">
        <v>1</v>
      </c>
      <c r="W371" s="56">
        <v>1</v>
      </c>
      <c r="X371" s="56">
        <v>1</v>
      </c>
      <c r="Y371" s="56">
        <v>1</v>
      </c>
      <c r="Z371" s="56">
        <v>1</v>
      </c>
      <c r="AA371" s="56">
        <v>1</v>
      </c>
      <c r="AB371" s="56">
        <v>1</v>
      </c>
      <c r="AC371" s="56">
        <v>1</v>
      </c>
      <c r="AD371" s="56">
        <v>1</v>
      </c>
      <c r="AE371" s="56">
        <v>1</v>
      </c>
      <c r="AF371" s="56">
        <v>1</v>
      </c>
      <c r="AG371" s="56">
        <v>1</v>
      </c>
      <c r="AH371" s="56">
        <v>1</v>
      </c>
    </row>
    <row r="372" spans="2:34" s="15" customFormat="1" ht="15" x14ac:dyDescent="0.25">
      <c r="B372" s="89" t="s">
        <v>88</v>
      </c>
      <c r="C372" s="89" t="s">
        <v>213</v>
      </c>
      <c r="D372" s="89" t="s">
        <v>157</v>
      </c>
      <c r="E372" s="89" t="s">
        <v>102</v>
      </c>
      <c r="F372" s="89" t="s">
        <v>214</v>
      </c>
      <c r="G372" s="10"/>
      <c r="H372" s="56" t="s">
        <v>199</v>
      </c>
      <c r="I372" s="88" t="str">
        <f t="shared" si="8"/>
        <v>AFWPR24QA_PR24CA13_RWQ_OUT4</v>
      </c>
      <c r="J372" s="10"/>
      <c r="K372" s="10"/>
      <c r="L372" s="10"/>
      <c r="M372" s="10"/>
      <c r="N372" s="10"/>
      <c r="O372" s="10"/>
      <c r="P372" s="56">
        <v>1</v>
      </c>
      <c r="Q372" s="56">
        <v>1</v>
      </c>
      <c r="R372" s="56">
        <v>1</v>
      </c>
      <c r="S372" s="56">
        <v>1</v>
      </c>
      <c r="T372" s="56">
        <v>1</v>
      </c>
      <c r="U372" s="56">
        <v>1</v>
      </c>
      <c r="V372" s="56">
        <v>1</v>
      </c>
      <c r="W372" s="56">
        <v>1</v>
      </c>
      <c r="X372" s="56">
        <v>1</v>
      </c>
      <c r="Y372" s="56">
        <v>1</v>
      </c>
      <c r="Z372" s="56">
        <v>1</v>
      </c>
      <c r="AA372" s="56">
        <v>1</v>
      </c>
      <c r="AB372" s="56">
        <v>1</v>
      </c>
      <c r="AC372" s="56">
        <v>1</v>
      </c>
      <c r="AD372" s="56">
        <v>1</v>
      </c>
      <c r="AE372" s="56">
        <v>1</v>
      </c>
      <c r="AF372" s="56">
        <v>1</v>
      </c>
      <c r="AG372" s="56">
        <v>1</v>
      </c>
      <c r="AH372" s="56">
        <v>1</v>
      </c>
    </row>
    <row r="373" spans="2:34" s="15" customFormat="1" ht="15" x14ac:dyDescent="0.25">
      <c r="B373" s="89" t="s">
        <v>94</v>
      </c>
      <c r="C373" s="89" t="s">
        <v>215</v>
      </c>
      <c r="D373" s="89" t="s">
        <v>157</v>
      </c>
      <c r="E373" s="89" t="s">
        <v>102</v>
      </c>
      <c r="F373" s="89" t="s">
        <v>214</v>
      </c>
      <c r="G373" s="10"/>
      <c r="H373" s="56" t="s">
        <v>199</v>
      </c>
      <c r="I373" s="88" t="str">
        <f t="shared" si="8"/>
        <v>PRTPR24QA_PR24CA13_RWQ_OUT4</v>
      </c>
      <c r="J373" s="10"/>
      <c r="K373" s="10"/>
      <c r="L373" s="10"/>
      <c r="M373" s="10"/>
      <c r="N373" s="10"/>
      <c r="O373" s="10"/>
      <c r="P373" s="56">
        <v>1</v>
      </c>
      <c r="Q373" s="56">
        <v>1</v>
      </c>
      <c r="R373" s="56">
        <v>1</v>
      </c>
      <c r="S373" s="56">
        <v>1</v>
      </c>
      <c r="T373" s="56">
        <v>1</v>
      </c>
      <c r="U373" s="56">
        <v>1</v>
      </c>
      <c r="V373" s="56">
        <v>1</v>
      </c>
      <c r="W373" s="56">
        <v>1</v>
      </c>
      <c r="X373" s="56">
        <v>1</v>
      </c>
      <c r="Y373" s="56">
        <v>1</v>
      </c>
      <c r="Z373" s="56">
        <v>1</v>
      </c>
      <c r="AA373" s="56">
        <v>1</v>
      </c>
      <c r="AB373" s="56">
        <v>1</v>
      </c>
      <c r="AC373" s="56">
        <v>1</v>
      </c>
      <c r="AD373" s="56">
        <v>1</v>
      </c>
      <c r="AE373" s="56">
        <v>1</v>
      </c>
      <c r="AF373" s="56">
        <v>1</v>
      </c>
      <c r="AG373" s="56">
        <v>1</v>
      </c>
      <c r="AH373" s="56">
        <v>1</v>
      </c>
    </row>
    <row r="374" spans="2:34" s="15" customFormat="1" ht="15" x14ac:dyDescent="0.25">
      <c r="B374" s="89" t="s">
        <v>95</v>
      </c>
      <c r="C374" s="89" t="s">
        <v>216</v>
      </c>
      <c r="D374" s="89" t="s">
        <v>157</v>
      </c>
      <c r="E374" s="89" t="s">
        <v>102</v>
      </c>
      <c r="F374" s="89" t="s">
        <v>214</v>
      </c>
      <c r="G374" s="10"/>
      <c r="H374" s="56" t="s">
        <v>199</v>
      </c>
      <c r="I374" s="88" t="str">
        <f t="shared" si="8"/>
        <v>SEWPR24QA_PR24CA13_RWQ_OUT4</v>
      </c>
      <c r="J374" s="10"/>
      <c r="K374" s="10"/>
      <c r="L374" s="10"/>
      <c r="M374" s="10"/>
      <c r="N374" s="10"/>
      <c r="O374" s="10"/>
      <c r="P374" s="56">
        <v>1</v>
      </c>
      <c r="Q374" s="56">
        <v>1</v>
      </c>
      <c r="R374" s="56">
        <v>1</v>
      </c>
      <c r="S374" s="56">
        <v>1</v>
      </c>
      <c r="T374" s="56">
        <v>1</v>
      </c>
      <c r="U374" s="56">
        <v>1</v>
      </c>
      <c r="V374" s="56">
        <v>1</v>
      </c>
      <c r="W374" s="56">
        <v>1</v>
      </c>
      <c r="X374" s="56">
        <v>1</v>
      </c>
      <c r="Y374" s="56">
        <v>1</v>
      </c>
      <c r="Z374" s="56">
        <v>1</v>
      </c>
      <c r="AA374" s="56">
        <v>1</v>
      </c>
      <c r="AB374" s="56">
        <v>1</v>
      </c>
      <c r="AC374" s="56">
        <v>1</v>
      </c>
      <c r="AD374" s="56">
        <v>1</v>
      </c>
      <c r="AE374" s="56">
        <v>1</v>
      </c>
      <c r="AF374" s="56">
        <v>1</v>
      </c>
      <c r="AG374" s="56">
        <v>1</v>
      </c>
      <c r="AH374" s="56">
        <v>1</v>
      </c>
    </row>
    <row r="375" spans="2:34" s="15" customFormat="1" ht="15" x14ac:dyDescent="0.25">
      <c r="B375" s="89" t="s">
        <v>96</v>
      </c>
      <c r="C375" s="89" t="s">
        <v>217</v>
      </c>
      <c r="D375" s="89" t="s">
        <v>157</v>
      </c>
      <c r="E375" s="89" t="s">
        <v>102</v>
      </c>
      <c r="F375" s="89" t="s">
        <v>214</v>
      </c>
      <c r="G375" s="10"/>
      <c r="H375" s="56" t="s">
        <v>199</v>
      </c>
      <c r="I375" s="88" t="str">
        <f t="shared" si="8"/>
        <v>SSCPR24QA_PR24CA13_RWQ_OUT4</v>
      </c>
      <c r="J375" s="10"/>
      <c r="K375" s="10"/>
      <c r="L375" s="10"/>
      <c r="M375" s="10"/>
      <c r="N375" s="10"/>
      <c r="O375" s="10"/>
      <c r="P375" s="56">
        <v>1</v>
      </c>
      <c r="Q375" s="56">
        <v>1</v>
      </c>
      <c r="R375" s="56">
        <v>1</v>
      </c>
      <c r="S375" s="56">
        <v>1</v>
      </c>
      <c r="T375" s="56">
        <v>1</v>
      </c>
      <c r="U375" s="56">
        <v>1</v>
      </c>
      <c r="V375" s="56">
        <v>1</v>
      </c>
      <c r="W375" s="56">
        <v>1</v>
      </c>
      <c r="X375" s="56">
        <v>1</v>
      </c>
      <c r="Y375" s="56">
        <v>1</v>
      </c>
      <c r="Z375" s="56">
        <v>1</v>
      </c>
      <c r="AA375" s="56">
        <v>1</v>
      </c>
      <c r="AB375" s="56">
        <v>1</v>
      </c>
      <c r="AC375" s="56">
        <v>1</v>
      </c>
      <c r="AD375" s="56">
        <v>1</v>
      </c>
      <c r="AE375" s="56">
        <v>1</v>
      </c>
      <c r="AF375" s="56">
        <v>1</v>
      </c>
      <c r="AG375" s="56">
        <v>1</v>
      </c>
      <c r="AH375" s="56">
        <v>1</v>
      </c>
    </row>
    <row r="376" spans="2:34" s="15" customFormat="1" ht="15" x14ac:dyDescent="0.25">
      <c r="B376" s="89" t="s">
        <v>100</v>
      </c>
      <c r="C376" s="89" t="s">
        <v>218</v>
      </c>
      <c r="D376" s="89" t="s">
        <v>157</v>
      </c>
      <c r="E376" s="89" t="s">
        <v>102</v>
      </c>
      <c r="F376" s="89" t="s">
        <v>214</v>
      </c>
      <c r="G376" s="10"/>
      <c r="H376" s="56" t="s">
        <v>199</v>
      </c>
      <c r="I376" s="88" t="str">
        <f t="shared" si="8"/>
        <v>SESPR24QA_PR24CA13_RWQ_OUT4</v>
      </c>
      <c r="J376" s="10"/>
      <c r="K376" s="10"/>
      <c r="L376" s="10"/>
      <c r="M376" s="10"/>
      <c r="N376" s="10"/>
      <c r="O376" s="10"/>
      <c r="P376" s="56">
        <v>1</v>
      </c>
      <c r="Q376" s="56">
        <v>1</v>
      </c>
      <c r="R376" s="56">
        <v>1</v>
      </c>
      <c r="S376" s="56">
        <v>1</v>
      </c>
      <c r="T376" s="56">
        <v>1</v>
      </c>
      <c r="U376" s="56">
        <v>1</v>
      </c>
      <c r="V376" s="56">
        <v>1</v>
      </c>
      <c r="W376" s="56">
        <v>1</v>
      </c>
      <c r="X376" s="56">
        <v>1</v>
      </c>
      <c r="Y376" s="56">
        <v>1</v>
      </c>
      <c r="Z376" s="56">
        <v>1</v>
      </c>
      <c r="AA376" s="56">
        <v>1</v>
      </c>
      <c r="AB376" s="56">
        <v>1</v>
      </c>
      <c r="AC376" s="56">
        <v>1</v>
      </c>
      <c r="AD376" s="56">
        <v>1</v>
      </c>
      <c r="AE376" s="56">
        <v>1</v>
      </c>
      <c r="AF376" s="56">
        <v>1</v>
      </c>
      <c r="AG376" s="56">
        <v>1</v>
      </c>
      <c r="AH376" s="56">
        <v>1</v>
      </c>
    </row>
    <row r="377" spans="2:34" s="15" customFormat="1" ht="15" x14ac:dyDescent="0.25">
      <c r="B377" s="89" t="s">
        <v>78</v>
      </c>
      <c r="C377" s="89" t="s">
        <v>219</v>
      </c>
      <c r="D377" s="89" t="s">
        <v>157</v>
      </c>
      <c r="E377" s="89" t="s">
        <v>102</v>
      </c>
      <c r="F377" s="89" t="s">
        <v>203</v>
      </c>
      <c r="G377" s="10"/>
      <c r="H377" s="56" t="s">
        <v>199</v>
      </c>
      <c r="I377" s="88" t="str">
        <f t="shared" si="8"/>
        <v>SWBPR24QA_PR24CA13_RWQ_OUT4</v>
      </c>
      <c r="J377" s="10"/>
      <c r="K377" s="10"/>
      <c r="L377" s="10"/>
      <c r="M377" s="10"/>
      <c r="N377" s="10"/>
      <c r="O377" s="10"/>
      <c r="P377" s="56">
        <v>1</v>
      </c>
      <c r="Q377" s="56">
        <v>1</v>
      </c>
      <c r="R377" s="56">
        <v>1</v>
      </c>
      <c r="S377" s="56">
        <v>1</v>
      </c>
      <c r="T377" s="56">
        <v>1</v>
      </c>
      <c r="U377" s="56">
        <v>1</v>
      </c>
      <c r="V377" s="56">
        <v>1</v>
      </c>
      <c r="W377" s="56">
        <v>1</v>
      </c>
      <c r="X377" s="56">
        <v>1</v>
      </c>
      <c r="Y377" s="56">
        <v>1</v>
      </c>
      <c r="Z377" s="56">
        <v>1</v>
      </c>
      <c r="AA377" s="56">
        <v>1</v>
      </c>
      <c r="AB377" s="56">
        <v>1</v>
      </c>
      <c r="AC377" s="56">
        <v>1</v>
      </c>
      <c r="AD377" s="56">
        <v>1</v>
      </c>
      <c r="AE377" s="56">
        <v>1</v>
      </c>
      <c r="AF377" s="56">
        <v>1</v>
      </c>
      <c r="AG377" s="56">
        <v>1</v>
      </c>
      <c r="AH377" s="56">
        <v>1</v>
      </c>
    </row>
    <row r="378" spans="2:34" s="15" customFormat="1" ht="15" x14ac:dyDescent="0.25">
      <c r="B378" s="89" t="s">
        <v>90</v>
      </c>
      <c r="C378" s="89" t="s">
        <v>220</v>
      </c>
      <c r="D378" s="89" t="s">
        <v>157</v>
      </c>
      <c r="E378" s="89" t="s">
        <v>102</v>
      </c>
      <c r="F378" s="89" t="s">
        <v>214</v>
      </c>
      <c r="G378" s="10"/>
      <c r="H378" s="56" t="s">
        <v>199</v>
      </c>
      <c r="I378" s="88" t="str">
        <f t="shared" si="8"/>
        <v>BRLPR24QA_PR24CA13_RWQ_OUT4</v>
      </c>
      <c r="J378" s="10"/>
      <c r="K378" s="10"/>
      <c r="L378" s="10"/>
      <c r="M378" s="10"/>
      <c r="N378" s="10"/>
      <c r="O378" s="10"/>
      <c r="P378" s="56">
        <v>1</v>
      </c>
      <c r="Q378" s="56">
        <v>1</v>
      </c>
      <c r="R378" s="56">
        <v>1</v>
      </c>
      <c r="S378" s="56">
        <v>1</v>
      </c>
      <c r="T378" s="56">
        <v>1</v>
      </c>
      <c r="U378" s="56">
        <v>1</v>
      </c>
      <c r="V378" s="56">
        <v>1</v>
      </c>
      <c r="W378" s="56">
        <v>1</v>
      </c>
      <c r="X378" s="56">
        <v>1</v>
      </c>
      <c r="Y378" s="56">
        <v>1</v>
      </c>
      <c r="Z378" s="56">
        <v>1</v>
      </c>
      <c r="AA378" s="56">
        <v>1</v>
      </c>
      <c r="AB378" s="56">
        <v>1</v>
      </c>
      <c r="AC378" s="56">
        <v>1</v>
      </c>
      <c r="AD378" s="56">
        <v>1</v>
      </c>
      <c r="AE378" s="56">
        <v>1</v>
      </c>
      <c r="AF378" s="56">
        <v>1</v>
      </c>
      <c r="AG378" s="56">
        <v>1</v>
      </c>
      <c r="AH378" s="56">
        <v>1</v>
      </c>
    </row>
    <row r="379" spans="2:34" s="15" customFormat="1" ht="15" x14ac:dyDescent="0.25">
      <c r="B379" s="32"/>
      <c r="C379" s="32"/>
      <c r="D379" s="32"/>
      <c r="E379" s="32"/>
      <c r="F379" s="32"/>
      <c r="G379" s="32"/>
      <c r="H379" s="32"/>
      <c r="I379" s="32"/>
      <c r="J379" s="32"/>
      <c r="K379" s="32"/>
      <c r="L379" s="32"/>
      <c r="M379" s="32"/>
      <c r="N379" s="32"/>
      <c r="O379" s="32"/>
    </row>
    <row r="380" spans="2:34" s="21" customFormat="1" ht="15" x14ac:dyDescent="0.25">
      <c r="B380" s="31" t="s">
        <v>16</v>
      </c>
      <c r="C380" s="31"/>
      <c r="D380" s="31"/>
      <c r="E380" s="31"/>
      <c r="F380" s="31"/>
      <c r="G380" s="31"/>
      <c r="H380" s="31"/>
      <c r="I380" s="31"/>
      <c r="J380" s="31"/>
      <c r="K380" s="31"/>
      <c r="L380" s="31"/>
      <c r="M380" s="31"/>
      <c r="N380" s="31"/>
      <c r="O380" s="31"/>
    </row>
  </sheetData>
  <autoFilter ref="B4:AH55" xr:uid="{3DC637D7-5C57-4E3A-B4FE-67FAD22BDD8D}"/>
  <mergeCells count="2">
    <mergeCell ref="A1:B1"/>
    <mergeCell ref="A3:B3"/>
  </mergeCells>
  <phoneticPr fontId="4"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BF9F3-ED5D-462A-BE47-6CB599A0821A}">
  <sheetPr>
    <tabColor theme="7" tint="0.79998168889431442"/>
  </sheetPr>
  <dimension ref="A1:X379"/>
  <sheetViews>
    <sheetView showGridLines="0" zoomScale="80" zoomScaleNormal="80" workbookViewId="0"/>
  </sheetViews>
  <sheetFormatPr defaultRowHeight="12.75" x14ac:dyDescent="0.2"/>
  <cols>
    <col min="1" max="1" width="9" style="58"/>
    <col min="2" max="2" width="28.75" style="58" bestFit="1" customWidth="1"/>
    <col min="3" max="3" width="66.25" style="58" bestFit="1" customWidth="1"/>
    <col min="4" max="4" width="9" style="58"/>
    <col min="5" max="24" width="17.25" style="58" customWidth="1"/>
    <col min="25" max="16384" width="9" style="58"/>
  </cols>
  <sheetData>
    <row r="1" spans="1:24" x14ac:dyDescent="0.2">
      <c r="C1" s="59" t="s">
        <v>222</v>
      </c>
      <c r="E1" s="59" t="s">
        <v>223</v>
      </c>
      <c r="F1" s="59"/>
      <c r="G1" s="59"/>
      <c r="H1" s="59"/>
      <c r="I1" s="59"/>
      <c r="J1" s="59"/>
      <c r="K1" s="59"/>
      <c r="L1" s="59"/>
      <c r="M1" s="59"/>
      <c r="N1" s="59"/>
      <c r="O1" s="59"/>
      <c r="P1" s="59"/>
      <c r="Q1" s="59"/>
      <c r="R1" s="59"/>
      <c r="S1" s="59"/>
      <c r="T1" s="59"/>
      <c r="U1" s="59"/>
      <c r="V1" s="59"/>
      <c r="W1" s="59"/>
      <c r="X1" s="59"/>
    </row>
    <row r="2" spans="1:24" x14ac:dyDescent="0.2">
      <c r="A2" s="91" t="s">
        <v>224</v>
      </c>
      <c r="B2" s="60" t="s">
        <v>172</v>
      </c>
      <c r="C2" s="60" t="s">
        <v>173</v>
      </c>
      <c r="D2" s="60" t="s">
        <v>174</v>
      </c>
      <c r="E2" s="60" t="s">
        <v>175</v>
      </c>
      <c r="F2" s="60" t="s">
        <v>24</v>
      </c>
      <c r="G2" s="60" t="s">
        <v>25</v>
      </c>
      <c r="H2" s="60" t="s">
        <v>26</v>
      </c>
      <c r="I2" s="60" t="s">
        <v>27</v>
      </c>
      <c r="J2" s="60" t="s">
        <v>28</v>
      </c>
      <c r="K2" s="60" t="s">
        <v>29</v>
      </c>
      <c r="L2" s="60" t="s">
        <v>30</v>
      </c>
      <c r="M2" s="60" t="s">
        <v>31</v>
      </c>
      <c r="N2" s="60" t="s">
        <v>32</v>
      </c>
      <c r="O2" s="60" t="s">
        <v>33</v>
      </c>
      <c r="P2" s="60" t="s">
        <v>34</v>
      </c>
      <c r="Q2" s="60" t="s">
        <v>35</v>
      </c>
      <c r="R2" s="60" t="s">
        <v>36</v>
      </c>
      <c r="S2" s="60" t="s">
        <v>37</v>
      </c>
      <c r="T2" s="60" t="s">
        <v>38</v>
      </c>
      <c r="U2" s="60" t="s">
        <v>39</v>
      </c>
      <c r="V2" s="60" t="s">
        <v>40</v>
      </c>
      <c r="W2" s="60" t="s">
        <v>41</v>
      </c>
      <c r="X2" s="60" t="s">
        <v>42</v>
      </c>
    </row>
    <row r="4" spans="1:24" ht="15" x14ac:dyDescent="0.25">
      <c r="A4" s="58" t="s">
        <v>47</v>
      </c>
      <c r="B4" s="56" t="s">
        <v>125</v>
      </c>
      <c r="C4" s="56" t="s">
        <v>176</v>
      </c>
      <c r="D4" s="52" t="s">
        <v>50</v>
      </c>
      <c r="E4" s="56" t="s">
        <v>44</v>
      </c>
      <c r="F4" s="15" t="str">
        <f>INDEX(F_Outputs_Prep!$B$4:$AH$378,MATCH(F_Outputs!$A4&amp;F_Outputs!$B4,F_Outputs_Prep!$I$4:$I$378,0),MATCH(F_Outputs!F$2,F_Outputs_Prep!$B$4:$AH$4,0))</f>
        <v>##BLANK</v>
      </c>
      <c r="G4" s="15" t="str">
        <f>INDEX(F_Outputs_Prep!$B$4:$AH$378,MATCH(F_Outputs!$A4&amp;F_Outputs!$B4,F_Outputs_Prep!$I$4:$I$378,0),MATCH(F_Outputs!G$2,F_Outputs_Prep!$B$4:$AH$4,0))</f>
        <v>##BLANK</v>
      </c>
      <c r="H4" s="15" t="str">
        <f>INDEX(F_Outputs_Prep!$B$4:$AH$378,MATCH(F_Outputs!$A4&amp;F_Outputs!$B4,F_Outputs_Prep!$I$4:$I$378,0),MATCH(F_Outputs!H$2,F_Outputs_Prep!$B$4:$AH$4,0))</f>
        <v>##BLANK</v>
      </c>
      <c r="I4" s="15" t="str">
        <f>INDEX(F_Outputs_Prep!$B$4:$AH$378,MATCH(F_Outputs!$A4&amp;F_Outputs!$B4,F_Outputs_Prep!$I$4:$I$378,0),MATCH(F_Outputs!I$2,F_Outputs_Prep!$B$4:$AH$4,0))</f>
        <v>##BLANK</v>
      </c>
      <c r="J4" s="15" t="str">
        <f>INDEX(F_Outputs_Prep!$B$4:$AH$378,MATCH(F_Outputs!$A4&amp;F_Outputs!$B4,F_Outputs_Prep!$I$4:$I$378,0),MATCH(F_Outputs!J$2,F_Outputs_Prep!$B$4:$AH$4,0))</f>
        <v>##BLANK</v>
      </c>
      <c r="K4" s="15" t="str">
        <f>INDEX(F_Outputs_Prep!$B$4:$AH$378,MATCH(F_Outputs!$A4&amp;F_Outputs!$B4,F_Outputs_Prep!$I$4:$I$378,0),MATCH(F_Outputs!K$2,F_Outputs_Prep!$B$4:$AH$4,0))</f>
        <v>##BLANK</v>
      </c>
      <c r="L4" s="15" t="str">
        <f>INDEX(F_Outputs_Prep!$B$4:$AH$378,MATCH(F_Outputs!$A4&amp;F_Outputs!$B4,F_Outputs_Prep!$I$4:$I$378,0),MATCH(F_Outputs!L$2,F_Outputs_Prep!$B$4:$AH$4,0))</f>
        <v>##BLANK</v>
      </c>
      <c r="M4" s="15" t="str">
        <f>INDEX(F_Outputs_Prep!$B$4:$AH$378,MATCH(F_Outputs!$A4&amp;F_Outputs!$B4,F_Outputs_Prep!$I$4:$I$378,0),MATCH(F_Outputs!M$2,F_Outputs_Prep!$B$4:$AH$4,0))</f>
        <v>##BLANK</v>
      </c>
      <c r="N4" s="15" t="str">
        <f>INDEX(F_Outputs_Prep!$B$4:$AH$378,MATCH(F_Outputs!$A4&amp;F_Outputs!$B4,F_Outputs_Prep!$I$4:$I$378,0),MATCH(F_Outputs!N$2,F_Outputs_Prep!$B$4:$AH$4,0))</f>
        <v>##BLANK</v>
      </c>
      <c r="O4" s="15" t="str">
        <f>INDEX(F_Outputs_Prep!$B$4:$AH$378,MATCH(F_Outputs!$A4&amp;F_Outputs!$B4,F_Outputs_Prep!$I$4:$I$378,0),MATCH(F_Outputs!O$2,F_Outputs_Prep!$B$4:$AH$4,0))</f>
        <v>##BLANK</v>
      </c>
      <c r="P4" s="15" t="str">
        <f>INDEX(F_Outputs_Prep!$B$4:$AH$378,MATCH(F_Outputs!$A4&amp;F_Outputs!$B4,F_Outputs_Prep!$I$4:$I$378,0),MATCH(F_Outputs!P$2,F_Outputs_Prep!$B$4:$AH$4,0))</f>
        <v>##BLANK</v>
      </c>
      <c r="Q4" s="15" t="str">
        <f>INDEX(F_Outputs_Prep!$B$4:$AH$378,MATCH(F_Outputs!$A4&amp;F_Outputs!$B4,F_Outputs_Prep!$I$4:$I$378,0),MATCH(F_Outputs!Q$2,F_Outputs_Prep!$B$4:$AH$4,0))</f>
        <v>##BLANK</v>
      </c>
      <c r="R4" s="15" t="str">
        <f>INDEX(F_Outputs_Prep!$B$4:$AH$378,MATCH(F_Outputs!$A4&amp;F_Outputs!$B4,F_Outputs_Prep!$I$4:$I$378,0),MATCH(F_Outputs!R$2,F_Outputs_Prep!$B$4:$AH$4,0))</f>
        <v>##BLANK</v>
      </c>
      <c r="S4" s="15" t="str">
        <f>INDEX(F_Outputs_Prep!$B$4:$AH$378,MATCH(F_Outputs!$A4&amp;F_Outputs!$B4,F_Outputs_Prep!$I$4:$I$378,0),MATCH(F_Outputs!S$2,F_Outputs_Prep!$B$4:$AH$4,0))</f>
        <v>##BLANK</v>
      </c>
      <c r="T4" s="15" t="str">
        <f>INDEX(F_Outputs_Prep!$B$4:$AH$378,MATCH(F_Outputs!$A4&amp;F_Outputs!$B4,F_Outputs_Prep!$I$4:$I$378,0),MATCH(F_Outputs!T$2,F_Outputs_Prep!$B$4:$AH$4,0))</f>
        <v>##BLANK</v>
      </c>
      <c r="U4" s="15" t="str">
        <f>INDEX(F_Outputs_Prep!$B$4:$AH$378,MATCH(F_Outputs!$A4&amp;F_Outputs!$B4,F_Outputs_Prep!$I$4:$I$378,0),MATCH(F_Outputs!U$2,F_Outputs_Prep!$B$4:$AH$4,0))</f>
        <v>##BLANK</v>
      </c>
      <c r="V4" s="15" t="str">
        <f>INDEX(F_Outputs_Prep!$B$4:$AH$378,MATCH(F_Outputs!$A4&amp;F_Outputs!$B4,F_Outputs_Prep!$I$4:$I$378,0),MATCH(F_Outputs!V$2,F_Outputs_Prep!$B$4:$AH$4,0))</f>
        <v>##BLANK</v>
      </c>
      <c r="W4" s="15" t="str">
        <f>INDEX(F_Outputs_Prep!$B$4:$AH$378,MATCH(F_Outputs!$A4&amp;F_Outputs!$B4,F_Outputs_Prep!$I$4:$I$378,0),MATCH(F_Outputs!W$2,F_Outputs_Prep!$B$4:$AH$4,0))</f>
        <v>##BLANK</v>
      </c>
      <c r="X4" s="15" t="str">
        <f>INDEX(F_Outputs_Prep!$B$4:$AH$378,MATCH(F_Outputs!$A4&amp;F_Outputs!$B4,F_Outputs_Prep!$I$4:$I$378,0),MATCH(F_Outputs!X$2,F_Outputs_Prep!$B$4:$AH$4,0))</f>
        <v>##BLANK</v>
      </c>
    </row>
    <row r="5" spans="1:24" ht="15" x14ac:dyDescent="0.25">
      <c r="A5" s="58" t="s">
        <v>47</v>
      </c>
      <c r="B5" s="56" t="s">
        <v>126</v>
      </c>
      <c r="C5" s="56" t="s">
        <v>177</v>
      </c>
      <c r="D5" s="52" t="s">
        <v>50</v>
      </c>
      <c r="E5" s="56" t="s">
        <v>44</v>
      </c>
      <c r="F5" s="15" t="str">
        <f>INDEX(F_Outputs_Prep!$B$4:$AH$378,MATCH(F_Outputs!$A5&amp;F_Outputs!$B5,F_Outputs_Prep!$I$4:$I$378,0),MATCH(F_Outputs!F$2,F_Outputs_Prep!$B$4:$AH$4,0))</f>
        <v>##BLANK</v>
      </c>
      <c r="G5" s="15" t="str">
        <f>INDEX(F_Outputs_Prep!$B$4:$AH$378,MATCH(F_Outputs!$A5&amp;F_Outputs!$B5,F_Outputs_Prep!$I$4:$I$378,0),MATCH(F_Outputs!G$2,F_Outputs_Prep!$B$4:$AH$4,0))</f>
        <v>##BLANK</v>
      </c>
      <c r="H5" s="15" t="str">
        <f>INDEX(F_Outputs_Prep!$B$4:$AH$378,MATCH(F_Outputs!$A5&amp;F_Outputs!$B5,F_Outputs_Prep!$I$4:$I$378,0),MATCH(F_Outputs!H$2,F_Outputs_Prep!$B$4:$AH$4,0))</f>
        <v>##BLANK</v>
      </c>
      <c r="I5" s="15" t="str">
        <f>INDEX(F_Outputs_Prep!$B$4:$AH$378,MATCH(F_Outputs!$A5&amp;F_Outputs!$B5,F_Outputs_Prep!$I$4:$I$378,0),MATCH(F_Outputs!I$2,F_Outputs_Prep!$B$4:$AH$4,0))</f>
        <v>##BLANK</v>
      </c>
      <c r="J5" s="15" t="str">
        <f>INDEX(F_Outputs_Prep!$B$4:$AH$378,MATCH(F_Outputs!$A5&amp;F_Outputs!$B5,F_Outputs_Prep!$I$4:$I$378,0),MATCH(F_Outputs!J$2,F_Outputs_Prep!$B$4:$AH$4,0))</f>
        <v>##BLANK</v>
      </c>
      <c r="K5" s="15" t="str">
        <f>INDEX(F_Outputs_Prep!$B$4:$AH$378,MATCH(F_Outputs!$A5&amp;F_Outputs!$B5,F_Outputs_Prep!$I$4:$I$378,0),MATCH(F_Outputs!K$2,F_Outputs_Prep!$B$4:$AH$4,0))</f>
        <v>##BLANK</v>
      </c>
      <c r="L5" s="15" t="str">
        <f>INDEX(F_Outputs_Prep!$B$4:$AH$378,MATCH(F_Outputs!$A5&amp;F_Outputs!$B5,F_Outputs_Prep!$I$4:$I$378,0),MATCH(F_Outputs!L$2,F_Outputs_Prep!$B$4:$AH$4,0))</f>
        <v>##BLANK</v>
      </c>
      <c r="M5" s="15" t="str">
        <f>INDEX(F_Outputs_Prep!$B$4:$AH$378,MATCH(F_Outputs!$A5&amp;F_Outputs!$B5,F_Outputs_Prep!$I$4:$I$378,0),MATCH(F_Outputs!M$2,F_Outputs_Prep!$B$4:$AH$4,0))</f>
        <v>##BLANK</v>
      </c>
      <c r="N5" s="15" t="str">
        <f>INDEX(F_Outputs_Prep!$B$4:$AH$378,MATCH(F_Outputs!$A5&amp;F_Outputs!$B5,F_Outputs_Prep!$I$4:$I$378,0),MATCH(F_Outputs!N$2,F_Outputs_Prep!$B$4:$AH$4,0))</f>
        <v>##BLANK</v>
      </c>
      <c r="O5" s="15">
        <f>INDEX(F_Outputs_Prep!$B$4:$AH$378,MATCH(F_Outputs!$A5&amp;F_Outputs!$B5,F_Outputs_Prep!$I$4:$I$378,0),MATCH(F_Outputs!O$2,F_Outputs_Prep!$B$4:$AH$4,0))</f>
        <v>362316</v>
      </c>
      <c r="P5" s="15">
        <f>INDEX(F_Outputs_Prep!$B$4:$AH$378,MATCH(F_Outputs!$A5&amp;F_Outputs!$B5,F_Outputs_Prep!$I$4:$I$378,0),MATCH(F_Outputs!P$2,F_Outputs_Prep!$B$4:$AH$4,0))</f>
        <v>368802</v>
      </c>
      <c r="Q5" s="15">
        <f>INDEX(F_Outputs_Prep!$B$4:$AH$378,MATCH(F_Outputs!$A5&amp;F_Outputs!$B5,F_Outputs_Prep!$I$4:$I$378,0),MATCH(F_Outputs!Q$2,F_Outputs_Prep!$B$4:$AH$4,0))</f>
        <v>381705</v>
      </c>
      <c r="R5" s="15">
        <f>INDEX(F_Outputs_Prep!$B$4:$AH$378,MATCH(F_Outputs!$A5&amp;F_Outputs!$B5,F_Outputs_Prep!$I$4:$I$378,0),MATCH(F_Outputs!R$2,F_Outputs_Prep!$B$4:$AH$4,0))</f>
        <v>466554</v>
      </c>
      <c r="S5" s="15">
        <f>INDEX(F_Outputs_Prep!$B$4:$AH$378,MATCH(F_Outputs!$A5&amp;F_Outputs!$B5,F_Outputs_Prep!$I$4:$I$378,0),MATCH(F_Outputs!S$2,F_Outputs_Prep!$B$4:$AH$4,0))</f>
        <v>380289</v>
      </c>
      <c r="T5" s="15">
        <f>INDEX(F_Outputs_Prep!$B$4:$AH$378,MATCH(F_Outputs!$A5&amp;F_Outputs!$B5,F_Outputs_Prep!$I$4:$I$378,0),MATCH(F_Outputs!T$2,F_Outputs_Prep!$B$4:$AH$4,0))</f>
        <v>534550</v>
      </c>
      <c r="U5" s="15">
        <f>INDEX(F_Outputs_Prep!$B$4:$AH$378,MATCH(F_Outputs!$A5&amp;F_Outputs!$B5,F_Outputs_Prep!$I$4:$I$378,0),MATCH(F_Outputs!U$2,F_Outputs_Prep!$B$4:$AH$4,0))</f>
        <v>535527</v>
      </c>
      <c r="V5" s="15">
        <f>INDEX(F_Outputs_Prep!$B$4:$AH$378,MATCH(F_Outputs!$A5&amp;F_Outputs!$B5,F_Outputs_Prep!$I$4:$I$378,0),MATCH(F_Outputs!V$2,F_Outputs_Prep!$B$4:$AH$4,0))</f>
        <v>535920</v>
      </c>
      <c r="W5" s="15">
        <f>INDEX(F_Outputs_Prep!$B$4:$AH$378,MATCH(F_Outputs!$A5&amp;F_Outputs!$B5,F_Outputs_Prep!$I$4:$I$378,0),MATCH(F_Outputs!W$2,F_Outputs_Prep!$B$4:$AH$4,0))</f>
        <v>550283</v>
      </c>
      <c r="X5" s="15">
        <f>INDEX(F_Outputs_Prep!$B$4:$AH$378,MATCH(F_Outputs!$A5&amp;F_Outputs!$B5,F_Outputs_Prep!$I$4:$I$378,0),MATCH(F_Outputs!X$2,F_Outputs_Prep!$B$4:$AH$4,0))</f>
        <v>550283</v>
      </c>
    </row>
    <row r="6" spans="1:24" ht="15" x14ac:dyDescent="0.25">
      <c r="A6" s="58" t="s">
        <v>47</v>
      </c>
      <c r="B6" s="56" t="s">
        <v>127</v>
      </c>
      <c r="C6" s="56" t="s">
        <v>178</v>
      </c>
      <c r="D6" s="52" t="s">
        <v>50</v>
      </c>
      <c r="E6" s="56" t="s">
        <v>44</v>
      </c>
      <c r="F6" s="15" t="str">
        <f>INDEX(F_Outputs_Prep!$B$4:$AH$378,MATCH(F_Outputs!$A6&amp;F_Outputs!$B6,F_Outputs_Prep!$I$4:$I$378,0),MATCH(F_Outputs!F$2,F_Outputs_Prep!$B$4:$AH$4,0))</f>
        <v>##BLANK</v>
      </c>
      <c r="G6" s="15">
        <f>INDEX(F_Outputs_Prep!$B$4:$AH$378,MATCH(F_Outputs!$A6&amp;F_Outputs!$B6,F_Outputs_Prep!$I$4:$I$378,0),MATCH(F_Outputs!G$2,F_Outputs_Prep!$B$4:$AH$4,0))</f>
        <v>43268</v>
      </c>
      <c r="H6" s="15">
        <f>INDEX(F_Outputs_Prep!$B$4:$AH$378,MATCH(F_Outputs!$A6&amp;F_Outputs!$B6,F_Outputs_Prep!$I$4:$I$378,0),MATCH(F_Outputs!H$2,F_Outputs_Prep!$B$4:$AH$4,0))</f>
        <v>28594</v>
      </c>
      <c r="I6" s="15">
        <f>INDEX(F_Outputs_Prep!$B$4:$AH$378,MATCH(F_Outputs!$A6&amp;F_Outputs!$B6,F_Outputs_Prep!$I$4:$I$378,0),MATCH(F_Outputs!I$2,F_Outputs_Prep!$B$4:$AH$4,0))</f>
        <v>295286</v>
      </c>
      <c r="J6" s="15">
        <f>INDEX(F_Outputs_Prep!$B$4:$AH$378,MATCH(F_Outputs!$A6&amp;F_Outputs!$B6,F_Outputs_Prep!$I$4:$I$378,0),MATCH(F_Outputs!J$2,F_Outputs_Prep!$B$4:$AH$4,0))</f>
        <v>394160</v>
      </c>
      <c r="K6" s="15">
        <f>INDEX(F_Outputs_Prep!$B$4:$AH$378,MATCH(F_Outputs!$A6&amp;F_Outputs!$B6,F_Outputs_Prep!$I$4:$I$378,0),MATCH(F_Outputs!K$2,F_Outputs_Prep!$B$4:$AH$4,0))</f>
        <v>442220</v>
      </c>
      <c r="L6" s="15">
        <f>INDEX(F_Outputs_Prep!$B$4:$AH$378,MATCH(F_Outputs!$A6&amp;F_Outputs!$B6,F_Outputs_Prep!$I$4:$I$378,0),MATCH(F_Outputs!L$2,F_Outputs_Prep!$B$4:$AH$4,0))</f>
        <v>401030</v>
      </c>
      <c r="M6" s="15">
        <f>INDEX(F_Outputs_Prep!$B$4:$AH$378,MATCH(F_Outputs!$A6&amp;F_Outputs!$B6,F_Outputs_Prep!$I$4:$I$378,0),MATCH(F_Outputs!M$2,F_Outputs_Prep!$B$4:$AH$4,0))</f>
        <v>374868</v>
      </c>
      <c r="N6" s="15">
        <f>INDEX(F_Outputs_Prep!$B$4:$AH$378,MATCH(F_Outputs!$A6&amp;F_Outputs!$B6,F_Outputs_Prep!$I$4:$I$378,0),MATCH(F_Outputs!N$2,F_Outputs_Prep!$B$4:$AH$4,0))</f>
        <v>343798</v>
      </c>
      <c r="O6" s="15">
        <f>INDEX(F_Outputs_Prep!$B$4:$AH$378,MATCH(F_Outputs!$A6&amp;F_Outputs!$B6,F_Outputs_Prep!$I$4:$I$378,0),MATCH(F_Outputs!O$2,F_Outputs_Prep!$B$4:$AH$4,0))</f>
        <v>362316</v>
      </c>
      <c r="P6" s="15">
        <f>INDEX(F_Outputs_Prep!$B$4:$AH$378,MATCH(F_Outputs!$A6&amp;F_Outputs!$B6,F_Outputs_Prep!$I$4:$I$378,0),MATCH(F_Outputs!P$2,F_Outputs_Prep!$B$4:$AH$4,0))</f>
        <v>356507</v>
      </c>
      <c r="Q6" s="15">
        <f>INDEX(F_Outputs_Prep!$B$4:$AH$378,MATCH(F_Outputs!$A6&amp;F_Outputs!$B6,F_Outputs_Prep!$I$4:$I$378,0),MATCH(F_Outputs!Q$2,F_Outputs_Prep!$B$4:$AH$4,0))</f>
        <v>327984</v>
      </c>
      <c r="R6" s="15">
        <f>INDEX(F_Outputs_Prep!$B$4:$AH$378,MATCH(F_Outputs!$A6&amp;F_Outputs!$B6,F_Outputs_Prep!$I$4:$I$378,0),MATCH(F_Outputs!R$2,F_Outputs_Prep!$B$4:$AH$4,0))</f>
        <v>472235</v>
      </c>
      <c r="S6" s="15">
        <f>INDEX(F_Outputs_Prep!$B$4:$AH$378,MATCH(F_Outputs!$A6&amp;F_Outputs!$B6,F_Outputs_Prep!$I$4:$I$378,0),MATCH(F_Outputs!S$2,F_Outputs_Prep!$B$4:$AH$4,0))</f>
        <v>443657</v>
      </c>
      <c r="T6" s="15">
        <f>INDEX(F_Outputs_Prep!$B$4:$AH$378,MATCH(F_Outputs!$A6&amp;F_Outputs!$B6,F_Outputs_Prep!$I$4:$I$378,0),MATCH(F_Outputs!T$2,F_Outputs_Prep!$B$4:$AH$4,0))</f>
        <v>408198</v>
      </c>
      <c r="U6" s="15">
        <f>INDEX(F_Outputs_Prep!$B$4:$AH$378,MATCH(F_Outputs!$A6&amp;F_Outputs!$B6,F_Outputs_Prep!$I$4:$I$378,0),MATCH(F_Outputs!U$2,F_Outputs_Prep!$B$4:$AH$4,0))</f>
        <v>413030</v>
      </c>
      <c r="V6" s="15">
        <f>INDEX(F_Outputs_Prep!$B$4:$AH$378,MATCH(F_Outputs!$A6&amp;F_Outputs!$B6,F_Outputs_Prep!$I$4:$I$378,0),MATCH(F_Outputs!V$2,F_Outputs_Prep!$B$4:$AH$4,0))</f>
        <v>407509</v>
      </c>
      <c r="W6" s="15">
        <f>INDEX(F_Outputs_Prep!$B$4:$AH$378,MATCH(F_Outputs!$A6&amp;F_Outputs!$B6,F_Outputs_Prep!$I$4:$I$378,0),MATCH(F_Outputs!W$2,F_Outputs_Prep!$B$4:$AH$4,0))</f>
        <v>411845</v>
      </c>
      <c r="X6" s="15">
        <f>INDEX(F_Outputs_Prep!$B$4:$AH$378,MATCH(F_Outputs!$A6&amp;F_Outputs!$B6,F_Outputs_Prep!$I$4:$I$378,0),MATCH(F_Outputs!X$2,F_Outputs_Prep!$B$4:$AH$4,0))</f>
        <v>412712</v>
      </c>
    </row>
    <row r="7" spans="1:24" ht="15" x14ac:dyDescent="0.25">
      <c r="A7" s="58" t="s">
        <v>47</v>
      </c>
      <c r="B7" s="56" t="s">
        <v>128</v>
      </c>
      <c r="C7" s="56" t="s">
        <v>179</v>
      </c>
      <c r="D7" s="52" t="s">
        <v>50</v>
      </c>
      <c r="E7" s="56" t="s">
        <v>44</v>
      </c>
      <c r="F7" s="15">
        <f>INDEX(F_Outputs_Prep!$B$4:$AH$378,MATCH(F_Outputs!$A7&amp;F_Outputs!$B7,F_Outputs_Prep!$I$4:$I$378,0),MATCH(F_Outputs!F$2,F_Outputs_Prep!$B$4:$AH$4,0))</f>
        <v>0</v>
      </c>
      <c r="G7" s="15">
        <f>INDEX(F_Outputs_Prep!$B$4:$AH$378,MATCH(F_Outputs!$A7&amp;F_Outputs!$B7,F_Outputs_Prep!$I$4:$I$378,0),MATCH(F_Outputs!G$2,F_Outputs_Prep!$B$4:$AH$4,0))</f>
        <v>-43268</v>
      </c>
      <c r="H7" s="15">
        <f>INDEX(F_Outputs_Prep!$B$4:$AH$378,MATCH(F_Outputs!$A7&amp;F_Outputs!$B7,F_Outputs_Prep!$I$4:$I$378,0),MATCH(F_Outputs!H$2,F_Outputs_Prep!$B$4:$AH$4,0))</f>
        <v>-28594</v>
      </c>
      <c r="I7" s="15">
        <f>INDEX(F_Outputs_Prep!$B$4:$AH$378,MATCH(F_Outputs!$A7&amp;F_Outputs!$B7,F_Outputs_Prep!$I$4:$I$378,0),MATCH(F_Outputs!I$2,F_Outputs_Prep!$B$4:$AH$4,0))</f>
        <v>-295286</v>
      </c>
      <c r="J7" s="15">
        <f>INDEX(F_Outputs_Prep!$B$4:$AH$378,MATCH(F_Outputs!$A7&amp;F_Outputs!$B7,F_Outputs_Prep!$I$4:$I$378,0),MATCH(F_Outputs!J$2,F_Outputs_Prep!$B$4:$AH$4,0))</f>
        <v>-394160</v>
      </c>
      <c r="K7" s="15">
        <f>INDEX(F_Outputs_Prep!$B$4:$AH$378,MATCH(F_Outputs!$A7&amp;F_Outputs!$B7,F_Outputs_Prep!$I$4:$I$378,0),MATCH(F_Outputs!K$2,F_Outputs_Prep!$B$4:$AH$4,0))</f>
        <v>-442220</v>
      </c>
      <c r="L7" s="15">
        <f>INDEX(F_Outputs_Prep!$B$4:$AH$378,MATCH(F_Outputs!$A7&amp;F_Outputs!$B7,F_Outputs_Prep!$I$4:$I$378,0),MATCH(F_Outputs!L$2,F_Outputs_Prep!$B$4:$AH$4,0))</f>
        <v>-401030</v>
      </c>
      <c r="M7" s="15">
        <f>INDEX(F_Outputs_Prep!$B$4:$AH$378,MATCH(F_Outputs!$A7&amp;F_Outputs!$B7,F_Outputs_Prep!$I$4:$I$378,0),MATCH(F_Outputs!M$2,F_Outputs_Prep!$B$4:$AH$4,0))</f>
        <v>-374868</v>
      </c>
      <c r="N7" s="15">
        <f>INDEX(F_Outputs_Prep!$B$4:$AH$378,MATCH(F_Outputs!$A7&amp;F_Outputs!$B7,F_Outputs_Prep!$I$4:$I$378,0),MATCH(F_Outputs!N$2,F_Outputs_Prep!$B$4:$AH$4,0))</f>
        <v>-343798</v>
      </c>
      <c r="O7" s="15">
        <f>INDEX(F_Outputs_Prep!$B$4:$AH$378,MATCH(F_Outputs!$A7&amp;F_Outputs!$B7,F_Outputs_Prep!$I$4:$I$378,0),MATCH(F_Outputs!O$2,F_Outputs_Prep!$B$4:$AH$4,0))</f>
        <v>0</v>
      </c>
      <c r="P7" s="15">
        <f>INDEX(F_Outputs_Prep!$B$4:$AH$378,MATCH(F_Outputs!$A7&amp;F_Outputs!$B7,F_Outputs_Prep!$I$4:$I$378,0),MATCH(F_Outputs!P$2,F_Outputs_Prep!$B$4:$AH$4,0))</f>
        <v>12295</v>
      </c>
      <c r="Q7" s="15">
        <f>INDEX(F_Outputs_Prep!$B$4:$AH$378,MATCH(F_Outputs!$A7&amp;F_Outputs!$B7,F_Outputs_Prep!$I$4:$I$378,0),MATCH(F_Outputs!Q$2,F_Outputs_Prep!$B$4:$AH$4,0))</f>
        <v>53721</v>
      </c>
      <c r="R7" s="15">
        <f>INDEX(F_Outputs_Prep!$B$4:$AH$378,MATCH(F_Outputs!$A7&amp;F_Outputs!$B7,F_Outputs_Prep!$I$4:$I$378,0),MATCH(F_Outputs!R$2,F_Outputs_Prep!$B$4:$AH$4,0))</f>
        <v>-5681</v>
      </c>
      <c r="S7" s="15">
        <f>INDEX(F_Outputs_Prep!$B$4:$AH$378,MATCH(F_Outputs!$A7&amp;F_Outputs!$B7,F_Outputs_Prep!$I$4:$I$378,0),MATCH(F_Outputs!S$2,F_Outputs_Prep!$B$4:$AH$4,0))</f>
        <v>-63368</v>
      </c>
      <c r="T7" s="15">
        <f>INDEX(F_Outputs_Prep!$B$4:$AH$378,MATCH(F_Outputs!$A7&amp;F_Outputs!$B7,F_Outputs_Prep!$I$4:$I$378,0),MATCH(F_Outputs!T$2,F_Outputs_Prep!$B$4:$AH$4,0))</f>
        <v>126352</v>
      </c>
      <c r="U7" s="15">
        <f>INDEX(F_Outputs_Prep!$B$4:$AH$378,MATCH(F_Outputs!$A7&amp;F_Outputs!$B7,F_Outputs_Prep!$I$4:$I$378,0),MATCH(F_Outputs!U$2,F_Outputs_Prep!$B$4:$AH$4,0))</f>
        <v>122497</v>
      </c>
      <c r="V7" s="15">
        <f>INDEX(F_Outputs_Prep!$B$4:$AH$378,MATCH(F_Outputs!$A7&amp;F_Outputs!$B7,F_Outputs_Prep!$I$4:$I$378,0),MATCH(F_Outputs!V$2,F_Outputs_Prep!$B$4:$AH$4,0))</f>
        <v>128411</v>
      </c>
      <c r="W7" s="15">
        <f>INDEX(F_Outputs_Prep!$B$4:$AH$378,MATCH(F_Outputs!$A7&amp;F_Outputs!$B7,F_Outputs_Prep!$I$4:$I$378,0),MATCH(F_Outputs!W$2,F_Outputs_Prep!$B$4:$AH$4,0))</f>
        <v>138438</v>
      </c>
      <c r="X7" s="15">
        <f>INDEX(F_Outputs_Prep!$B$4:$AH$378,MATCH(F_Outputs!$A7&amp;F_Outputs!$B7,F_Outputs_Prep!$I$4:$I$378,0),MATCH(F_Outputs!X$2,F_Outputs_Prep!$B$4:$AH$4,0))</f>
        <v>137571</v>
      </c>
    </row>
    <row r="8" spans="1:24" ht="15" x14ac:dyDescent="0.25">
      <c r="A8" s="58" t="s">
        <v>47</v>
      </c>
      <c r="B8" s="56" t="s">
        <v>129</v>
      </c>
      <c r="C8" s="56" t="s">
        <v>180</v>
      </c>
      <c r="D8" s="52" t="s">
        <v>50</v>
      </c>
      <c r="E8" s="56" t="s">
        <v>44</v>
      </c>
      <c r="F8" s="15" t="str">
        <f>INDEX(F_Outputs_Prep!$B$4:$AH$378,MATCH(F_Outputs!$A8&amp;F_Outputs!$B8,F_Outputs_Prep!$I$4:$I$378,0),MATCH(F_Outputs!F$2,F_Outputs_Prep!$B$4:$AH$4,0))</f>
        <v>##BLANK</v>
      </c>
      <c r="G8" s="15" t="str">
        <f>INDEX(F_Outputs_Prep!$B$4:$AH$378,MATCH(F_Outputs!$A8&amp;F_Outputs!$B8,F_Outputs_Prep!$I$4:$I$378,0),MATCH(F_Outputs!G$2,F_Outputs_Prep!$B$4:$AH$4,0))</f>
        <v>##BLANK</v>
      </c>
      <c r="H8" s="15" t="str">
        <f>INDEX(F_Outputs_Prep!$B$4:$AH$378,MATCH(F_Outputs!$A8&amp;F_Outputs!$B8,F_Outputs_Prep!$I$4:$I$378,0),MATCH(F_Outputs!H$2,F_Outputs_Prep!$B$4:$AH$4,0))</f>
        <v>##BLANK</v>
      </c>
      <c r="I8" s="15" t="str">
        <f>INDEX(F_Outputs_Prep!$B$4:$AH$378,MATCH(F_Outputs!$A8&amp;F_Outputs!$B8,F_Outputs_Prep!$I$4:$I$378,0),MATCH(F_Outputs!I$2,F_Outputs_Prep!$B$4:$AH$4,0))</f>
        <v>##BLANK</v>
      </c>
      <c r="J8" s="15" t="str">
        <f>INDEX(F_Outputs_Prep!$B$4:$AH$378,MATCH(F_Outputs!$A8&amp;F_Outputs!$B8,F_Outputs_Prep!$I$4:$I$378,0),MATCH(F_Outputs!J$2,F_Outputs_Prep!$B$4:$AH$4,0))</f>
        <v>##BLANK</v>
      </c>
      <c r="K8" s="15" t="str">
        <f>INDEX(F_Outputs_Prep!$B$4:$AH$378,MATCH(F_Outputs!$A8&amp;F_Outputs!$B8,F_Outputs_Prep!$I$4:$I$378,0),MATCH(F_Outputs!K$2,F_Outputs_Prep!$B$4:$AH$4,0))</f>
        <v>##BLANK</v>
      </c>
      <c r="L8" s="15" t="str">
        <f>INDEX(F_Outputs_Prep!$B$4:$AH$378,MATCH(F_Outputs!$A8&amp;F_Outputs!$B8,F_Outputs_Prep!$I$4:$I$378,0),MATCH(F_Outputs!L$2,F_Outputs_Prep!$B$4:$AH$4,0))</f>
        <v>##BLANK</v>
      </c>
      <c r="M8" s="15" t="str">
        <f>INDEX(F_Outputs_Prep!$B$4:$AH$378,MATCH(F_Outputs!$A8&amp;F_Outputs!$B8,F_Outputs_Prep!$I$4:$I$378,0),MATCH(F_Outputs!M$2,F_Outputs_Prep!$B$4:$AH$4,0))</f>
        <v>##BLANK</v>
      </c>
      <c r="N8" s="15" t="str">
        <f>INDEX(F_Outputs_Prep!$B$4:$AH$378,MATCH(F_Outputs!$A8&amp;F_Outputs!$B8,F_Outputs_Prep!$I$4:$I$378,0),MATCH(F_Outputs!N$2,F_Outputs_Prep!$B$4:$AH$4,0))</f>
        <v>##BLANK</v>
      </c>
      <c r="O8" s="15" t="str">
        <f>INDEX(F_Outputs_Prep!$B$4:$AH$378,MATCH(F_Outputs!$A8&amp;F_Outputs!$B8,F_Outputs_Prep!$I$4:$I$378,0),MATCH(F_Outputs!O$2,F_Outputs_Prep!$B$4:$AH$4,0))</f>
        <v>##BLANK</v>
      </c>
      <c r="P8" s="15" t="str">
        <f>INDEX(F_Outputs_Prep!$B$4:$AH$378,MATCH(F_Outputs!$A8&amp;F_Outputs!$B8,F_Outputs_Prep!$I$4:$I$378,0),MATCH(F_Outputs!P$2,F_Outputs_Prep!$B$4:$AH$4,0))</f>
        <v>##BLANK</v>
      </c>
      <c r="Q8" s="15" t="str">
        <f>INDEX(F_Outputs_Prep!$B$4:$AH$378,MATCH(F_Outputs!$A8&amp;F_Outputs!$B8,F_Outputs_Prep!$I$4:$I$378,0),MATCH(F_Outputs!Q$2,F_Outputs_Prep!$B$4:$AH$4,0))</f>
        <v>##BLANK</v>
      </c>
      <c r="R8" s="15" t="str">
        <f>INDEX(F_Outputs_Prep!$B$4:$AH$378,MATCH(F_Outputs!$A8&amp;F_Outputs!$B8,F_Outputs_Prep!$I$4:$I$378,0),MATCH(F_Outputs!R$2,F_Outputs_Prep!$B$4:$AH$4,0))</f>
        <v>##BLANK</v>
      </c>
      <c r="S8" s="15" t="str">
        <f>INDEX(F_Outputs_Prep!$B$4:$AH$378,MATCH(F_Outputs!$A8&amp;F_Outputs!$B8,F_Outputs_Prep!$I$4:$I$378,0),MATCH(F_Outputs!S$2,F_Outputs_Prep!$B$4:$AH$4,0))</f>
        <v>##BLANK</v>
      </c>
      <c r="T8" s="15" t="str">
        <f>INDEX(F_Outputs_Prep!$B$4:$AH$378,MATCH(F_Outputs!$A8&amp;F_Outputs!$B8,F_Outputs_Prep!$I$4:$I$378,0),MATCH(F_Outputs!T$2,F_Outputs_Prep!$B$4:$AH$4,0))</f>
        <v>##BLANK</v>
      </c>
      <c r="U8" s="15" t="str">
        <f>INDEX(F_Outputs_Prep!$B$4:$AH$378,MATCH(F_Outputs!$A8&amp;F_Outputs!$B8,F_Outputs_Prep!$I$4:$I$378,0),MATCH(F_Outputs!U$2,F_Outputs_Prep!$B$4:$AH$4,0))</f>
        <v>##BLANK</v>
      </c>
      <c r="V8" s="15" t="str">
        <f>INDEX(F_Outputs_Prep!$B$4:$AH$378,MATCH(F_Outputs!$A8&amp;F_Outputs!$B8,F_Outputs_Prep!$I$4:$I$378,0),MATCH(F_Outputs!V$2,F_Outputs_Prep!$B$4:$AH$4,0))</f>
        <v>##BLANK</v>
      </c>
      <c r="W8" s="15" t="str">
        <f>INDEX(F_Outputs_Prep!$B$4:$AH$378,MATCH(F_Outputs!$A8&amp;F_Outputs!$B8,F_Outputs_Prep!$I$4:$I$378,0),MATCH(F_Outputs!W$2,F_Outputs_Prep!$B$4:$AH$4,0))</f>
        <v>##BLANK</v>
      </c>
      <c r="X8" s="15" t="str">
        <f>INDEX(F_Outputs_Prep!$B$4:$AH$378,MATCH(F_Outputs!$A8&amp;F_Outputs!$B8,F_Outputs_Prep!$I$4:$I$378,0),MATCH(F_Outputs!X$2,F_Outputs_Prep!$B$4:$AH$4,0))</f>
        <v>##BLANK</v>
      </c>
    </row>
    <row r="9" spans="1:24" ht="15" x14ac:dyDescent="0.25">
      <c r="A9" s="58" t="s">
        <v>47</v>
      </c>
      <c r="B9" s="56" t="s">
        <v>130</v>
      </c>
      <c r="C9" s="56" t="s">
        <v>181</v>
      </c>
      <c r="D9" s="52" t="s">
        <v>50</v>
      </c>
      <c r="E9" s="56" t="s">
        <v>44</v>
      </c>
      <c r="F9" s="15" t="str">
        <f>INDEX(F_Outputs_Prep!$B$4:$AH$378,MATCH(F_Outputs!$A9&amp;F_Outputs!$B9,F_Outputs_Prep!$I$4:$I$378,0),MATCH(F_Outputs!F$2,F_Outputs_Prep!$B$4:$AH$4,0))</f>
        <v>##BLANK</v>
      </c>
      <c r="G9" s="15" t="str">
        <f>INDEX(F_Outputs_Prep!$B$4:$AH$378,MATCH(F_Outputs!$A9&amp;F_Outputs!$B9,F_Outputs_Prep!$I$4:$I$378,0),MATCH(F_Outputs!G$2,F_Outputs_Prep!$B$4:$AH$4,0))</f>
        <v>##BLANK</v>
      </c>
      <c r="H9" s="15" t="str">
        <f>INDEX(F_Outputs_Prep!$B$4:$AH$378,MATCH(F_Outputs!$A9&amp;F_Outputs!$B9,F_Outputs_Prep!$I$4:$I$378,0),MATCH(F_Outputs!H$2,F_Outputs_Prep!$B$4:$AH$4,0))</f>
        <v>##BLANK</v>
      </c>
      <c r="I9" s="15" t="str">
        <f>INDEX(F_Outputs_Prep!$B$4:$AH$378,MATCH(F_Outputs!$A9&amp;F_Outputs!$B9,F_Outputs_Prep!$I$4:$I$378,0),MATCH(F_Outputs!I$2,F_Outputs_Prep!$B$4:$AH$4,0))</f>
        <v>##BLANK</v>
      </c>
      <c r="J9" s="15" t="str">
        <f>INDEX(F_Outputs_Prep!$B$4:$AH$378,MATCH(F_Outputs!$A9&amp;F_Outputs!$B9,F_Outputs_Prep!$I$4:$I$378,0),MATCH(F_Outputs!J$2,F_Outputs_Prep!$B$4:$AH$4,0))</f>
        <v>##BLANK</v>
      </c>
      <c r="K9" s="15" t="str">
        <f>INDEX(F_Outputs_Prep!$B$4:$AH$378,MATCH(F_Outputs!$A9&amp;F_Outputs!$B9,F_Outputs_Prep!$I$4:$I$378,0),MATCH(F_Outputs!K$2,F_Outputs_Prep!$B$4:$AH$4,0))</f>
        <v>##BLANK</v>
      </c>
      <c r="L9" s="15" t="str">
        <f>INDEX(F_Outputs_Prep!$B$4:$AH$378,MATCH(F_Outputs!$A9&amp;F_Outputs!$B9,F_Outputs_Prep!$I$4:$I$378,0),MATCH(F_Outputs!L$2,F_Outputs_Prep!$B$4:$AH$4,0))</f>
        <v>##BLANK</v>
      </c>
      <c r="M9" s="15" t="str">
        <f>INDEX(F_Outputs_Prep!$B$4:$AH$378,MATCH(F_Outputs!$A9&amp;F_Outputs!$B9,F_Outputs_Prep!$I$4:$I$378,0),MATCH(F_Outputs!M$2,F_Outputs_Prep!$B$4:$AH$4,0))</f>
        <v>##BLANK</v>
      </c>
      <c r="N9" s="15" t="str">
        <f>INDEX(F_Outputs_Prep!$B$4:$AH$378,MATCH(F_Outputs!$A9&amp;F_Outputs!$B9,F_Outputs_Prep!$I$4:$I$378,0),MATCH(F_Outputs!N$2,F_Outputs_Prep!$B$4:$AH$4,0))</f>
        <v>##BLANK</v>
      </c>
      <c r="O9" s="15" t="str">
        <f>INDEX(F_Outputs_Prep!$B$4:$AH$378,MATCH(F_Outputs!$A9&amp;F_Outputs!$B9,F_Outputs_Prep!$I$4:$I$378,0),MATCH(F_Outputs!O$2,F_Outputs_Prep!$B$4:$AH$4,0))</f>
        <v>##BLANK</v>
      </c>
      <c r="P9" s="15" t="str">
        <f>INDEX(F_Outputs_Prep!$B$4:$AH$378,MATCH(F_Outputs!$A9&amp;F_Outputs!$B9,F_Outputs_Prep!$I$4:$I$378,0),MATCH(F_Outputs!P$2,F_Outputs_Prep!$B$4:$AH$4,0))</f>
        <v>##BLANK</v>
      </c>
      <c r="Q9" s="15" t="str">
        <f>INDEX(F_Outputs_Prep!$B$4:$AH$378,MATCH(F_Outputs!$A9&amp;F_Outputs!$B9,F_Outputs_Prep!$I$4:$I$378,0),MATCH(F_Outputs!Q$2,F_Outputs_Prep!$B$4:$AH$4,0))</f>
        <v>##BLANK</v>
      </c>
      <c r="R9" s="15" t="str">
        <f>INDEX(F_Outputs_Prep!$B$4:$AH$378,MATCH(F_Outputs!$A9&amp;F_Outputs!$B9,F_Outputs_Prep!$I$4:$I$378,0),MATCH(F_Outputs!R$2,F_Outputs_Prep!$B$4:$AH$4,0))</f>
        <v>##BLANK</v>
      </c>
      <c r="S9" s="15" t="str">
        <f>INDEX(F_Outputs_Prep!$B$4:$AH$378,MATCH(F_Outputs!$A9&amp;F_Outputs!$B9,F_Outputs_Prep!$I$4:$I$378,0),MATCH(F_Outputs!S$2,F_Outputs_Prep!$B$4:$AH$4,0))</f>
        <v>##BLANK</v>
      </c>
      <c r="T9" s="15" t="str">
        <f>INDEX(F_Outputs_Prep!$B$4:$AH$378,MATCH(F_Outputs!$A9&amp;F_Outputs!$B9,F_Outputs_Prep!$I$4:$I$378,0),MATCH(F_Outputs!T$2,F_Outputs_Prep!$B$4:$AH$4,0))</f>
        <v>##BLANK</v>
      </c>
      <c r="U9" s="15" t="str">
        <f>INDEX(F_Outputs_Prep!$B$4:$AH$378,MATCH(F_Outputs!$A9&amp;F_Outputs!$B9,F_Outputs_Prep!$I$4:$I$378,0),MATCH(F_Outputs!U$2,F_Outputs_Prep!$B$4:$AH$4,0))</f>
        <v>##BLANK</v>
      </c>
      <c r="V9" s="15" t="str">
        <f>INDEX(F_Outputs_Prep!$B$4:$AH$378,MATCH(F_Outputs!$A9&amp;F_Outputs!$B9,F_Outputs_Prep!$I$4:$I$378,0),MATCH(F_Outputs!V$2,F_Outputs_Prep!$B$4:$AH$4,0))</f>
        <v>##BLANK</v>
      </c>
      <c r="W9" s="15" t="str">
        <f>INDEX(F_Outputs_Prep!$B$4:$AH$378,MATCH(F_Outputs!$A9&amp;F_Outputs!$B9,F_Outputs_Prep!$I$4:$I$378,0),MATCH(F_Outputs!W$2,F_Outputs_Prep!$B$4:$AH$4,0))</f>
        <v>##BLANK</v>
      </c>
      <c r="X9" s="15" t="str">
        <f>INDEX(F_Outputs_Prep!$B$4:$AH$378,MATCH(F_Outputs!$A9&amp;F_Outputs!$B9,F_Outputs_Prep!$I$4:$I$378,0),MATCH(F_Outputs!X$2,F_Outputs_Prep!$B$4:$AH$4,0))</f>
        <v>##BLANK</v>
      </c>
    </row>
    <row r="10" spans="1:24" ht="15" x14ac:dyDescent="0.25">
      <c r="A10" s="58" t="s">
        <v>47</v>
      </c>
      <c r="B10" s="56" t="s">
        <v>131</v>
      </c>
      <c r="C10" s="56" t="s">
        <v>182</v>
      </c>
      <c r="D10" s="52" t="s">
        <v>50</v>
      </c>
      <c r="E10" s="56" t="s">
        <v>44</v>
      </c>
      <c r="F10" s="15">
        <f>INDEX(F_Outputs_Prep!$B$4:$AH$378,MATCH(F_Outputs!$A10&amp;F_Outputs!$B10,F_Outputs_Prep!$I$4:$I$378,0),MATCH(F_Outputs!F$2,F_Outputs_Prep!$B$4:$AH$4,0))</f>
        <v>0</v>
      </c>
      <c r="G10" s="15">
        <f>INDEX(F_Outputs_Prep!$B$4:$AH$378,MATCH(F_Outputs!$A10&amp;F_Outputs!$B10,F_Outputs_Prep!$I$4:$I$378,0),MATCH(F_Outputs!G$2,F_Outputs_Prep!$B$4:$AH$4,0))</f>
        <v>0</v>
      </c>
      <c r="H10" s="15">
        <f>INDEX(F_Outputs_Prep!$B$4:$AH$378,MATCH(F_Outputs!$A10&amp;F_Outputs!$B10,F_Outputs_Prep!$I$4:$I$378,0),MATCH(F_Outputs!H$2,F_Outputs_Prep!$B$4:$AH$4,0))</f>
        <v>0</v>
      </c>
      <c r="I10" s="15">
        <f>INDEX(F_Outputs_Prep!$B$4:$AH$378,MATCH(F_Outputs!$A10&amp;F_Outputs!$B10,F_Outputs_Prep!$I$4:$I$378,0),MATCH(F_Outputs!I$2,F_Outputs_Prep!$B$4:$AH$4,0))</f>
        <v>0</v>
      </c>
      <c r="J10" s="15">
        <f>INDEX(F_Outputs_Prep!$B$4:$AH$378,MATCH(F_Outputs!$A10&amp;F_Outputs!$B10,F_Outputs_Prep!$I$4:$I$378,0),MATCH(F_Outputs!J$2,F_Outputs_Prep!$B$4:$AH$4,0))</f>
        <v>0</v>
      </c>
      <c r="K10" s="15">
        <f>INDEX(F_Outputs_Prep!$B$4:$AH$378,MATCH(F_Outputs!$A10&amp;F_Outputs!$B10,F_Outputs_Prep!$I$4:$I$378,0),MATCH(F_Outputs!K$2,F_Outputs_Prep!$B$4:$AH$4,0))</f>
        <v>0</v>
      </c>
      <c r="L10" s="15">
        <f>INDEX(F_Outputs_Prep!$B$4:$AH$378,MATCH(F_Outputs!$A10&amp;F_Outputs!$B10,F_Outputs_Prep!$I$4:$I$378,0),MATCH(F_Outputs!L$2,F_Outputs_Prep!$B$4:$AH$4,0))</f>
        <v>0</v>
      </c>
      <c r="M10" s="15">
        <f>INDEX(F_Outputs_Prep!$B$4:$AH$378,MATCH(F_Outputs!$A10&amp;F_Outputs!$B10,F_Outputs_Prep!$I$4:$I$378,0),MATCH(F_Outputs!M$2,F_Outputs_Prep!$B$4:$AH$4,0))</f>
        <v>0</v>
      </c>
      <c r="N10" s="15">
        <f>INDEX(F_Outputs_Prep!$B$4:$AH$378,MATCH(F_Outputs!$A10&amp;F_Outputs!$B10,F_Outputs_Prep!$I$4:$I$378,0),MATCH(F_Outputs!N$2,F_Outputs_Prep!$B$4:$AH$4,0))</f>
        <v>0</v>
      </c>
      <c r="O10" s="15">
        <f>INDEX(F_Outputs_Prep!$B$4:$AH$378,MATCH(F_Outputs!$A10&amp;F_Outputs!$B10,F_Outputs_Prep!$I$4:$I$378,0),MATCH(F_Outputs!O$2,F_Outputs_Prep!$B$4:$AH$4,0))</f>
        <v>0</v>
      </c>
      <c r="P10" s="15">
        <f>INDEX(F_Outputs_Prep!$B$4:$AH$378,MATCH(F_Outputs!$A10&amp;F_Outputs!$B10,F_Outputs_Prep!$I$4:$I$378,0),MATCH(F_Outputs!P$2,F_Outputs_Prep!$B$4:$AH$4,0))</f>
        <v>0</v>
      </c>
      <c r="Q10" s="15">
        <f>INDEX(F_Outputs_Prep!$B$4:$AH$378,MATCH(F_Outputs!$A10&amp;F_Outputs!$B10,F_Outputs_Prep!$I$4:$I$378,0),MATCH(F_Outputs!Q$2,F_Outputs_Prep!$B$4:$AH$4,0))</f>
        <v>0</v>
      </c>
      <c r="R10" s="15">
        <f>INDEX(F_Outputs_Prep!$B$4:$AH$378,MATCH(F_Outputs!$A10&amp;F_Outputs!$B10,F_Outputs_Prep!$I$4:$I$378,0),MATCH(F_Outputs!R$2,F_Outputs_Prep!$B$4:$AH$4,0))</f>
        <v>0</v>
      </c>
      <c r="S10" s="15">
        <f>INDEX(F_Outputs_Prep!$B$4:$AH$378,MATCH(F_Outputs!$A10&amp;F_Outputs!$B10,F_Outputs_Prep!$I$4:$I$378,0),MATCH(F_Outputs!S$2,F_Outputs_Prep!$B$4:$AH$4,0))</f>
        <v>0</v>
      </c>
      <c r="T10" s="15">
        <f>INDEX(F_Outputs_Prep!$B$4:$AH$378,MATCH(F_Outputs!$A10&amp;F_Outputs!$B10,F_Outputs_Prep!$I$4:$I$378,0),MATCH(F_Outputs!T$2,F_Outputs_Prep!$B$4:$AH$4,0))</f>
        <v>0</v>
      </c>
      <c r="U10" s="15">
        <f>INDEX(F_Outputs_Prep!$B$4:$AH$378,MATCH(F_Outputs!$A10&amp;F_Outputs!$B10,F_Outputs_Prep!$I$4:$I$378,0),MATCH(F_Outputs!U$2,F_Outputs_Prep!$B$4:$AH$4,0))</f>
        <v>0</v>
      </c>
      <c r="V10" s="15">
        <f>INDEX(F_Outputs_Prep!$B$4:$AH$378,MATCH(F_Outputs!$A10&amp;F_Outputs!$B10,F_Outputs_Prep!$I$4:$I$378,0),MATCH(F_Outputs!V$2,F_Outputs_Prep!$B$4:$AH$4,0))</f>
        <v>0</v>
      </c>
      <c r="W10" s="15">
        <f>INDEX(F_Outputs_Prep!$B$4:$AH$378,MATCH(F_Outputs!$A10&amp;F_Outputs!$B10,F_Outputs_Prep!$I$4:$I$378,0),MATCH(F_Outputs!W$2,F_Outputs_Prep!$B$4:$AH$4,0))</f>
        <v>0</v>
      </c>
      <c r="X10" s="15">
        <f>INDEX(F_Outputs_Prep!$B$4:$AH$378,MATCH(F_Outputs!$A10&amp;F_Outputs!$B10,F_Outputs_Prep!$I$4:$I$378,0),MATCH(F_Outputs!X$2,F_Outputs_Prep!$B$4:$AH$4,0))</f>
        <v>0</v>
      </c>
    </row>
    <row r="11" spans="1:24" ht="15" x14ac:dyDescent="0.25">
      <c r="A11" s="58" t="s">
        <v>47</v>
      </c>
      <c r="B11" s="56" t="s">
        <v>132</v>
      </c>
      <c r="C11" s="56" t="s">
        <v>183</v>
      </c>
      <c r="D11" s="52" t="s">
        <v>50</v>
      </c>
      <c r="E11" s="56" t="s">
        <v>44</v>
      </c>
      <c r="F11" s="15">
        <f>INDEX(F_Outputs_Prep!$B$4:$AH$378,MATCH(F_Outputs!$A11&amp;F_Outputs!$B11,F_Outputs_Prep!$I$4:$I$378,0),MATCH(F_Outputs!F$2,F_Outputs_Prep!$B$4:$AH$4,0))</f>
        <v>0</v>
      </c>
      <c r="G11" s="15">
        <f>INDEX(F_Outputs_Prep!$B$4:$AH$378,MATCH(F_Outputs!$A11&amp;F_Outputs!$B11,F_Outputs_Prep!$I$4:$I$378,0),MATCH(F_Outputs!G$2,F_Outputs_Prep!$B$4:$AH$4,0))</f>
        <v>-43268</v>
      </c>
      <c r="H11" s="15">
        <f>INDEX(F_Outputs_Prep!$B$4:$AH$378,MATCH(F_Outputs!$A11&amp;F_Outputs!$B11,F_Outputs_Prep!$I$4:$I$378,0),MATCH(F_Outputs!H$2,F_Outputs_Prep!$B$4:$AH$4,0))</f>
        <v>-28594</v>
      </c>
      <c r="I11" s="15">
        <f>INDEX(F_Outputs_Prep!$B$4:$AH$378,MATCH(F_Outputs!$A11&amp;F_Outputs!$B11,F_Outputs_Prep!$I$4:$I$378,0),MATCH(F_Outputs!I$2,F_Outputs_Prep!$B$4:$AH$4,0))</f>
        <v>-295286</v>
      </c>
      <c r="J11" s="15">
        <f>INDEX(F_Outputs_Prep!$B$4:$AH$378,MATCH(F_Outputs!$A11&amp;F_Outputs!$B11,F_Outputs_Prep!$I$4:$I$378,0),MATCH(F_Outputs!J$2,F_Outputs_Prep!$B$4:$AH$4,0))</f>
        <v>-394160</v>
      </c>
      <c r="K11" s="15">
        <f>INDEX(F_Outputs_Prep!$B$4:$AH$378,MATCH(F_Outputs!$A11&amp;F_Outputs!$B11,F_Outputs_Prep!$I$4:$I$378,0),MATCH(F_Outputs!K$2,F_Outputs_Prep!$B$4:$AH$4,0))</f>
        <v>-442220</v>
      </c>
      <c r="L11" s="15">
        <f>INDEX(F_Outputs_Prep!$B$4:$AH$378,MATCH(F_Outputs!$A11&amp;F_Outputs!$B11,F_Outputs_Prep!$I$4:$I$378,0),MATCH(F_Outputs!L$2,F_Outputs_Prep!$B$4:$AH$4,0))</f>
        <v>-401030</v>
      </c>
      <c r="M11" s="15">
        <f>INDEX(F_Outputs_Prep!$B$4:$AH$378,MATCH(F_Outputs!$A11&amp;F_Outputs!$B11,F_Outputs_Prep!$I$4:$I$378,0),MATCH(F_Outputs!M$2,F_Outputs_Prep!$B$4:$AH$4,0))</f>
        <v>-374868</v>
      </c>
      <c r="N11" s="15">
        <f>INDEX(F_Outputs_Prep!$B$4:$AH$378,MATCH(F_Outputs!$A11&amp;F_Outputs!$B11,F_Outputs_Prep!$I$4:$I$378,0),MATCH(F_Outputs!N$2,F_Outputs_Prep!$B$4:$AH$4,0))</f>
        <v>-343798</v>
      </c>
      <c r="O11" s="15">
        <f>INDEX(F_Outputs_Prep!$B$4:$AH$378,MATCH(F_Outputs!$A11&amp;F_Outputs!$B11,F_Outputs_Prep!$I$4:$I$378,0),MATCH(F_Outputs!O$2,F_Outputs_Prep!$B$4:$AH$4,0))</f>
        <v>0</v>
      </c>
      <c r="P11" s="15">
        <f>INDEX(F_Outputs_Prep!$B$4:$AH$378,MATCH(F_Outputs!$A11&amp;F_Outputs!$B11,F_Outputs_Prep!$I$4:$I$378,0),MATCH(F_Outputs!P$2,F_Outputs_Prep!$B$4:$AH$4,0))</f>
        <v>12295</v>
      </c>
      <c r="Q11" s="15">
        <f>INDEX(F_Outputs_Prep!$B$4:$AH$378,MATCH(F_Outputs!$A11&amp;F_Outputs!$B11,F_Outputs_Prep!$I$4:$I$378,0),MATCH(F_Outputs!Q$2,F_Outputs_Prep!$B$4:$AH$4,0))</f>
        <v>53721</v>
      </c>
      <c r="R11" s="15">
        <f>INDEX(F_Outputs_Prep!$B$4:$AH$378,MATCH(F_Outputs!$A11&amp;F_Outputs!$B11,F_Outputs_Prep!$I$4:$I$378,0),MATCH(F_Outputs!R$2,F_Outputs_Prep!$B$4:$AH$4,0))</f>
        <v>-5681</v>
      </c>
      <c r="S11" s="15">
        <f>INDEX(F_Outputs_Prep!$B$4:$AH$378,MATCH(F_Outputs!$A11&amp;F_Outputs!$B11,F_Outputs_Prep!$I$4:$I$378,0),MATCH(F_Outputs!S$2,F_Outputs_Prep!$B$4:$AH$4,0))</f>
        <v>-63368</v>
      </c>
      <c r="T11" s="15">
        <f>INDEX(F_Outputs_Prep!$B$4:$AH$378,MATCH(F_Outputs!$A11&amp;F_Outputs!$B11,F_Outputs_Prep!$I$4:$I$378,0),MATCH(F_Outputs!T$2,F_Outputs_Prep!$B$4:$AH$4,0))</f>
        <v>126352</v>
      </c>
      <c r="U11" s="15">
        <f>INDEX(F_Outputs_Prep!$B$4:$AH$378,MATCH(F_Outputs!$A11&amp;F_Outputs!$B11,F_Outputs_Prep!$I$4:$I$378,0),MATCH(F_Outputs!U$2,F_Outputs_Prep!$B$4:$AH$4,0))</f>
        <v>122497</v>
      </c>
      <c r="V11" s="15">
        <f>INDEX(F_Outputs_Prep!$B$4:$AH$378,MATCH(F_Outputs!$A11&amp;F_Outputs!$B11,F_Outputs_Prep!$I$4:$I$378,0),MATCH(F_Outputs!V$2,F_Outputs_Prep!$B$4:$AH$4,0))</f>
        <v>128411</v>
      </c>
      <c r="W11" s="15">
        <f>INDEX(F_Outputs_Prep!$B$4:$AH$378,MATCH(F_Outputs!$A11&amp;F_Outputs!$B11,F_Outputs_Prep!$I$4:$I$378,0),MATCH(F_Outputs!W$2,F_Outputs_Prep!$B$4:$AH$4,0))</f>
        <v>138438</v>
      </c>
      <c r="X11" s="15">
        <f>INDEX(F_Outputs_Prep!$B$4:$AH$378,MATCH(F_Outputs!$A11&amp;F_Outputs!$B11,F_Outputs_Prep!$I$4:$I$378,0),MATCH(F_Outputs!X$2,F_Outputs_Prep!$B$4:$AH$4,0))</f>
        <v>137571</v>
      </c>
    </row>
    <row r="12" spans="1:24" ht="15" x14ac:dyDescent="0.25">
      <c r="A12" s="58" t="s">
        <v>47</v>
      </c>
      <c r="B12" s="56" t="s">
        <v>124</v>
      </c>
      <c r="C12" s="56" t="s">
        <v>184</v>
      </c>
      <c r="D12" s="52" t="s">
        <v>68</v>
      </c>
      <c r="E12" s="56" t="s">
        <v>44</v>
      </c>
      <c r="F12" s="15">
        <f>INDEX(F_Outputs_Prep!$B$4:$AH$378,MATCH(F_Outputs!$A12&amp;F_Outputs!$B12,F_Outputs_Prep!$I$4:$I$378,0),MATCH(F_Outputs!F$2,F_Outputs_Prep!$B$4:$AH$4,0))</f>
        <v>0</v>
      </c>
      <c r="G12" s="15">
        <f>INDEX(F_Outputs_Prep!$B$4:$AH$378,MATCH(F_Outputs!$A12&amp;F_Outputs!$B12,F_Outputs_Prep!$I$4:$I$378,0),MATCH(F_Outputs!G$2,F_Outputs_Prep!$B$4:$AH$4,0))</f>
        <v>-4.5900000000000003E-2</v>
      </c>
      <c r="H12" s="15">
        <f>INDEX(F_Outputs_Prep!$B$4:$AH$378,MATCH(F_Outputs!$A12&amp;F_Outputs!$B12,F_Outputs_Prep!$I$4:$I$378,0),MATCH(F_Outputs!H$2,F_Outputs_Prep!$B$4:$AH$4,0))</f>
        <v>-3.0300000000000001E-2</v>
      </c>
      <c r="I12" s="15">
        <f>INDEX(F_Outputs_Prep!$B$4:$AH$378,MATCH(F_Outputs!$A12&amp;F_Outputs!$B12,F_Outputs_Prep!$I$4:$I$378,0),MATCH(F_Outputs!I$2,F_Outputs_Prep!$B$4:$AH$4,0))</f>
        <v>-0.31309999999999999</v>
      </c>
      <c r="J12" s="15">
        <f>INDEX(F_Outputs_Prep!$B$4:$AH$378,MATCH(F_Outputs!$A12&amp;F_Outputs!$B12,F_Outputs_Prep!$I$4:$I$378,0),MATCH(F_Outputs!J$2,F_Outputs_Prep!$B$4:$AH$4,0))</f>
        <v>-0.41789999999999999</v>
      </c>
      <c r="K12" s="15">
        <f>INDEX(F_Outputs_Prep!$B$4:$AH$378,MATCH(F_Outputs!$A12&amp;F_Outputs!$B12,F_Outputs_Prep!$I$4:$I$378,0),MATCH(F_Outputs!K$2,F_Outputs_Prep!$B$4:$AH$4,0))</f>
        <v>-0.46879999999999999</v>
      </c>
      <c r="L12" s="15">
        <f>INDEX(F_Outputs_Prep!$B$4:$AH$378,MATCH(F_Outputs!$A12&amp;F_Outputs!$B12,F_Outputs_Prep!$I$4:$I$378,0),MATCH(F_Outputs!L$2,F_Outputs_Prep!$B$4:$AH$4,0))</f>
        <v>-0.42520000000000002</v>
      </c>
      <c r="M12" s="15">
        <f>INDEX(F_Outputs_Prep!$B$4:$AH$378,MATCH(F_Outputs!$A12&amp;F_Outputs!$B12,F_Outputs_Prep!$I$4:$I$378,0),MATCH(F_Outputs!M$2,F_Outputs_Prep!$B$4:$AH$4,0))</f>
        <v>-0.39739999999999998</v>
      </c>
      <c r="N12" s="15">
        <f>INDEX(F_Outputs_Prep!$B$4:$AH$378,MATCH(F_Outputs!$A12&amp;F_Outputs!$B12,F_Outputs_Prep!$I$4:$I$378,0),MATCH(F_Outputs!N$2,F_Outputs_Prep!$B$4:$AH$4,0))</f>
        <v>-0.36449999999999999</v>
      </c>
      <c r="O12" s="15">
        <f>INDEX(F_Outputs_Prep!$B$4:$AH$378,MATCH(F_Outputs!$A12&amp;F_Outputs!$B12,F_Outputs_Prep!$I$4:$I$378,0),MATCH(F_Outputs!O$2,F_Outputs_Prep!$B$4:$AH$4,0))</f>
        <v>0</v>
      </c>
      <c r="P12" s="15">
        <f>INDEX(F_Outputs_Prep!$B$4:$AH$378,MATCH(F_Outputs!$A12&amp;F_Outputs!$B12,F_Outputs_Prep!$I$4:$I$378,0),MATCH(F_Outputs!P$2,F_Outputs_Prep!$B$4:$AH$4,0))</f>
        <v>1.2999999999999999E-2</v>
      </c>
      <c r="Q12" s="15">
        <f>INDEX(F_Outputs_Prep!$B$4:$AH$378,MATCH(F_Outputs!$A12&amp;F_Outputs!$B12,F_Outputs_Prep!$I$4:$I$378,0),MATCH(F_Outputs!Q$2,F_Outputs_Prep!$B$4:$AH$4,0))</f>
        <v>5.7000000000000002E-2</v>
      </c>
      <c r="R12" s="15">
        <f>INDEX(F_Outputs_Prep!$B$4:$AH$378,MATCH(F_Outputs!$A12&amp;F_Outputs!$B12,F_Outputs_Prep!$I$4:$I$378,0),MATCH(F_Outputs!R$2,F_Outputs_Prep!$B$4:$AH$4,0))</f>
        <v>-6.0000000000000001E-3</v>
      </c>
      <c r="S12" s="15">
        <f>INDEX(F_Outputs_Prep!$B$4:$AH$378,MATCH(F_Outputs!$A12&amp;F_Outputs!$B12,F_Outputs_Prep!$I$4:$I$378,0),MATCH(F_Outputs!S$2,F_Outputs_Prep!$B$4:$AH$4,0))</f>
        <v>0</v>
      </c>
      <c r="T12" s="15">
        <f>INDEX(F_Outputs_Prep!$B$4:$AH$378,MATCH(F_Outputs!$A12&amp;F_Outputs!$B12,F_Outputs_Prep!$I$4:$I$378,0),MATCH(F_Outputs!T$2,F_Outputs_Prep!$B$4:$AH$4,0))</f>
        <v>0.13400000000000001</v>
      </c>
      <c r="U12" s="15">
        <f>INDEX(F_Outputs_Prep!$B$4:$AH$378,MATCH(F_Outputs!$A12&amp;F_Outputs!$B12,F_Outputs_Prep!$I$4:$I$378,0),MATCH(F_Outputs!U$2,F_Outputs_Prep!$B$4:$AH$4,0))</f>
        <v>0.12989999999999999</v>
      </c>
      <c r="V12" s="15">
        <f>INDEX(F_Outputs_Prep!$B$4:$AH$378,MATCH(F_Outputs!$A12&amp;F_Outputs!$B12,F_Outputs_Prep!$I$4:$I$378,0),MATCH(F_Outputs!V$2,F_Outputs_Prep!$B$4:$AH$4,0))</f>
        <v>0.1361</v>
      </c>
      <c r="W12" s="15">
        <f>INDEX(F_Outputs_Prep!$B$4:$AH$378,MATCH(F_Outputs!$A12&amp;F_Outputs!$B12,F_Outputs_Prep!$I$4:$I$378,0),MATCH(F_Outputs!W$2,F_Outputs_Prep!$B$4:$AH$4,0))</f>
        <v>0.14680000000000001</v>
      </c>
      <c r="X12" s="15">
        <f>INDEX(F_Outputs_Prep!$B$4:$AH$378,MATCH(F_Outputs!$A12&amp;F_Outputs!$B12,F_Outputs_Prep!$I$4:$I$378,0),MATCH(F_Outputs!X$2,F_Outputs_Prep!$B$4:$AH$4,0))</f>
        <v>0.14580000000000001</v>
      </c>
    </row>
    <row r="13" spans="1:24" ht="15" x14ac:dyDescent="0.25">
      <c r="A13" s="58" t="s">
        <v>47</v>
      </c>
      <c r="B13" s="56" t="s">
        <v>164</v>
      </c>
      <c r="C13" s="56" t="s">
        <v>153</v>
      </c>
      <c r="D13" s="52" t="s">
        <v>50</v>
      </c>
      <c r="E13" s="56" t="s">
        <v>44</v>
      </c>
      <c r="F13" s="15" t="str">
        <f>INDEX(F_Outputs_Prep!$B$4:$AH$378,MATCH(F_Outputs!$A13&amp;F_Outputs!$B13,F_Outputs_Prep!$I$4:$I$378,0),MATCH(F_Outputs!F$2,F_Outputs_Prep!$B$4:$AH$4,0))</f>
        <v>##BLANK</v>
      </c>
      <c r="G13" s="15" t="str">
        <f>INDEX(F_Outputs_Prep!$B$4:$AH$378,MATCH(F_Outputs!$A13&amp;F_Outputs!$B13,F_Outputs_Prep!$I$4:$I$378,0),MATCH(F_Outputs!G$2,F_Outputs_Prep!$B$4:$AH$4,0))</f>
        <v>##BLANK</v>
      </c>
      <c r="H13" s="15" t="str">
        <f>INDEX(F_Outputs_Prep!$B$4:$AH$378,MATCH(F_Outputs!$A13&amp;F_Outputs!$B13,F_Outputs_Prep!$I$4:$I$378,0),MATCH(F_Outputs!H$2,F_Outputs_Prep!$B$4:$AH$4,0))</f>
        <v>##BLANK</v>
      </c>
      <c r="I13" s="15" t="str">
        <f>INDEX(F_Outputs_Prep!$B$4:$AH$378,MATCH(F_Outputs!$A13&amp;F_Outputs!$B13,F_Outputs_Prep!$I$4:$I$378,0),MATCH(F_Outputs!I$2,F_Outputs_Prep!$B$4:$AH$4,0))</f>
        <v>##BLANK</v>
      </c>
      <c r="J13" s="15" t="str">
        <f>INDEX(F_Outputs_Prep!$B$4:$AH$378,MATCH(F_Outputs!$A13&amp;F_Outputs!$B13,F_Outputs_Prep!$I$4:$I$378,0),MATCH(F_Outputs!J$2,F_Outputs_Prep!$B$4:$AH$4,0))</f>
        <v>##BLANK</v>
      </c>
      <c r="K13" s="15" t="str">
        <f>INDEX(F_Outputs_Prep!$B$4:$AH$378,MATCH(F_Outputs!$A13&amp;F_Outputs!$B13,F_Outputs_Prep!$I$4:$I$378,0),MATCH(F_Outputs!K$2,F_Outputs_Prep!$B$4:$AH$4,0))</f>
        <v>##BLANK</v>
      </c>
      <c r="L13" s="15" t="str">
        <f>INDEX(F_Outputs_Prep!$B$4:$AH$378,MATCH(F_Outputs!$A13&amp;F_Outputs!$B13,F_Outputs_Prep!$I$4:$I$378,0),MATCH(F_Outputs!L$2,F_Outputs_Prep!$B$4:$AH$4,0))</f>
        <v>##BLANK</v>
      </c>
      <c r="M13" s="15" t="str">
        <f>INDEX(F_Outputs_Prep!$B$4:$AH$378,MATCH(F_Outputs!$A13&amp;F_Outputs!$B13,F_Outputs_Prep!$I$4:$I$378,0),MATCH(F_Outputs!M$2,F_Outputs_Prep!$B$4:$AH$4,0))</f>
        <v>##BLANK</v>
      </c>
      <c r="N13" s="15" t="str">
        <f>INDEX(F_Outputs_Prep!$B$4:$AH$378,MATCH(F_Outputs!$A13&amp;F_Outputs!$B13,F_Outputs_Prep!$I$4:$I$378,0),MATCH(F_Outputs!N$2,F_Outputs_Prep!$B$4:$AH$4,0))</f>
        <v>##BLANK</v>
      </c>
      <c r="O13" s="15" t="str">
        <f>INDEX(F_Outputs_Prep!$B$4:$AH$378,MATCH(F_Outputs!$A13&amp;F_Outputs!$B13,F_Outputs_Prep!$I$4:$I$378,0),MATCH(F_Outputs!O$2,F_Outputs_Prep!$B$4:$AH$4,0))</f>
        <v>##BLANK</v>
      </c>
      <c r="P13" s="15" t="str">
        <f>INDEX(F_Outputs_Prep!$B$4:$AH$378,MATCH(F_Outputs!$A13&amp;F_Outputs!$B13,F_Outputs_Prep!$I$4:$I$378,0),MATCH(F_Outputs!P$2,F_Outputs_Prep!$B$4:$AH$4,0))</f>
        <v>##BLANK</v>
      </c>
      <c r="Q13" s="15" t="str">
        <f>INDEX(F_Outputs_Prep!$B$4:$AH$378,MATCH(F_Outputs!$A13&amp;F_Outputs!$B13,F_Outputs_Prep!$I$4:$I$378,0),MATCH(F_Outputs!Q$2,F_Outputs_Prep!$B$4:$AH$4,0))</f>
        <v>##BLANK</v>
      </c>
      <c r="R13" s="15" t="str">
        <f>INDEX(F_Outputs_Prep!$B$4:$AH$378,MATCH(F_Outputs!$A13&amp;F_Outputs!$B13,F_Outputs_Prep!$I$4:$I$378,0),MATCH(F_Outputs!R$2,F_Outputs_Prep!$B$4:$AH$4,0))</f>
        <v>##BLANK</v>
      </c>
      <c r="S13" s="15" t="str">
        <f>INDEX(F_Outputs_Prep!$B$4:$AH$378,MATCH(F_Outputs!$A13&amp;F_Outputs!$B13,F_Outputs_Prep!$I$4:$I$378,0),MATCH(F_Outputs!S$2,F_Outputs_Prep!$B$4:$AH$4,0))</f>
        <v>##BLANK</v>
      </c>
      <c r="T13" s="15" t="str">
        <f>INDEX(F_Outputs_Prep!$B$4:$AH$378,MATCH(F_Outputs!$A13&amp;F_Outputs!$B13,F_Outputs_Prep!$I$4:$I$378,0),MATCH(F_Outputs!T$2,F_Outputs_Prep!$B$4:$AH$4,0))</f>
        <v>##BLANK</v>
      </c>
      <c r="U13" s="15" t="str">
        <f>INDEX(F_Outputs_Prep!$B$4:$AH$378,MATCH(F_Outputs!$A13&amp;F_Outputs!$B13,F_Outputs_Prep!$I$4:$I$378,0),MATCH(F_Outputs!U$2,F_Outputs_Prep!$B$4:$AH$4,0))</f>
        <v>##BLANK</v>
      </c>
      <c r="V13" s="15" t="str">
        <f>INDEX(F_Outputs_Prep!$B$4:$AH$378,MATCH(F_Outputs!$A13&amp;F_Outputs!$B13,F_Outputs_Prep!$I$4:$I$378,0),MATCH(F_Outputs!V$2,F_Outputs_Prep!$B$4:$AH$4,0))</f>
        <v>##BLANK</v>
      </c>
      <c r="W13" s="15" t="str">
        <f>INDEX(F_Outputs_Prep!$B$4:$AH$378,MATCH(F_Outputs!$A13&amp;F_Outputs!$B13,F_Outputs_Prep!$I$4:$I$378,0),MATCH(F_Outputs!W$2,F_Outputs_Prep!$B$4:$AH$4,0))</f>
        <v>##BLANK</v>
      </c>
      <c r="X13" s="15" t="str">
        <f>INDEX(F_Outputs_Prep!$B$4:$AH$378,MATCH(F_Outputs!$A13&amp;F_Outputs!$B13,F_Outputs_Prep!$I$4:$I$378,0),MATCH(F_Outputs!X$2,F_Outputs_Prep!$B$4:$AH$4,0))</f>
        <v>##BLANK</v>
      </c>
    </row>
    <row r="14" spans="1:24" ht="15" x14ac:dyDescent="0.25">
      <c r="A14" s="58" t="s">
        <v>47</v>
      </c>
      <c r="B14" s="56" t="s">
        <v>165</v>
      </c>
      <c r="C14" s="56" t="s">
        <v>185</v>
      </c>
      <c r="D14" s="52" t="s">
        <v>50</v>
      </c>
      <c r="E14" s="56" t="s">
        <v>44</v>
      </c>
      <c r="F14" s="15" t="str">
        <f>INDEX(F_Outputs_Prep!$B$4:$AH$378,MATCH(F_Outputs!$A14&amp;F_Outputs!$B14,F_Outputs_Prep!$I$4:$I$378,0),MATCH(F_Outputs!F$2,F_Outputs_Prep!$B$4:$AH$4,0))</f>
        <v>##BLANK</v>
      </c>
      <c r="G14" s="15" t="str">
        <f>INDEX(F_Outputs_Prep!$B$4:$AH$378,MATCH(F_Outputs!$A14&amp;F_Outputs!$B14,F_Outputs_Prep!$I$4:$I$378,0),MATCH(F_Outputs!G$2,F_Outputs_Prep!$B$4:$AH$4,0))</f>
        <v>##BLANK</v>
      </c>
      <c r="H14" s="15" t="str">
        <f>INDEX(F_Outputs_Prep!$B$4:$AH$378,MATCH(F_Outputs!$A14&amp;F_Outputs!$B14,F_Outputs_Prep!$I$4:$I$378,0),MATCH(F_Outputs!H$2,F_Outputs_Prep!$B$4:$AH$4,0))</f>
        <v>##BLANK</v>
      </c>
      <c r="I14" s="15" t="str">
        <f>INDEX(F_Outputs_Prep!$B$4:$AH$378,MATCH(F_Outputs!$A14&amp;F_Outputs!$B14,F_Outputs_Prep!$I$4:$I$378,0),MATCH(F_Outputs!I$2,F_Outputs_Prep!$B$4:$AH$4,0))</f>
        <v>##BLANK</v>
      </c>
      <c r="J14" s="15" t="str">
        <f>INDEX(F_Outputs_Prep!$B$4:$AH$378,MATCH(F_Outputs!$A14&amp;F_Outputs!$B14,F_Outputs_Prep!$I$4:$I$378,0),MATCH(F_Outputs!J$2,F_Outputs_Prep!$B$4:$AH$4,0))</f>
        <v>##BLANK</v>
      </c>
      <c r="K14" s="15" t="str">
        <f>INDEX(F_Outputs_Prep!$B$4:$AH$378,MATCH(F_Outputs!$A14&amp;F_Outputs!$B14,F_Outputs_Prep!$I$4:$I$378,0),MATCH(F_Outputs!K$2,F_Outputs_Prep!$B$4:$AH$4,0))</f>
        <v>##BLANK</v>
      </c>
      <c r="L14" s="15" t="str">
        <f>INDEX(F_Outputs_Prep!$B$4:$AH$378,MATCH(F_Outputs!$A14&amp;F_Outputs!$B14,F_Outputs_Prep!$I$4:$I$378,0),MATCH(F_Outputs!L$2,F_Outputs_Prep!$B$4:$AH$4,0))</f>
        <v>##BLANK</v>
      </c>
      <c r="M14" s="15" t="str">
        <f>INDEX(F_Outputs_Prep!$B$4:$AH$378,MATCH(F_Outputs!$A14&amp;F_Outputs!$B14,F_Outputs_Prep!$I$4:$I$378,0),MATCH(F_Outputs!M$2,F_Outputs_Prep!$B$4:$AH$4,0))</f>
        <v>##BLANK</v>
      </c>
      <c r="N14" s="15" t="str">
        <f>INDEX(F_Outputs_Prep!$B$4:$AH$378,MATCH(F_Outputs!$A14&amp;F_Outputs!$B14,F_Outputs_Prep!$I$4:$I$378,0),MATCH(F_Outputs!N$2,F_Outputs_Prep!$B$4:$AH$4,0))</f>
        <v>##BLANK</v>
      </c>
      <c r="O14" s="15" t="str">
        <f>INDEX(F_Outputs_Prep!$B$4:$AH$378,MATCH(F_Outputs!$A14&amp;F_Outputs!$B14,F_Outputs_Prep!$I$4:$I$378,0),MATCH(F_Outputs!O$2,F_Outputs_Prep!$B$4:$AH$4,0))</f>
        <v>##BLANK</v>
      </c>
      <c r="P14" s="15" t="str">
        <f>INDEX(F_Outputs_Prep!$B$4:$AH$378,MATCH(F_Outputs!$A14&amp;F_Outputs!$B14,F_Outputs_Prep!$I$4:$I$378,0),MATCH(F_Outputs!P$2,F_Outputs_Prep!$B$4:$AH$4,0))</f>
        <v>##BLANK</v>
      </c>
      <c r="Q14" s="15" t="str">
        <f>INDEX(F_Outputs_Prep!$B$4:$AH$378,MATCH(F_Outputs!$A14&amp;F_Outputs!$B14,F_Outputs_Prep!$I$4:$I$378,0),MATCH(F_Outputs!Q$2,F_Outputs_Prep!$B$4:$AH$4,0))</f>
        <v>##BLANK</v>
      </c>
      <c r="R14" s="15" t="str">
        <f>INDEX(F_Outputs_Prep!$B$4:$AH$378,MATCH(F_Outputs!$A14&amp;F_Outputs!$B14,F_Outputs_Prep!$I$4:$I$378,0),MATCH(F_Outputs!R$2,F_Outputs_Prep!$B$4:$AH$4,0))</f>
        <v>##BLANK</v>
      </c>
      <c r="S14" s="15">
        <f>INDEX(F_Outputs_Prep!$B$4:$AH$378,MATCH(F_Outputs!$A14&amp;F_Outputs!$B14,F_Outputs_Prep!$I$4:$I$378,0),MATCH(F_Outputs!S$2,F_Outputs_Prep!$B$4:$AH$4,0))</f>
        <v>380289</v>
      </c>
      <c r="T14" s="15">
        <f>INDEX(F_Outputs_Prep!$B$4:$AH$378,MATCH(F_Outputs!$A14&amp;F_Outputs!$B14,F_Outputs_Prep!$I$4:$I$378,0),MATCH(F_Outputs!T$2,F_Outputs_Prep!$B$4:$AH$4,0))</f>
        <v>534550</v>
      </c>
      <c r="U14" s="15">
        <f>INDEX(F_Outputs_Prep!$B$4:$AH$378,MATCH(F_Outputs!$A14&amp;F_Outputs!$B14,F_Outputs_Prep!$I$4:$I$378,0),MATCH(F_Outputs!U$2,F_Outputs_Prep!$B$4:$AH$4,0))</f>
        <v>535527</v>
      </c>
      <c r="V14" s="15">
        <f>INDEX(F_Outputs_Prep!$B$4:$AH$378,MATCH(F_Outputs!$A14&amp;F_Outputs!$B14,F_Outputs_Prep!$I$4:$I$378,0),MATCH(F_Outputs!V$2,F_Outputs_Prep!$B$4:$AH$4,0))</f>
        <v>535920</v>
      </c>
      <c r="W14" s="15">
        <f>INDEX(F_Outputs_Prep!$B$4:$AH$378,MATCH(F_Outputs!$A14&amp;F_Outputs!$B14,F_Outputs_Prep!$I$4:$I$378,0),MATCH(F_Outputs!W$2,F_Outputs_Prep!$B$4:$AH$4,0))</f>
        <v>550283</v>
      </c>
      <c r="X14" s="15">
        <f>INDEX(F_Outputs_Prep!$B$4:$AH$378,MATCH(F_Outputs!$A14&amp;F_Outputs!$B14,F_Outputs_Prep!$I$4:$I$378,0),MATCH(F_Outputs!X$2,F_Outputs_Prep!$B$4:$AH$4,0))</f>
        <v>550283</v>
      </c>
    </row>
    <row r="15" spans="1:24" ht="15" x14ac:dyDescent="0.25">
      <c r="A15" s="58" t="s">
        <v>47</v>
      </c>
      <c r="B15" s="56" t="s">
        <v>166</v>
      </c>
      <c r="C15" s="56" t="s">
        <v>186</v>
      </c>
      <c r="D15" s="52" t="s">
        <v>50</v>
      </c>
      <c r="E15" s="56" t="s">
        <v>44</v>
      </c>
      <c r="F15" s="15" t="str">
        <f>INDEX(F_Outputs_Prep!$B$4:$AH$378,MATCH(F_Outputs!$A15&amp;F_Outputs!$B15,F_Outputs_Prep!$I$4:$I$378,0),MATCH(F_Outputs!F$2,F_Outputs_Prep!$B$4:$AH$4,0))</f>
        <v>##BLANK</v>
      </c>
      <c r="G15" s="15" t="str">
        <f>INDEX(F_Outputs_Prep!$B$4:$AH$378,MATCH(F_Outputs!$A15&amp;F_Outputs!$B15,F_Outputs_Prep!$I$4:$I$378,0),MATCH(F_Outputs!G$2,F_Outputs_Prep!$B$4:$AH$4,0))</f>
        <v>##BLANK</v>
      </c>
      <c r="H15" s="15" t="str">
        <f>INDEX(F_Outputs_Prep!$B$4:$AH$378,MATCH(F_Outputs!$A15&amp;F_Outputs!$B15,F_Outputs_Prep!$I$4:$I$378,0),MATCH(F_Outputs!H$2,F_Outputs_Prep!$B$4:$AH$4,0))</f>
        <v>##BLANK</v>
      </c>
      <c r="I15" s="15" t="str">
        <f>INDEX(F_Outputs_Prep!$B$4:$AH$378,MATCH(F_Outputs!$A15&amp;F_Outputs!$B15,F_Outputs_Prep!$I$4:$I$378,0),MATCH(F_Outputs!I$2,F_Outputs_Prep!$B$4:$AH$4,0))</f>
        <v>##BLANK</v>
      </c>
      <c r="J15" s="15" t="str">
        <f>INDEX(F_Outputs_Prep!$B$4:$AH$378,MATCH(F_Outputs!$A15&amp;F_Outputs!$B15,F_Outputs_Prep!$I$4:$I$378,0),MATCH(F_Outputs!J$2,F_Outputs_Prep!$B$4:$AH$4,0))</f>
        <v>##BLANK</v>
      </c>
      <c r="K15" s="15" t="str">
        <f>INDEX(F_Outputs_Prep!$B$4:$AH$378,MATCH(F_Outputs!$A15&amp;F_Outputs!$B15,F_Outputs_Prep!$I$4:$I$378,0),MATCH(F_Outputs!K$2,F_Outputs_Prep!$B$4:$AH$4,0))</f>
        <v>##BLANK</v>
      </c>
      <c r="L15" s="15" t="str">
        <f>INDEX(F_Outputs_Prep!$B$4:$AH$378,MATCH(F_Outputs!$A15&amp;F_Outputs!$B15,F_Outputs_Prep!$I$4:$I$378,0),MATCH(F_Outputs!L$2,F_Outputs_Prep!$B$4:$AH$4,0))</f>
        <v>##BLANK</v>
      </c>
      <c r="M15" s="15" t="str">
        <f>INDEX(F_Outputs_Prep!$B$4:$AH$378,MATCH(F_Outputs!$A15&amp;F_Outputs!$B15,F_Outputs_Prep!$I$4:$I$378,0),MATCH(F_Outputs!M$2,F_Outputs_Prep!$B$4:$AH$4,0))</f>
        <v>##BLANK</v>
      </c>
      <c r="N15" s="15" t="str">
        <f>INDEX(F_Outputs_Prep!$B$4:$AH$378,MATCH(F_Outputs!$A15&amp;F_Outputs!$B15,F_Outputs_Prep!$I$4:$I$378,0),MATCH(F_Outputs!N$2,F_Outputs_Prep!$B$4:$AH$4,0))</f>
        <v>##BLANK</v>
      </c>
      <c r="O15" s="15" t="str">
        <f>INDEX(F_Outputs_Prep!$B$4:$AH$378,MATCH(F_Outputs!$A15&amp;F_Outputs!$B15,F_Outputs_Prep!$I$4:$I$378,0),MATCH(F_Outputs!O$2,F_Outputs_Prep!$B$4:$AH$4,0))</f>
        <v>##BLANK</v>
      </c>
      <c r="P15" s="15" t="str">
        <f>INDEX(F_Outputs_Prep!$B$4:$AH$378,MATCH(F_Outputs!$A15&amp;F_Outputs!$B15,F_Outputs_Prep!$I$4:$I$378,0),MATCH(F_Outputs!P$2,F_Outputs_Prep!$B$4:$AH$4,0))</f>
        <v>##BLANK</v>
      </c>
      <c r="Q15" s="15" t="str">
        <f>INDEX(F_Outputs_Prep!$B$4:$AH$378,MATCH(F_Outputs!$A15&amp;F_Outputs!$B15,F_Outputs_Prep!$I$4:$I$378,0),MATCH(F_Outputs!Q$2,F_Outputs_Prep!$B$4:$AH$4,0))</f>
        <v>##BLANK</v>
      </c>
      <c r="R15" s="15" t="str">
        <f>INDEX(F_Outputs_Prep!$B$4:$AH$378,MATCH(F_Outputs!$A15&amp;F_Outputs!$B15,F_Outputs_Prep!$I$4:$I$378,0),MATCH(F_Outputs!R$2,F_Outputs_Prep!$B$4:$AH$4,0))</f>
        <v>##BLANK</v>
      </c>
      <c r="S15" s="15">
        <f>INDEX(F_Outputs_Prep!$B$4:$AH$378,MATCH(F_Outputs!$A15&amp;F_Outputs!$B15,F_Outputs_Prep!$I$4:$I$378,0),MATCH(F_Outputs!S$2,F_Outputs_Prep!$B$4:$AH$4,0))</f>
        <v>443657</v>
      </c>
      <c r="T15" s="15">
        <f>INDEX(F_Outputs_Prep!$B$4:$AH$378,MATCH(F_Outputs!$A15&amp;F_Outputs!$B15,F_Outputs_Prep!$I$4:$I$378,0),MATCH(F_Outputs!T$2,F_Outputs_Prep!$B$4:$AH$4,0))</f>
        <v>408198</v>
      </c>
      <c r="U15" s="15">
        <f>INDEX(F_Outputs_Prep!$B$4:$AH$378,MATCH(F_Outputs!$A15&amp;F_Outputs!$B15,F_Outputs_Prep!$I$4:$I$378,0),MATCH(F_Outputs!U$2,F_Outputs_Prep!$B$4:$AH$4,0))</f>
        <v>413030</v>
      </c>
      <c r="V15" s="15">
        <f>INDEX(F_Outputs_Prep!$B$4:$AH$378,MATCH(F_Outputs!$A15&amp;F_Outputs!$B15,F_Outputs_Prep!$I$4:$I$378,0),MATCH(F_Outputs!V$2,F_Outputs_Prep!$B$4:$AH$4,0))</f>
        <v>407509</v>
      </c>
      <c r="W15" s="15">
        <f>INDEX(F_Outputs_Prep!$B$4:$AH$378,MATCH(F_Outputs!$A15&amp;F_Outputs!$B15,F_Outputs_Prep!$I$4:$I$378,0),MATCH(F_Outputs!W$2,F_Outputs_Prep!$B$4:$AH$4,0))</f>
        <v>411845</v>
      </c>
      <c r="X15" s="15">
        <f>INDEX(F_Outputs_Prep!$B$4:$AH$378,MATCH(F_Outputs!$A15&amp;F_Outputs!$B15,F_Outputs_Prep!$I$4:$I$378,0),MATCH(F_Outputs!X$2,F_Outputs_Prep!$B$4:$AH$4,0))</f>
        <v>412712</v>
      </c>
    </row>
    <row r="16" spans="1:24" ht="15" x14ac:dyDescent="0.25">
      <c r="A16" s="58" t="s">
        <v>47</v>
      </c>
      <c r="B16" s="56" t="s">
        <v>167</v>
      </c>
      <c r="C16" s="56" t="s">
        <v>187</v>
      </c>
      <c r="D16" s="52" t="s">
        <v>50</v>
      </c>
      <c r="E16" s="56" t="s">
        <v>44</v>
      </c>
      <c r="F16" s="15" t="str">
        <f>INDEX(F_Outputs_Prep!$B$4:$AH$378,MATCH(F_Outputs!$A16&amp;F_Outputs!$B16,F_Outputs_Prep!$I$4:$I$378,0),MATCH(F_Outputs!F$2,F_Outputs_Prep!$B$4:$AH$4,0))</f>
        <v>##BLANK</v>
      </c>
      <c r="G16" s="15" t="str">
        <f>INDEX(F_Outputs_Prep!$B$4:$AH$378,MATCH(F_Outputs!$A16&amp;F_Outputs!$B16,F_Outputs_Prep!$I$4:$I$378,0),MATCH(F_Outputs!G$2,F_Outputs_Prep!$B$4:$AH$4,0))</f>
        <v>##BLANK</v>
      </c>
      <c r="H16" s="15" t="str">
        <f>INDEX(F_Outputs_Prep!$B$4:$AH$378,MATCH(F_Outputs!$A16&amp;F_Outputs!$B16,F_Outputs_Prep!$I$4:$I$378,0),MATCH(F_Outputs!H$2,F_Outputs_Prep!$B$4:$AH$4,0))</f>
        <v>##BLANK</v>
      </c>
      <c r="I16" s="15" t="str">
        <f>INDEX(F_Outputs_Prep!$B$4:$AH$378,MATCH(F_Outputs!$A16&amp;F_Outputs!$B16,F_Outputs_Prep!$I$4:$I$378,0),MATCH(F_Outputs!I$2,F_Outputs_Prep!$B$4:$AH$4,0))</f>
        <v>##BLANK</v>
      </c>
      <c r="J16" s="15" t="str">
        <f>INDEX(F_Outputs_Prep!$B$4:$AH$378,MATCH(F_Outputs!$A16&amp;F_Outputs!$B16,F_Outputs_Prep!$I$4:$I$378,0),MATCH(F_Outputs!J$2,F_Outputs_Prep!$B$4:$AH$4,0))</f>
        <v>##BLANK</v>
      </c>
      <c r="K16" s="15" t="str">
        <f>INDEX(F_Outputs_Prep!$B$4:$AH$378,MATCH(F_Outputs!$A16&amp;F_Outputs!$B16,F_Outputs_Prep!$I$4:$I$378,0),MATCH(F_Outputs!K$2,F_Outputs_Prep!$B$4:$AH$4,0))</f>
        <v>##BLANK</v>
      </c>
      <c r="L16" s="15" t="str">
        <f>INDEX(F_Outputs_Prep!$B$4:$AH$378,MATCH(F_Outputs!$A16&amp;F_Outputs!$B16,F_Outputs_Prep!$I$4:$I$378,0),MATCH(F_Outputs!L$2,F_Outputs_Prep!$B$4:$AH$4,0))</f>
        <v>##BLANK</v>
      </c>
      <c r="M16" s="15" t="str">
        <f>INDEX(F_Outputs_Prep!$B$4:$AH$378,MATCH(F_Outputs!$A16&amp;F_Outputs!$B16,F_Outputs_Prep!$I$4:$I$378,0),MATCH(F_Outputs!M$2,F_Outputs_Prep!$B$4:$AH$4,0))</f>
        <v>##BLANK</v>
      </c>
      <c r="N16" s="15" t="str">
        <f>INDEX(F_Outputs_Prep!$B$4:$AH$378,MATCH(F_Outputs!$A16&amp;F_Outputs!$B16,F_Outputs_Prep!$I$4:$I$378,0),MATCH(F_Outputs!N$2,F_Outputs_Prep!$B$4:$AH$4,0))</f>
        <v>##BLANK</v>
      </c>
      <c r="O16" s="15" t="str">
        <f>INDEX(F_Outputs_Prep!$B$4:$AH$378,MATCH(F_Outputs!$A16&amp;F_Outputs!$B16,F_Outputs_Prep!$I$4:$I$378,0),MATCH(F_Outputs!O$2,F_Outputs_Prep!$B$4:$AH$4,0))</f>
        <v>##BLANK</v>
      </c>
      <c r="P16" s="15" t="str">
        <f>INDEX(F_Outputs_Prep!$B$4:$AH$378,MATCH(F_Outputs!$A16&amp;F_Outputs!$B16,F_Outputs_Prep!$I$4:$I$378,0),MATCH(F_Outputs!P$2,F_Outputs_Prep!$B$4:$AH$4,0))</f>
        <v>##BLANK</v>
      </c>
      <c r="Q16" s="15" t="str">
        <f>INDEX(F_Outputs_Prep!$B$4:$AH$378,MATCH(F_Outputs!$A16&amp;F_Outputs!$B16,F_Outputs_Prep!$I$4:$I$378,0),MATCH(F_Outputs!Q$2,F_Outputs_Prep!$B$4:$AH$4,0))</f>
        <v>##BLANK</v>
      </c>
      <c r="R16" s="15" t="str">
        <f>INDEX(F_Outputs_Prep!$B$4:$AH$378,MATCH(F_Outputs!$A16&amp;F_Outputs!$B16,F_Outputs_Prep!$I$4:$I$378,0),MATCH(F_Outputs!R$2,F_Outputs_Prep!$B$4:$AH$4,0))</f>
        <v>##BLANK</v>
      </c>
      <c r="S16" s="15">
        <f>INDEX(F_Outputs_Prep!$B$4:$AH$378,MATCH(F_Outputs!$A16&amp;F_Outputs!$B16,F_Outputs_Prep!$I$4:$I$378,0),MATCH(F_Outputs!S$2,F_Outputs_Prep!$B$4:$AH$4,0))</f>
        <v>-63368</v>
      </c>
      <c r="T16" s="15">
        <f>INDEX(F_Outputs_Prep!$B$4:$AH$378,MATCH(F_Outputs!$A16&amp;F_Outputs!$B16,F_Outputs_Prep!$I$4:$I$378,0),MATCH(F_Outputs!T$2,F_Outputs_Prep!$B$4:$AH$4,0))</f>
        <v>126352</v>
      </c>
      <c r="U16" s="15">
        <f>INDEX(F_Outputs_Prep!$B$4:$AH$378,MATCH(F_Outputs!$A16&amp;F_Outputs!$B16,F_Outputs_Prep!$I$4:$I$378,0),MATCH(F_Outputs!U$2,F_Outputs_Prep!$B$4:$AH$4,0))</f>
        <v>122497</v>
      </c>
      <c r="V16" s="15">
        <f>INDEX(F_Outputs_Prep!$B$4:$AH$378,MATCH(F_Outputs!$A16&amp;F_Outputs!$B16,F_Outputs_Prep!$I$4:$I$378,0),MATCH(F_Outputs!V$2,F_Outputs_Prep!$B$4:$AH$4,0))</f>
        <v>128411</v>
      </c>
      <c r="W16" s="15">
        <f>INDEX(F_Outputs_Prep!$B$4:$AH$378,MATCH(F_Outputs!$A16&amp;F_Outputs!$B16,F_Outputs_Prep!$I$4:$I$378,0),MATCH(F_Outputs!W$2,F_Outputs_Prep!$B$4:$AH$4,0))</f>
        <v>138438</v>
      </c>
      <c r="X16" s="15">
        <f>INDEX(F_Outputs_Prep!$B$4:$AH$378,MATCH(F_Outputs!$A16&amp;F_Outputs!$B16,F_Outputs_Prep!$I$4:$I$378,0),MATCH(F_Outputs!X$2,F_Outputs_Prep!$B$4:$AH$4,0))</f>
        <v>137571</v>
      </c>
    </row>
    <row r="17" spans="1:24" ht="15" x14ac:dyDescent="0.25">
      <c r="A17" s="58" t="s">
        <v>47</v>
      </c>
      <c r="B17" s="56" t="s">
        <v>168</v>
      </c>
      <c r="C17" s="56" t="s">
        <v>188</v>
      </c>
      <c r="D17" s="52" t="s">
        <v>50</v>
      </c>
      <c r="E17" s="56" t="s">
        <v>44</v>
      </c>
      <c r="F17" s="15" t="str">
        <f>INDEX(F_Outputs_Prep!$B$4:$AH$378,MATCH(F_Outputs!$A17&amp;F_Outputs!$B17,F_Outputs_Prep!$I$4:$I$378,0),MATCH(F_Outputs!F$2,F_Outputs_Prep!$B$4:$AH$4,0))</f>
        <v>##BLANK</v>
      </c>
      <c r="G17" s="15" t="str">
        <f>INDEX(F_Outputs_Prep!$B$4:$AH$378,MATCH(F_Outputs!$A17&amp;F_Outputs!$B17,F_Outputs_Prep!$I$4:$I$378,0),MATCH(F_Outputs!G$2,F_Outputs_Prep!$B$4:$AH$4,0))</f>
        <v>##BLANK</v>
      </c>
      <c r="H17" s="15" t="str">
        <f>INDEX(F_Outputs_Prep!$B$4:$AH$378,MATCH(F_Outputs!$A17&amp;F_Outputs!$B17,F_Outputs_Prep!$I$4:$I$378,0),MATCH(F_Outputs!H$2,F_Outputs_Prep!$B$4:$AH$4,0))</f>
        <v>##BLANK</v>
      </c>
      <c r="I17" s="15" t="str">
        <f>INDEX(F_Outputs_Prep!$B$4:$AH$378,MATCH(F_Outputs!$A17&amp;F_Outputs!$B17,F_Outputs_Prep!$I$4:$I$378,0),MATCH(F_Outputs!I$2,F_Outputs_Prep!$B$4:$AH$4,0))</f>
        <v>##BLANK</v>
      </c>
      <c r="J17" s="15" t="str">
        <f>INDEX(F_Outputs_Prep!$B$4:$AH$378,MATCH(F_Outputs!$A17&amp;F_Outputs!$B17,F_Outputs_Prep!$I$4:$I$378,0),MATCH(F_Outputs!J$2,F_Outputs_Prep!$B$4:$AH$4,0))</f>
        <v>##BLANK</v>
      </c>
      <c r="K17" s="15" t="str">
        <f>INDEX(F_Outputs_Prep!$B$4:$AH$378,MATCH(F_Outputs!$A17&amp;F_Outputs!$B17,F_Outputs_Prep!$I$4:$I$378,0),MATCH(F_Outputs!K$2,F_Outputs_Prep!$B$4:$AH$4,0))</f>
        <v>##BLANK</v>
      </c>
      <c r="L17" s="15" t="str">
        <f>INDEX(F_Outputs_Prep!$B$4:$AH$378,MATCH(F_Outputs!$A17&amp;F_Outputs!$B17,F_Outputs_Prep!$I$4:$I$378,0),MATCH(F_Outputs!L$2,F_Outputs_Prep!$B$4:$AH$4,0))</f>
        <v>##BLANK</v>
      </c>
      <c r="M17" s="15" t="str">
        <f>INDEX(F_Outputs_Prep!$B$4:$AH$378,MATCH(F_Outputs!$A17&amp;F_Outputs!$B17,F_Outputs_Prep!$I$4:$I$378,0),MATCH(F_Outputs!M$2,F_Outputs_Prep!$B$4:$AH$4,0))</f>
        <v>##BLANK</v>
      </c>
      <c r="N17" s="15" t="str">
        <f>INDEX(F_Outputs_Prep!$B$4:$AH$378,MATCH(F_Outputs!$A17&amp;F_Outputs!$B17,F_Outputs_Prep!$I$4:$I$378,0),MATCH(F_Outputs!N$2,F_Outputs_Prep!$B$4:$AH$4,0))</f>
        <v>##BLANK</v>
      </c>
      <c r="O17" s="15" t="str">
        <f>INDEX(F_Outputs_Prep!$B$4:$AH$378,MATCH(F_Outputs!$A17&amp;F_Outputs!$B17,F_Outputs_Prep!$I$4:$I$378,0),MATCH(F_Outputs!O$2,F_Outputs_Prep!$B$4:$AH$4,0))</f>
        <v>##BLANK</v>
      </c>
      <c r="P17" s="15" t="str">
        <f>INDEX(F_Outputs_Prep!$B$4:$AH$378,MATCH(F_Outputs!$A17&amp;F_Outputs!$B17,F_Outputs_Prep!$I$4:$I$378,0),MATCH(F_Outputs!P$2,F_Outputs_Prep!$B$4:$AH$4,0))</f>
        <v>##BLANK</v>
      </c>
      <c r="Q17" s="15" t="str">
        <f>INDEX(F_Outputs_Prep!$B$4:$AH$378,MATCH(F_Outputs!$A17&amp;F_Outputs!$B17,F_Outputs_Prep!$I$4:$I$378,0),MATCH(F_Outputs!Q$2,F_Outputs_Prep!$B$4:$AH$4,0))</f>
        <v>##BLANK</v>
      </c>
      <c r="R17" s="15" t="str">
        <f>INDEX(F_Outputs_Prep!$B$4:$AH$378,MATCH(F_Outputs!$A17&amp;F_Outputs!$B17,F_Outputs_Prep!$I$4:$I$378,0),MATCH(F_Outputs!R$2,F_Outputs_Prep!$B$4:$AH$4,0))</f>
        <v>##BLANK</v>
      </c>
      <c r="S17" s="15" t="str">
        <f>INDEX(F_Outputs_Prep!$B$4:$AH$378,MATCH(F_Outputs!$A17&amp;F_Outputs!$B17,F_Outputs_Prep!$I$4:$I$378,0),MATCH(F_Outputs!S$2,F_Outputs_Prep!$B$4:$AH$4,0))</f>
        <v>##BLANK</v>
      </c>
      <c r="T17" s="15" t="str">
        <f>INDEX(F_Outputs_Prep!$B$4:$AH$378,MATCH(F_Outputs!$A17&amp;F_Outputs!$B17,F_Outputs_Prep!$I$4:$I$378,0),MATCH(F_Outputs!T$2,F_Outputs_Prep!$B$4:$AH$4,0))</f>
        <v>##BLANK</v>
      </c>
      <c r="U17" s="15" t="str">
        <f>INDEX(F_Outputs_Prep!$B$4:$AH$378,MATCH(F_Outputs!$A17&amp;F_Outputs!$B17,F_Outputs_Prep!$I$4:$I$378,0),MATCH(F_Outputs!U$2,F_Outputs_Prep!$B$4:$AH$4,0))</f>
        <v>##BLANK</v>
      </c>
      <c r="V17" s="15" t="str">
        <f>INDEX(F_Outputs_Prep!$B$4:$AH$378,MATCH(F_Outputs!$A17&amp;F_Outputs!$B17,F_Outputs_Prep!$I$4:$I$378,0),MATCH(F_Outputs!V$2,F_Outputs_Prep!$B$4:$AH$4,0))</f>
        <v>##BLANK</v>
      </c>
      <c r="W17" s="15" t="str">
        <f>INDEX(F_Outputs_Prep!$B$4:$AH$378,MATCH(F_Outputs!$A17&amp;F_Outputs!$B17,F_Outputs_Prep!$I$4:$I$378,0),MATCH(F_Outputs!W$2,F_Outputs_Prep!$B$4:$AH$4,0))</f>
        <v>##BLANK</v>
      </c>
      <c r="X17" s="15" t="str">
        <f>INDEX(F_Outputs_Prep!$B$4:$AH$378,MATCH(F_Outputs!$A17&amp;F_Outputs!$B17,F_Outputs_Prep!$I$4:$I$378,0),MATCH(F_Outputs!X$2,F_Outputs_Prep!$B$4:$AH$4,0))</f>
        <v>##BLANK</v>
      </c>
    </row>
    <row r="18" spans="1:24" ht="15" x14ac:dyDescent="0.25">
      <c r="A18" s="58" t="s">
        <v>47</v>
      </c>
      <c r="B18" s="56" t="s">
        <v>169</v>
      </c>
      <c r="C18" s="56" t="s">
        <v>189</v>
      </c>
      <c r="D18" s="52" t="s">
        <v>50</v>
      </c>
      <c r="E18" s="56" t="s">
        <v>44</v>
      </c>
      <c r="F18" s="15" t="str">
        <f>INDEX(F_Outputs_Prep!$B$4:$AH$378,MATCH(F_Outputs!$A18&amp;F_Outputs!$B18,F_Outputs_Prep!$I$4:$I$378,0),MATCH(F_Outputs!F$2,F_Outputs_Prep!$B$4:$AH$4,0))</f>
        <v>##BLANK</v>
      </c>
      <c r="G18" s="15" t="str">
        <f>INDEX(F_Outputs_Prep!$B$4:$AH$378,MATCH(F_Outputs!$A18&amp;F_Outputs!$B18,F_Outputs_Prep!$I$4:$I$378,0),MATCH(F_Outputs!G$2,F_Outputs_Prep!$B$4:$AH$4,0))</f>
        <v>##BLANK</v>
      </c>
      <c r="H18" s="15" t="str">
        <f>INDEX(F_Outputs_Prep!$B$4:$AH$378,MATCH(F_Outputs!$A18&amp;F_Outputs!$B18,F_Outputs_Prep!$I$4:$I$378,0),MATCH(F_Outputs!H$2,F_Outputs_Prep!$B$4:$AH$4,0))</f>
        <v>##BLANK</v>
      </c>
      <c r="I18" s="15" t="str">
        <f>INDEX(F_Outputs_Prep!$B$4:$AH$378,MATCH(F_Outputs!$A18&amp;F_Outputs!$B18,F_Outputs_Prep!$I$4:$I$378,0),MATCH(F_Outputs!I$2,F_Outputs_Prep!$B$4:$AH$4,0))</f>
        <v>##BLANK</v>
      </c>
      <c r="J18" s="15" t="str">
        <f>INDEX(F_Outputs_Prep!$B$4:$AH$378,MATCH(F_Outputs!$A18&amp;F_Outputs!$B18,F_Outputs_Prep!$I$4:$I$378,0),MATCH(F_Outputs!J$2,F_Outputs_Prep!$B$4:$AH$4,0))</f>
        <v>##BLANK</v>
      </c>
      <c r="K18" s="15" t="str">
        <f>INDEX(F_Outputs_Prep!$B$4:$AH$378,MATCH(F_Outputs!$A18&amp;F_Outputs!$B18,F_Outputs_Prep!$I$4:$I$378,0),MATCH(F_Outputs!K$2,F_Outputs_Prep!$B$4:$AH$4,0))</f>
        <v>##BLANK</v>
      </c>
      <c r="L18" s="15" t="str">
        <f>INDEX(F_Outputs_Prep!$B$4:$AH$378,MATCH(F_Outputs!$A18&amp;F_Outputs!$B18,F_Outputs_Prep!$I$4:$I$378,0),MATCH(F_Outputs!L$2,F_Outputs_Prep!$B$4:$AH$4,0))</f>
        <v>##BLANK</v>
      </c>
      <c r="M18" s="15" t="str">
        <f>INDEX(F_Outputs_Prep!$B$4:$AH$378,MATCH(F_Outputs!$A18&amp;F_Outputs!$B18,F_Outputs_Prep!$I$4:$I$378,0),MATCH(F_Outputs!M$2,F_Outputs_Prep!$B$4:$AH$4,0))</f>
        <v>##BLANK</v>
      </c>
      <c r="N18" s="15" t="str">
        <f>INDEX(F_Outputs_Prep!$B$4:$AH$378,MATCH(F_Outputs!$A18&amp;F_Outputs!$B18,F_Outputs_Prep!$I$4:$I$378,0),MATCH(F_Outputs!N$2,F_Outputs_Prep!$B$4:$AH$4,0))</f>
        <v>##BLANK</v>
      </c>
      <c r="O18" s="15" t="str">
        <f>INDEX(F_Outputs_Prep!$B$4:$AH$378,MATCH(F_Outputs!$A18&amp;F_Outputs!$B18,F_Outputs_Prep!$I$4:$I$378,0),MATCH(F_Outputs!O$2,F_Outputs_Prep!$B$4:$AH$4,0))</f>
        <v>##BLANK</v>
      </c>
      <c r="P18" s="15" t="str">
        <f>INDEX(F_Outputs_Prep!$B$4:$AH$378,MATCH(F_Outputs!$A18&amp;F_Outputs!$B18,F_Outputs_Prep!$I$4:$I$378,0),MATCH(F_Outputs!P$2,F_Outputs_Prep!$B$4:$AH$4,0))</f>
        <v>##BLANK</v>
      </c>
      <c r="Q18" s="15" t="str">
        <f>INDEX(F_Outputs_Prep!$B$4:$AH$378,MATCH(F_Outputs!$A18&amp;F_Outputs!$B18,F_Outputs_Prep!$I$4:$I$378,0),MATCH(F_Outputs!Q$2,F_Outputs_Prep!$B$4:$AH$4,0))</f>
        <v>##BLANK</v>
      </c>
      <c r="R18" s="15" t="str">
        <f>INDEX(F_Outputs_Prep!$B$4:$AH$378,MATCH(F_Outputs!$A18&amp;F_Outputs!$B18,F_Outputs_Prep!$I$4:$I$378,0),MATCH(F_Outputs!R$2,F_Outputs_Prep!$B$4:$AH$4,0))</f>
        <v>##BLANK</v>
      </c>
      <c r="S18" s="15" t="str">
        <f>INDEX(F_Outputs_Prep!$B$4:$AH$378,MATCH(F_Outputs!$A18&amp;F_Outputs!$B18,F_Outputs_Prep!$I$4:$I$378,0),MATCH(F_Outputs!S$2,F_Outputs_Prep!$B$4:$AH$4,0))</f>
        <v>##BLANK</v>
      </c>
      <c r="T18" s="15" t="str">
        <f>INDEX(F_Outputs_Prep!$B$4:$AH$378,MATCH(F_Outputs!$A18&amp;F_Outputs!$B18,F_Outputs_Prep!$I$4:$I$378,0),MATCH(F_Outputs!T$2,F_Outputs_Prep!$B$4:$AH$4,0))</f>
        <v>##BLANK</v>
      </c>
      <c r="U18" s="15" t="str">
        <f>INDEX(F_Outputs_Prep!$B$4:$AH$378,MATCH(F_Outputs!$A18&amp;F_Outputs!$B18,F_Outputs_Prep!$I$4:$I$378,0),MATCH(F_Outputs!U$2,F_Outputs_Prep!$B$4:$AH$4,0))</f>
        <v>##BLANK</v>
      </c>
      <c r="V18" s="15" t="str">
        <f>INDEX(F_Outputs_Prep!$B$4:$AH$378,MATCH(F_Outputs!$A18&amp;F_Outputs!$B18,F_Outputs_Prep!$I$4:$I$378,0),MATCH(F_Outputs!V$2,F_Outputs_Prep!$B$4:$AH$4,0))</f>
        <v>##BLANK</v>
      </c>
      <c r="W18" s="15" t="str">
        <f>INDEX(F_Outputs_Prep!$B$4:$AH$378,MATCH(F_Outputs!$A18&amp;F_Outputs!$B18,F_Outputs_Prep!$I$4:$I$378,0),MATCH(F_Outputs!W$2,F_Outputs_Prep!$B$4:$AH$4,0))</f>
        <v>##BLANK</v>
      </c>
      <c r="X18" s="15" t="str">
        <f>INDEX(F_Outputs_Prep!$B$4:$AH$378,MATCH(F_Outputs!$A18&amp;F_Outputs!$B18,F_Outputs_Prep!$I$4:$I$378,0),MATCH(F_Outputs!X$2,F_Outputs_Prep!$B$4:$AH$4,0))</f>
        <v>##BLANK</v>
      </c>
    </row>
    <row r="19" spans="1:24" ht="15" x14ac:dyDescent="0.25">
      <c r="A19" s="58" t="s">
        <v>47</v>
      </c>
      <c r="B19" s="56" t="s">
        <v>170</v>
      </c>
      <c r="C19" s="56" t="s">
        <v>190</v>
      </c>
      <c r="D19" s="52" t="s">
        <v>50</v>
      </c>
      <c r="E19" s="56" t="s">
        <v>44</v>
      </c>
      <c r="F19" s="15" t="str">
        <f>INDEX(F_Outputs_Prep!$B$4:$AH$378,MATCH(F_Outputs!$A19&amp;F_Outputs!$B19,F_Outputs_Prep!$I$4:$I$378,0),MATCH(F_Outputs!F$2,F_Outputs_Prep!$B$4:$AH$4,0))</f>
        <v>##BLANK</v>
      </c>
      <c r="G19" s="15" t="str">
        <f>INDEX(F_Outputs_Prep!$B$4:$AH$378,MATCH(F_Outputs!$A19&amp;F_Outputs!$B19,F_Outputs_Prep!$I$4:$I$378,0),MATCH(F_Outputs!G$2,F_Outputs_Prep!$B$4:$AH$4,0))</f>
        <v>##BLANK</v>
      </c>
      <c r="H19" s="15" t="str">
        <f>INDEX(F_Outputs_Prep!$B$4:$AH$378,MATCH(F_Outputs!$A19&amp;F_Outputs!$B19,F_Outputs_Prep!$I$4:$I$378,0),MATCH(F_Outputs!H$2,F_Outputs_Prep!$B$4:$AH$4,0))</f>
        <v>##BLANK</v>
      </c>
      <c r="I19" s="15" t="str">
        <f>INDEX(F_Outputs_Prep!$B$4:$AH$378,MATCH(F_Outputs!$A19&amp;F_Outputs!$B19,F_Outputs_Prep!$I$4:$I$378,0),MATCH(F_Outputs!I$2,F_Outputs_Prep!$B$4:$AH$4,0))</f>
        <v>##BLANK</v>
      </c>
      <c r="J19" s="15" t="str">
        <f>INDEX(F_Outputs_Prep!$B$4:$AH$378,MATCH(F_Outputs!$A19&amp;F_Outputs!$B19,F_Outputs_Prep!$I$4:$I$378,0),MATCH(F_Outputs!J$2,F_Outputs_Prep!$B$4:$AH$4,0))</f>
        <v>##BLANK</v>
      </c>
      <c r="K19" s="15" t="str">
        <f>INDEX(F_Outputs_Prep!$B$4:$AH$378,MATCH(F_Outputs!$A19&amp;F_Outputs!$B19,F_Outputs_Prep!$I$4:$I$378,0),MATCH(F_Outputs!K$2,F_Outputs_Prep!$B$4:$AH$4,0))</f>
        <v>##BLANK</v>
      </c>
      <c r="L19" s="15" t="str">
        <f>INDEX(F_Outputs_Prep!$B$4:$AH$378,MATCH(F_Outputs!$A19&amp;F_Outputs!$B19,F_Outputs_Prep!$I$4:$I$378,0),MATCH(F_Outputs!L$2,F_Outputs_Prep!$B$4:$AH$4,0))</f>
        <v>##BLANK</v>
      </c>
      <c r="M19" s="15" t="str">
        <f>INDEX(F_Outputs_Prep!$B$4:$AH$378,MATCH(F_Outputs!$A19&amp;F_Outputs!$B19,F_Outputs_Prep!$I$4:$I$378,0),MATCH(F_Outputs!M$2,F_Outputs_Prep!$B$4:$AH$4,0))</f>
        <v>##BLANK</v>
      </c>
      <c r="N19" s="15" t="str">
        <f>INDEX(F_Outputs_Prep!$B$4:$AH$378,MATCH(F_Outputs!$A19&amp;F_Outputs!$B19,F_Outputs_Prep!$I$4:$I$378,0),MATCH(F_Outputs!N$2,F_Outputs_Prep!$B$4:$AH$4,0))</f>
        <v>##BLANK</v>
      </c>
      <c r="O19" s="15" t="str">
        <f>INDEX(F_Outputs_Prep!$B$4:$AH$378,MATCH(F_Outputs!$A19&amp;F_Outputs!$B19,F_Outputs_Prep!$I$4:$I$378,0),MATCH(F_Outputs!O$2,F_Outputs_Prep!$B$4:$AH$4,0))</f>
        <v>##BLANK</v>
      </c>
      <c r="P19" s="15" t="str">
        <f>INDEX(F_Outputs_Prep!$B$4:$AH$378,MATCH(F_Outputs!$A19&amp;F_Outputs!$B19,F_Outputs_Prep!$I$4:$I$378,0),MATCH(F_Outputs!P$2,F_Outputs_Prep!$B$4:$AH$4,0))</f>
        <v>##BLANK</v>
      </c>
      <c r="Q19" s="15" t="str">
        <f>INDEX(F_Outputs_Prep!$B$4:$AH$378,MATCH(F_Outputs!$A19&amp;F_Outputs!$B19,F_Outputs_Prep!$I$4:$I$378,0),MATCH(F_Outputs!Q$2,F_Outputs_Prep!$B$4:$AH$4,0))</f>
        <v>##BLANK</v>
      </c>
      <c r="R19" s="15" t="str">
        <f>INDEX(F_Outputs_Prep!$B$4:$AH$378,MATCH(F_Outputs!$A19&amp;F_Outputs!$B19,F_Outputs_Prep!$I$4:$I$378,0),MATCH(F_Outputs!R$2,F_Outputs_Prep!$B$4:$AH$4,0))</f>
        <v>##BLANK</v>
      </c>
      <c r="S19" s="15">
        <f>INDEX(F_Outputs_Prep!$B$4:$AH$378,MATCH(F_Outputs!$A19&amp;F_Outputs!$B19,F_Outputs_Prep!$I$4:$I$378,0),MATCH(F_Outputs!S$2,F_Outputs_Prep!$B$4:$AH$4,0))</f>
        <v>0</v>
      </c>
      <c r="T19" s="15">
        <f>INDEX(F_Outputs_Prep!$B$4:$AH$378,MATCH(F_Outputs!$A19&amp;F_Outputs!$B19,F_Outputs_Prep!$I$4:$I$378,0),MATCH(F_Outputs!T$2,F_Outputs_Prep!$B$4:$AH$4,0))</f>
        <v>0</v>
      </c>
      <c r="U19" s="15">
        <f>INDEX(F_Outputs_Prep!$B$4:$AH$378,MATCH(F_Outputs!$A19&amp;F_Outputs!$B19,F_Outputs_Prep!$I$4:$I$378,0),MATCH(F_Outputs!U$2,F_Outputs_Prep!$B$4:$AH$4,0))</f>
        <v>0</v>
      </c>
      <c r="V19" s="15">
        <f>INDEX(F_Outputs_Prep!$B$4:$AH$378,MATCH(F_Outputs!$A19&amp;F_Outputs!$B19,F_Outputs_Prep!$I$4:$I$378,0),MATCH(F_Outputs!V$2,F_Outputs_Prep!$B$4:$AH$4,0))</f>
        <v>0</v>
      </c>
      <c r="W19" s="15">
        <f>INDEX(F_Outputs_Prep!$B$4:$AH$378,MATCH(F_Outputs!$A19&amp;F_Outputs!$B19,F_Outputs_Prep!$I$4:$I$378,0),MATCH(F_Outputs!W$2,F_Outputs_Prep!$B$4:$AH$4,0))</f>
        <v>0</v>
      </c>
      <c r="X19" s="15">
        <f>INDEX(F_Outputs_Prep!$B$4:$AH$378,MATCH(F_Outputs!$A19&amp;F_Outputs!$B19,F_Outputs_Prep!$I$4:$I$378,0),MATCH(F_Outputs!X$2,F_Outputs_Prep!$B$4:$AH$4,0))</f>
        <v>0</v>
      </c>
    </row>
    <row r="20" spans="1:24" ht="15" x14ac:dyDescent="0.25">
      <c r="A20" s="58" t="s">
        <v>47</v>
      </c>
      <c r="B20" s="56" t="s">
        <v>97</v>
      </c>
      <c r="C20" s="56" t="s">
        <v>98</v>
      </c>
      <c r="D20" s="52" t="s">
        <v>50</v>
      </c>
      <c r="E20" s="56" t="s">
        <v>44</v>
      </c>
      <c r="F20" s="15" t="str">
        <f>INDEX(F_Outputs_Prep!$B$4:$AH$378,MATCH(F_Outputs!$A20&amp;F_Outputs!$B20,F_Outputs_Prep!$I$4:$I$378,0),MATCH(F_Outputs!F$2,F_Outputs_Prep!$B$4:$AH$4,0))</f>
        <v>##BLANK</v>
      </c>
      <c r="G20" s="15" t="str">
        <f>INDEX(F_Outputs_Prep!$B$4:$AH$378,MATCH(F_Outputs!$A20&amp;F_Outputs!$B20,F_Outputs_Prep!$I$4:$I$378,0),MATCH(F_Outputs!G$2,F_Outputs_Prep!$B$4:$AH$4,0))</f>
        <v>##BLANK</v>
      </c>
      <c r="H20" s="15" t="str">
        <f>INDEX(F_Outputs_Prep!$B$4:$AH$378,MATCH(F_Outputs!$A20&amp;F_Outputs!$B20,F_Outputs_Prep!$I$4:$I$378,0),MATCH(F_Outputs!H$2,F_Outputs_Prep!$B$4:$AH$4,0))</f>
        <v>##BLANK</v>
      </c>
      <c r="I20" s="15" t="str">
        <f>INDEX(F_Outputs_Prep!$B$4:$AH$378,MATCH(F_Outputs!$A20&amp;F_Outputs!$B20,F_Outputs_Prep!$I$4:$I$378,0),MATCH(F_Outputs!I$2,F_Outputs_Prep!$B$4:$AH$4,0))</f>
        <v>##BLANK</v>
      </c>
      <c r="J20" s="15" t="str">
        <f>INDEX(F_Outputs_Prep!$B$4:$AH$378,MATCH(F_Outputs!$A20&amp;F_Outputs!$B20,F_Outputs_Prep!$I$4:$I$378,0),MATCH(F_Outputs!J$2,F_Outputs_Prep!$B$4:$AH$4,0))</f>
        <v>##BLANK</v>
      </c>
      <c r="K20" s="15" t="str">
        <f>INDEX(F_Outputs_Prep!$B$4:$AH$378,MATCH(F_Outputs!$A20&amp;F_Outputs!$B20,F_Outputs_Prep!$I$4:$I$378,0),MATCH(F_Outputs!K$2,F_Outputs_Prep!$B$4:$AH$4,0))</f>
        <v>##BLANK</v>
      </c>
      <c r="L20" s="15" t="str">
        <f>INDEX(F_Outputs_Prep!$B$4:$AH$378,MATCH(F_Outputs!$A20&amp;F_Outputs!$B20,F_Outputs_Prep!$I$4:$I$378,0),MATCH(F_Outputs!L$2,F_Outputs_Prep!$B$4:$AH$4,0))</f>
        <v>##BLANK</v>
      </c>
      <c r="M20" s="15" t="str">
        <f>INDEX(F_Outputs_Prep!$B$4:$AH$378,MATCH(F_Outputs!$A20&amp;F_Outputs!$B20,F_Outputs_Prep!$I$4:$I$378,0),MATCH(F_Outputs!M$2,F_Outputs_Prep!$B$4:$AH$4,0))</f>
        <v>##BLANK</v>
      </c>
      <c r="N20" s="15" t="str">
        <f>INDEX(F_Outputs_Prep!$B$4:$AH$378,MATCH(F_Outputs!$A20&amp;F_Outputs!$B20,F_Outputs_Prep!$I$4:$I$378,0),MATCH(F_Outputs!N$2,F_Outputs_Prep!$B$4:$AH$4,0))</f>
        <v>##BLANK</v>
      </c>
      <c r="O20" s="15" t="str">
        <f>INDEX(F_Outputs_Prep!$B$4:$AH$378,MATCH(F_Outputs!$A20&amp;F_Outputs!$B20,F_Outputs_Prep!$I$4:$I$378,0),MATCH(F_Outputs!O$2,F_Outputs_Prep!$B$4:$AH$4,0))</f>
        <v>##BLANK</v>
      </c>
      <c r="P20" s="15" t="str">
        <f>INDEX(F_Outputs_Prep!$B$4:$AH$378,MATCH(F_Outputs!$A20&amp;F_Outputs!$B20,F_Outputs_Prep!$I$4:$I$378,0),MATCH(F_Outputs!P$2,F_Outputs_Prep!$B$4:$AH$4,0))</f>
        <v>##BLANK</v>
      </c>
      <c r="Q20" s="15" t="str">
        <f>INDEX(F_Outputs_Prep!$B$4:$AH$378,MATCH(F_Outputs!$A20&amp;F_Outputs!$B20,F_Outputs_Prep!$I$4:$I$378,0),MATCH(F_Outputs!Q$2,F_Outputs_Prep!$B$4:$AH$4,0))</f>
        <v>##BLANK</v>
      </c>
      <c r="R20" s="15" t="str">
        <f>INDEX(F_Outputs_Prep!$B$4:$AH$378,MATCH(F_Outputs!$A20&amp;F_Outputs!$B20,F_Outputs_Prep!$I$4:$I$378,0),MATCH(F_Outputs!R$2,F_Outputs_Prep!$B$4:$AH$4,0))</f>
        <v>##BLANK</v>
      </c>
      <c r="S20" s="15">
        <f>INDEX(F_Outputs_Prep!$B$4:$AH$378,MATCH(F_Outputs!$A20&amp;F_Outputs!$B20,F_Outputs_Prep!$I$4:$I$378,0),MATCH(F_Outputs!S$2,F_Outputs_Prep!$B$4:$AH$4,0))</f>
        <v>-63368</v>
      </c>
      <c r="T20" s="15">
        <f>INDEX(F_Outputs_Prep!$B$4:$AH$378,MATCH(F_Outputs!$A20&amp;F_Outputs!$B20,F_Outputs_Prep!$I$4:$I$378,0),MATCH(F_Outputs!T$2,F_Outputs_Prep!$B$4:$AH$4,0))</f>
        <v>126352</v>
      </c>
      <c r="U20" s="15">
        <f>INDEX(F_Outputs_Prep!$B$4:$AH$378,MATCH(F_Outputs!$A20&amp;F_Outputs!$B20,F_Outputs_Prep!$I$4:$I$378,0),MATCH(F_Outputs!U$2,F_Outputs_Prep!$B$4:$AH$4,0))</f>
        <v>122497</v>
      </c>
      <c r="V20" s="15">
        <f>INDEX(F_Outputs_Prep!$B$4:$AH$378,MATCH(F_Outputs!$A20&amp;F_Outputs!$B20,F_Outputs_Prep!$I$4:$I$378,0),MATCH(F_Outputs!V$2,F_Outputs_Prep!$B$4:$AH$4,0))</f>
        <v>128411</v>
      </c>
      <c r="W20" s="15">
        <f>INDEX(F_Outputs_Prep!$B$4:$AH$378,MATCH(F_Outputs!$A20&amp;F_Outputs!$B20,F_Outputs_Prep!$I$4:$I$378,0),MATCH(F_Outputs!W$2,F_Outputs_Prep!$B$4:$AH$4,0))</f>
        <v>138438</v>
      </c>
      <c r="X20" s="15">
        <f>INDEX(F_Outputs_Prep!$B$4:$AH$378,MATCH(F_Outputs!$A20&amp;F_Outputs!$B20,F_Outputs_Prep!$I$4:$I$378,0),MATCH(F_Outputs!X$2,F_Outputs_Prep!$B$4:$AH$4,0))</f>
        <v>137571</v>
      </c>
    </row>
    <row r="21" spans="1:24" ht="15" x14ac:dyDescent="0.25">
      <c r="A21" s="58" t="s">
        <v>47</v>
      </c>
      <c r="B21" s="56" t="s">
        <v>163</v>
      </c>
      <c r="C21" s="56" t="s">
        <v>191</v>
      </c>
      <c r="D21" s="52" t="s">
        <v>68</v>
      </c>
      <c r="E21" s="56" t="s">
        <v>44</v>
      </c>
      <c r="F21" s="15" t="str">
        <f>INDEX(F_Outputs_Prep!$B$4:$AH$378,MATCH(F_Outputs!$A21&amp;F_Outputs!$B21,F_Outputs_Prep!$I$4:$I$378,0),MATCH(F_Outputs!F$2,F_Outputs_Prep!$B$4:$AH$4,0))</f>
        <v>##BLANK</v>
      </c>
      <c r="G21" s="15" t="str">
        <f>INDEX(F_Outputs_Prep!$B$4:$AH$378,MATCH(F_Outputs!$A21&amp;F_Outputs!$B21,F_Outputs_Prep!$I$4:$I$378,0),MATCH(F_Outputs!G$2,F_Outputs_Prep!$B$4:$AH$4,0))</f>
        <v>##BLANK</v>
      </c>
      <c r="H21" s="15" t="str">
        <f>INDEX(F_Outputs_Prep!$B$4:$AH$378,MATCH(F_Outputs!$A21&amp;F_Outputs!$B21,F_Outputs_Prep!$I$4:$I$378,0),MATCH(F_Outputs!H$2,F_Outputs_Prep!$B$4:$AH$4,0))</f>
        <v>##BLANK</v>
      </c>
      <c r="I21" s="15" t="str">
        <f>INDEX(F_Outputs_Prep!$B$4:$AH$378,MATCH(F_Outputs!$A21&amp;F_Outputs!$B21,F_Outputs_Prep!$I$4:$I$378,0),MATCH(F_Outputs!I$2,F_Outputs_Prep!$B$4:$AH$4,0))</f>
        <v>##BLANK</v>
      </c>
      <c r="J21" s="15" t="str">
        <f>INDEX(F_Outputs_Prep!$B$4:$AH$378,MATCH(F_Outputs!$A21&amp;F_Outputs!$B21,F_Outputs_Prep!$I$4:$I$378,0),MATCH(F_Outputs!J$2,F_Outputs_Prep!$B$4:$AH$4,0))</f>
        <v>##BLANK</v>
      </c>
      <c r="K21" s="15" t="str">
        <f>INDEX(F_Outputs_Prep!$B$4:$AH$378,MATCH(F_Outputs!$A21&amp;F_Outputs!$B21,F_Outputs_Prep!$I$4:$I$378,0),MATCH(F_Outputs!K$2,F_Outputs_Prep!$B$4:$AH$4,0))</f>
        <v>##BLANK</v>
      </c>
      <c r="L21" s="15" t="str">
        <f>INDEX(F_Outputs_Prep!$B$4:$AH$378,MATCH(F_Outputs!$A21&amp;F_Outputs!$B21,F_Outputs_Prep!$I$4:$I$378,0),MATCH(F_Outputs!L$2,F_Outputs_Prep!$B$4:$AH$4,0))</f>
        <v>##BLANK</v>
      </c>
      <c r="M21" s="15" t="str">
        <f>INDEX(F_Outputs_Prep!$B$4:$AH$378,MATCH(F_Outputs!$A21&amp;F_Outputs!$B21,F_Outputs_Prep!$I$4:$I$378,0),MATCH(F_Outputs!M$2,F_Outputs_Prep!$B$4:$AH$4,0))</f>
        <v>##BLANK</v>
      </c>
      <c r="N21" s="15" t="str">
        <f>INDEX(F_Outputs_Prep!$B$4:$AH$378,MATCH(F_Outputs!$A21&amp;F_Outputs!$B21,F_Outputs_Prep!$I$4:$I$378,0),MATCH(F_Outputs!N$2,F_Outputs_Prep!$B$4:$AH$4,0))</f>
        <v>##BLANK</v>
      </c>
      <c r="O21" s="15" t="str">
        <f>INDEX(F_Outputs_Prep!$B$4:$AH$378,MATCH(F_Outputs!$A21&amp;F_Outputs!$B21,F_Outputs_Prep!$I$4:$I$378,0),MATCH(F_Outputs!O$2,F_Outputs_Prep!$B$4:$AH$4,0))</f>
        <v>##BLANK</v>
      </c>
      <c r="P21" s="15" t="str">
        <f>INDEX(F_Outputs_Prep!$B$4:$AH$378,MATCH(F_Outputs!$A21&amp;F_Outputs!$B21,F_Outputs_Prep!$I$4:$I$378,0),MATCH(F_Outputs!P$2,F_Outputs_Prep!$B$4:$AH$4,0))</f>
        <v>##BLANK</v>
      </c>
      <c r="Q21" s="15" t="str">
        <f>INDEX(F_Outputs_Prep!$B$4:$AH$378,MATCH(F_Outputs!$A21&amp;F_Outputs!$B21,F_Outputs_Prep!$I$4:$I$378,0),MATCH(F_Outputs!Q$2,F_Outputs_Prep!$B$4:$AH$4,0))</f>
        <v>##BLANK</v>
      </c>
      <c r="R21" s="15" t="str">
        <f>INDEX(F_Outputs_Prep!$B$4:$AH$378,MATCH(F_Outputs!$A21&amp;F_Outputs!$B21,F_Outputs_Prep!$I$4:$I$378,0),MATCH(F_Outputs!R$2,F_Outputs_Prep!$B$4:$AH$4,0))</f>
        <v>##BLANK</v>
      </c>
      <c r="S21" s="15">
        <f>INDEX(F_Outputs_Prep!$B$4:$AH$378,MATCH(F_Outputs!$A21&amp;F_Outputs!$B21,F_Outputs_Prep!$I$4:$I$378,0),MATCH(F_Outputs!S$2,F_Outputs_Prep!$B$4:$AH$4,0))</f>
        <v>0</v>
      </c>
      <c r="T21" s="15">
        <f>INDEX(F_Outputs_Prep!$B$4:$AH$378,MATCH(F_Outputs!$A21&amp;F_Outputs!$B21,F_Outputs_Prep!$I$4:$I$378,0),MATCH(F_Outputs!T$2,F_Outputs_Prep!$B$4:$AH$4,0))</f>
        <v>0.13400000000000001</v>
      </c>
      <c r="U21" s="15">
        <f>INDEX(F_Outputs_Prep!$B$4:$AH$378,MATCH(F_Outputs!$A21&amp;F_Outputs!$B21,F_Outputs_Prep!$I$4:$I$378,0),MATCH(F_Outputs!U$2,F_Outputs_Prep!$B$4:$AH$4,0))</f>
        <v>0.12989999999999999</v>
      </c>
      <c r="V21" s="15">
        <f>INDEX(F_Outputs_Prep!$B$4:$AH$378,MATCH(F_Outputs!$A21&amp;F_Outputs!$B21,F_Outputs_Prep!$I$4:$I$378,0),MATCH(F_Outputs!V$2,F_Outputs_Prep!$B$4:$AH$4,0))</f>
        <v>0.1361</v>
      </c>
      <c r="W21" s="15">
        <f>INDEX(F_Outputs_Prep!$B$4:$AH$378,MATCH(F_Outputs!$A21&amp;F_Outputs!$B21,F_Outputs_Prep!$I$4:$I$378,0),MATCH(F_Outputs!W$2,F_Outputs_Prep!$B$4:$AH$4,0))</f>
        <v>0.14680000000000001</v>
      </c>
      <c r="X21" s="15">
        <f>INDEX(F_Outputs_Prep!$B$4:$AH$378,MATCH(F_Outputs!$A21&amp;F_Outputs!$B21,F_Outputs_Prep!$I$4:$I$378,0),MATCH(F_Outputs!X$2,F_Outputs_Prep!$B$4:$AH$4,0))</f>
        <v>0.14580000000000001</v>
      </c>
    </row>
    <row r="22" spans="1:24" ht="15" x14ac:dyDescent="0.25">
      <c r="A22" s="58" t="s">
        <v>47</v>
      </c>
      <c r="B22" s="56" t="s">
        <v>192</v>
      </c>
      <c r="C22" s="56" t="s">
        <v>193</v>
      </c>
      <c r="D22" s="52" t="s">
        <v>194</v>
      </c>
      <c r="E22" s="56" t="s">
        <v>44</v>
      </c>
      <c r="F22" s="15" t="str">
        <f ca="1">INDEX(F_Outputs_Prep!$B$4:$AH$378,MATCH(F_Outputs!$A22&amp;F_Outputs!$B22,F_Outputs_Prep!$I$4:$I$378,0),MATCH(F_Outputs!F$2,F_Outputs_Prep!$B$4:$AH$4,0))</f>
        <v>[…]02/04/2026 17:29:15</v>
      </c>
      <c r="G22" s="15" t="str">
        <f ca="1">INDEX(F_Outputs_Prep!$B$4:$AH$378,MATCH(F_Outputs!$A22&amp;F_Outputs!$B22,F_Outputs_Prep!$I$4:$I$378,0),MATCH(F_Outputs!G$2,F_Outputs_Prep!$B$4:$AH$4,0))</f>
        <v>[…]02/04/2026 17:29:15</v>
      </c>
      <c r="H22" s="15" t="str">
        <f ca="1">INDEX(F_Outputs_Prep!$B$4:$AH$378,MATCH(F_Outputs!$A22&amp;F_Outputs!$B22,F_Outputs_Prep!$I$4:$I$378,0),MATCH(F_Outputs!H$2,F_Outputs_Prep!$B$4:$AH$4,0))</f>
        <v>[…]02/04/2026 17:29:15</v>
      </c>
      <c r="I22" s="15" t="str">
        <f ca="1">INDEX(F_Outputs_Prep!$B$4:$AH$378,MATCH(F_Outputs!$A22&amp;F_Outputs!$B22,F_Outputs_Prep!$I$4:$I$378,0),MATCH(F_Outputs!I$2,F_Outputs_Prep!$B$4:$AH$4,0))</f>
        <v>[…]02/04/2026 17:29:15</v>
      </c>
      <c r="J22" s="15" t="str">
        <f ca="1">INDEX(F_Outputs_Prep!$B$4:$AH$378,MATCH(F_Outputs!$A22&amp;F_Outputs!$B22,F_Outputs_Prep!$I$4:$I$378,0),MATCH(F_Outputs!J$2,F_Outputs_Prep!$B$4:$AH$4,0))</f>
        <v>[…]02/04/2026 17:29:15</v>
      </c>
      <c r="K22" s="15" t="str">
        <f ca="1">INDEX(F_Outputs_Prep!$B$4:$AH$378,MATCH(F_Outputs!$A22&amp;F_Outputs!$B22,F_Outputs_Prep!$I$4:$I$378,0),MATCH(F_Outputs!K$2,F_Outputs_Prep!$B$4:$AH$4,0))</f>
        <v>[…]02/04/2026 17:29:15</v>
      </c>
      <c r="L22" s="15" t="str">
        <f ca="1">INDEX(F_Outputs_Prep!$B$4:$AH$378,MATCH(F_Outputs!$A22&amp;F_Outputs!$B22,F_Outputs_Prep!$I$4:$I$378,0),MATCH(F_Outputs!L$2,F_Outputs_Prep!$B$4:$AH$4,0))</f>
        <v>[…]02/04/2026 17:29:15</v>
      </c>
      <c r="M22" s="15" t="str">
        <f ca="1">INDEX(F_Outputs_Prep!$B$4:$AH$378,MATCH(F_Outputs!$A22&amp;F_Outputs!$B22,F_Outputs_Prep!$I$4:$I$378,0),MATCH(F_Outputs!M$2,F_Outputs_Prep!$B$4:$AH$4,0))</f>
        <v>[…]02/04/2026 17:29:15</v>
      </c>
      <c r="N22" s="15" t="str">
        <f ca="1">INDEX(F_Outputs_Prep!$B$4:$AH$378,MATCH(F_Outputs!$A22&amp;F_Outputs!$B22,F_Outputs_Prep!$I$4:$I$378,0),MATCH(F_Outputs!N$2,F_Outputs_Prep!$B$4:$AH$4,0))</f>
        <v>[…]02/04/2026 17:29:15</v>
      </c>
      <c r="O22" s="15" t="str">
        <f ca="1">INDEX(F_Outputs_Prep!$B$4:$AH$378,MATCH(F_Outputs!$A22&amp;F_Outputs!$B22,F_Outputs_Prep!$I$4:$I$378,0),MATCH(F_Outputs!O$2,F_Outputs_Prep!$B$4:$AH$4,0))</f>
        <v>[…]02/04/2026 17:29:15</v>
      </c>
      <c r="P22" s="15" t="str">
        <f ca="1">INDEX(F_Outputs_Prep!$B$4:$AH$378,MATCH(F_Outputs!$A22&amp;F_Outputs!$B22,F_Outputs_Prep!$I$4:$I$378,0),MATCH(F_Outputs!P$2,F_Outputs_Prep!$B$4:$AH$4,0))</f>
        <v>[…]02/04/2026 17:29:15</v>
      </c>
      <c r="Q22" s="15" t="str">
        <f ca="1">INDEX(F_Outputs_Prep!$B$4:$AH$378,MATCH(F_Outputs!$A22&amp;F_Outputs!$B22,F_Outputs_Prep!$I$4:$I$378,0),MATCH(F_Outputs!Q$2,F_Outputs_Prep!$B$4:$AH$4,0))</f>
        <v>[…]02/04/2026 17:29:15</v>
      </c>
      <c r="R22" s="15" t="str">
        <f ca="1">INDEX(F_Outputs_Prep!$B$4:$AH$378,MATCH(F_Outputs!$A22&amp;F_Outputs!$B22,F_Outputs_Prep!$I$4:$I$378,0),MATCH(F_Outputs!R$2,F_Outputs_Prep!$B$4:$AH$4,0))</f>
        <v>[…]02/04/2026 17:29:15</v>
      </c>
      <c r="S22" s="15" t="str">
        <f ca="1">INDEX(F_Outputs_Prep!$B$4:$AH$378,MATCH(F_Outputs!$A22&amp;F_Outputs!$B22,F_Outputs_Prep!$I$4:$I$378,0),MATCH(F_Outputs!S$2,F_Outputs_Prep!$B$4:$AH$4,0))</f>
        <v>[…]02/04/2026 17:29:15</v>
      </c>
      <c r="T22" s="15" t="str">
        <f ca="1">INDEX(F_Outputs_Prep!$B$4:$AH$378,MATCH(F_Outputs!$A22&amp;F_Outputs!$B22,F_Outputs_Prep!$I$4:$I$378,0),MATCH(F_Outputs!T$2,F_Outputs_Prep!$B$4:$AH$4,0))</f>
        <v>[…]02/04/2026 17:29:15</v>
      </c>
      <c r="U22" s="15" t="str">
        <f ca="1">INDEX(F_Outputs_Prep!$B$4:$AH$378,MATCH(F_Outputs!$A22&amp;F_Outputs!$B22,F_Outputs_Prep!$I$4:$I$378,0),MATCH(F_Outputs!U$2,F_Outputs_Prep!$B$4:$AH$4,0))</f>
        <v>[…]02/04/2026 17:29:15</v>
      </c>
      <c r="V22" s="15" t="str">
        <f ca="1">INDEX(F_Outputs_Prep!$B$4:$AH$378,MATCH(F_Outputs!$A22&amp;F_Outputs!$B22,F_Outputs_Prep!$I$4:$I$378,0),MATCH(F_Outputs!V$2,F_Outputs_Prep!$B$4:$AH$4,0))</f>
        <v>[…]02/04/2026 17:29:15</v>
      </c>
      <c r="W22" s="15" t="str">
        <f ca="1">INDEX(F_Outputs_Prep!$B$4:$AH$378,MATCH(F_Outputs!$A22&amp;F_Outputs!$B22,F_Outputs_Prep!$I$4:$I$378,0),MATCH(F_Outputs!W$2,F_Outputs_Prep!$B$4:$AH$4,0))</f>
        <v>[…]02/04/2026 17:29:15</v>
      </c>
      <c r="X22" s="15" t="str">
        <f ca="1">INDEX(F_Outputs_Prep!$B$4:$AH$378,MATCH(F_Outputs!$A22&amp;F_Outputs!$B22,F_Outputs_Prep!$I$4:$I$378,0),MATCH(F_Outputs!X$2,F_Outputs_Prep!$B$4:$AH$4,0))</f>
        <v>[…]02/04/2026 17:29:15</v>
      </c>
    </row>
    <row r="23" spans="1:24" ht="15" x14ac:dyDescent="0.25">
      <c r="A23" s="58" t="s">
        <v>47</v>
      </c>
      <c r="B23" s="56" t="s">
        <v>195</v>
      </c>
      <c r="C23" s="56" t="s">
        <v>196</v>
      </c>
      <c r="D23" s="52" t="s">
        <v>194</v>
      </c>
      <c r="E23" s="56" t="s">
        <v>44</v>
      </c>
      <c r="F23" s="15" t="str">
        <f ca="1">INDEX(F_Outputs_Prep!$B$4:$AH$378,MATCH(F_Outputs!$A23&amp;F_Outputs!$B23,F_Outputs_Prep!$I$4:$I$378,0),MATCH(F_Outputs!F$2,F_Outputs_Prep!$B$4:$AH$4,0))</f>
        <v>PR24-FD-CA13-River-water-quality-v2.xlsx</v>
      </c>
      <c r="G23" s="15" t="str">
        <f ca="1">INDEX(F_Outputs_Prep!$B$4:$AH$378,MATCH(F_Outputs!$A23&amp;F_Outputs!$B23,F_Outputs_Prep!$I$4:$I$378,0),MATCH(F_Outputs!G$2,F_Outputs_Prep!$B$4:$AH$4,0))</f>
        <v>PR24-FD-CA13-River-water-quality-v2.xlsx</v>
      </c>
      <c r="H23" s="15" t="str">
        <f ca="1">INDEX(F_Outputs_Prep!$B$4:$AH$378,MATCH(F_Outputs!$A23&amp;F_Outputs!$B23,F_Outputs_Prep!$I$4:$I$378,0),MATCH(F_Outputs!H$2,F_Outputs_Prep!$B$4:$AH$4,0))</f>
        <v>PR24-FD-CA13-River-water-quality-v2.xlsx</v>
      </c>
      <c r="I23" s="15" t="str">
        <f ca="1">INDEX(F_Outputs_Prep!$B$4:$AH$378,MATCH(F_Outputs!$A23&amp;F_Outputs!$B23,F_Outputs_Prep!$I$4:$I$378,0),MATCH(F_Outputs!I$2,F_Outputs_Prep!$B$4:$AH$4,0))</f>
        <v>PR24-FD-CA13-River-water-quality-v2.xlsx</v>
      </c>
      <c r="J23" s="15" t="str">
        <f ca="1">INDEX(F_Outputs_Prep!$B$4:$AH$378,MATCH(F_Outputs!$A23&amp;F_Outputs!$B23,F_Outputs_Prep!$I$4:$I$378,0),MATCH(F_Outputs!J$2,F_Outputs_Prep!$B$4:$AH$4,0))</f>
        <v>PR24-FD-CA13-River-water-quality-v2.xlsx</v>
      </c>
      <c r="K23" s="15" t="str">
        <f ca="1">INDEX(F_Outputs_Prep!$B$4:$AH$378,MATCH(F_Outputs!$A23&amp;F_Outputs!$B23,F_Outputs_Prep!$I$4:$I$378,0),MATCH(F_Outputs!K$2,F_Outputs_Prep!$B$4:$AH$4,0))</f>
        <v>PR24-FD-CA13-River-water-quality-v2.xlsx</v>
      </c>
      <c r="L23" s="15" t="str">
        <f ca="1">INDEX(F_Outputs_Prep!$B$4:$AH$378,MATCH(F_Outputs!$A23&amp;F_Outputs!$B23,F_Outputs_Prep!$I$4:$I$378,0),MATCH(F_Outputs!L$2,F_Outputs_Prep!$B$4:$AH$4,0))</f>
        <v>PR24-FD-CA13-River-water-quality-v2.xlsx</v>
      </c>
      <c r="M23" s="15" t="str">
        <f ca="1">INDEX(F_Outputs_Prep!$B$4:$AH$378,MATCH(F_Outputs!$A23&amp;F_Outputs!$B23,F_Outputs_Prep!$I$4:$I$378,0),MATCH(F_Outputs!M$2,F_Outputs_Prep!$B$4:$AH$4,0))</f>
        <v>PR24-FD-CA13-River-water-quality-v2.xlsx</v>
      </c>
      <c r="N23" s="15" t="str">
        <f ca="1">INDEX(F_Outputs_Prep!$B$4:$AH$378,MATCH(F_Outputs!$A23&amp;F_Outputs!$B23,F_Outputs_Prep!$I$4:$I$378,0),MATCH(F_Outputs!N$2,F_Outputs_Prep!$B$4:$AH$4,0))</f>
        <v>PR24-FD-CA13-River-water-quality-v2.xlsx</v>
      </c>
      <c r="O23" s="15" t="str">
        <f ca="1">INDEX(F_Outputs_Prep!$B$4:$AH$378,MATCH(F_Outputs!$A23&amp;F_Outputs!$B23,F_Outputs_Prep!$I$4:$I$378,0),MATCH(F_Outputs!O$2,F_Outputs_Prep!$B$4:$AH$4,0))</f>
        <v>PR24-FD-CA13-River-water-quality-v2.xlsx</v>
      </c>
      <c r="P23" s="15" t="str">
        <f ca="1">INDEX(F_Outputs_Prep!$B$4:$AH$378,MATCH(F_Outputs!$A23&amp;F_Outputs!$B23,F_Outputs_Prep!$I$4:$I$378,0),MATCH(F_Outputs!P$2,F_Outputs_Prep!$B$4:$AH$4,0))</f>
        <v>PR24-FD-CA13-River-water-quality-v2.xlsx</v>
      </c>
      <c r="Q23" s="15" t="str">
        <f ca="1">INDEX(F_Outputs_Prep!$B$4:$AH$378,MATCH(F_Outputs!$A23&amp;F_Outputs!$B23,F_Outputs_Prep!$I$4:$I$378,0),MATCH(F_Outputs!Q$2,F_Outputs_Prep!$B$4:$AH$4,0))</f>
        <v>PR24-FD-CA13-River-water-quality-v2.xlsx</v>
      </c>
      <c r="R23" s="15" t="str">
        <f ca="1">INDEX(F_Outputs_Prep!$B$4:$AH$378,MATCH(F_Outputs!$A23&amp;F_Outputs!$B23,F_Outputs_Prep!$I$4:$I$378,0),MATCH(F_Outputs!R$2,F_Outputs_Prep!$B$4:$AH$4,0))</f>
        <v>PR24-FD-CA13-River-water-quality-v2.xlsx</v>
      </c>
      <c r="S23" s="15" t="str">
        <f ca="1">INDEX(F_Outputs_Prep!$B$4:$AH$378,MATCH(F_Outputs!$A23&amp;F_Outputs!$B23,F_Outputs_Prep!$I$4:$I$378,0),MATCH(F_Outputs!S$2,F_Outputs_Prep!$B$4:$AH$4,0))</f>
        <v>PR24-FD-CA13-River-water-quality-v2.xlsx</v>
      </c>
      <c r="T23" s="15" t="str">
        <f ca="1">INDEX(F_Outputs_Prep!$B$4:$AH$378,MATCH(F_Outputs!$A23&amp;F_Outputs!$B23,F_Outputs_Prep!$I$4:$I$378,0),MATCH(F_Outputs!T$2,F_Outputs_Prep!$B$4:$AH$4,0))</f>
        <v>PR24-FD-CA13-River-water-quality-v2.xlsx</v>
      </c>
      <c r="U23" s="15" t="str">
        <f ca="1">INDEX(F_Outputs_Prep!$B$4:$AH$378,MATCH(F_Outputs!$A23&amp;F_Outputs!$B23,F_Outputs_Prep!$I$4:$I$378,0),MATCH(F_Outputs!U$2,F_Outputs_Prep!$B$4:$AH$4,0))</f>
        <v>PR24-FD-CA13-River-water-quality-v2.xlsx</v>
      </c>
      <c r="V23" s="15" t="str">
        <f ca="1">INDEX(F_Outputs_Prep!$B$4:$AH$378,MATCH(F_Outputs!$A23&amp;F_Outputs!$B23,F_Outputs_Prep!$I$4:$I$378,0),MATCH(F_Outputs!V$2,F_Outputs_Prep!$B$4:$AH$4,0))</f>
        <v>PR24-FD-CA13-River-water-quality-v2.xlsx</v>
      </c>
      <c r="W23" s="15" t="str">
        <f ca="1">INDEX(F_Outputs_Prep!$B$4:$AH$378,MATCH(F_Outputs!$A23&amp;F_Outputs!$B23,F_Outputs_Prep!$I$4:$I$378,0),MATCH(F_Outputs!W$2,F_Outputs_Prep!$B$4:$AH$4,0))</f>
        <v>PR24-FD-CA13-River-water-quality-v2.xlsx</v>
      </c>
      <c r="X23" s="15" t="str">
        <f ca="1">INDEX(F_Outputs_Prep!$B$4:$AH$378,MATCH(F_Outputs!$A23&amp;F_Outputs!$B23,F_Outputs_Prep!$I$4:$I$378,0),MATCH(F_Outputs!X$2,F_Outputs_Prep!$B$4:$AH$4,0))</f>
        <v>PR24-FD-CA13-River-water-quality-v2.xlsx</v>
      </c>
    </row>
    <row r="24" spans="1:24" ht="15" x14ac:dyDescent="0.25">
      <c r="A24" s="58" t="s">
        <v>47</v>
      </c>
      <c r="B24" s="56" t="s">
        <v>197</v>
      </c>
      <c r="C24" s="56" t="s">
        <v>198</v>
      </c>
      <c r="D24" s="52" t="s">
        <v>194</v>
      </c>
      <c r="E24" s="56" t="s">
        <v>44</v>
      </c>
      <c r="F24" s="15" t="str">
        <f>INDEX(F_Outputs_Prep!$B$4:$AH$378,MATCH(F_Outputs!$A24&amp;F_Outputs!$B24,F_Outputs_Prep!$I$4:$I$378,0),MATCH(F_Outputs!F$2,F_Outputs_Prep!$B$4:$AH$4,0))</f>
        <v>NA</v>
      </c>
      <c r="G24" s="15" t="str">
        <f>INDEX(F_Outputs_Prep!$B$4:$AH$378,MATCH(F_Outputs!$A24&amp;F_Outputs!$B24,F_Outputs_Prep!$I$4:$I$378,0),MATCH(F_Outputs!G$2,F_Outputs_Prep!$B$4:$AH$4,0))</f>
        <v>NA</v>
      </c>
      <c r="H24" s="15" t="str">
        <f>INDEX(F_Outputs_Prep!$B$4:$AH$378,MATCH(F_Outputs!$A24&amp;F_Outputs!$B24,F_Outputs_Prep!$I$4:$I$378,0),MATCH(F_Outputs!H$2,F_Outputs_Prep!$B$4:$AH$4,0))</f>
        <v>NA</v>
      </c>
      <c r="I24" s="15" t="str">
        <f>INDEX(F_Outputs_Prep!$B$4:$AH$378,MATCH(F_Outputs!$A24&amp;F_Outputs!$B24,F_Outputs_Prep!$I$4:$I$378,0),MATCH(F_Outputs!I$2,F_Outputs_Prep!$B$4:$AH$4,0))</f>
        <v>NA</v>
      </c>
      <c r="J24" s="15" t="str">
        <f>INDEX(F_Outputs_Prep!$B$4:$AH$378,MATCH(F_Outputs!$A24&amp;F_Outputs!$B24,F_Outputs_Prep!$I$4:$I$378,0),MATCH(F_Outputs!J$2,F_Outputs_Prep!$B$4:$AH$4,0))</f>
        <v>NA</v>
      </c>
      <c r="K24" s="15" t="str">
        <f>INDEX(F_Outputs_Prep!$B$4:$AH$378,MATCH(F_Outputs!$A24&amp;F_Outputs!$B24,F_Outputs_Prep!$I$4:$I$378,0),MATCH(F_Outputs!K$2,F_Outputs_Prep!$B$4:$AH$4,0))</f>
        <v>NA</v>
      </c>
      <c r="L24" s="15" t="str">
        <f>INDEX(F_Outputs_Prep!$B$4:$AH$378,MATCH(F_Outputs!$A24&amp;F_Outputs!$B24,F_Outputs_Prep!$I$4:$I$378,0),MATCH(F_Outputs!L$2,F_Outputs_Prep!$B$4:$AH$4,0))</f>
        <v>NA</v>
      </c>
      <c r="M24" s="15" t="str">
        <f>INDEX(F_Outputs_Prep!$B$4:$AH$378,MATCH(F_Outputs!$A24&amp;F_Outputs!$B24,F_Outputs_Prep!$I$4:$I$378,0),MATCH(F_Outputs!M$2,F_Outputs_Prep!$B$4:$AH$4,0))</f>
        <v>NA</v>
      </c>
      <c r="N24" s="15" t="str">
        <f>INDEX(F_Outputs_Prep!$B$4:$AH$378,MATCH(F_Outputs!$A24&amp;F_Outputs!$B24,F_Outputs_Prep!$I$4:$I$378,0),MATCH(F_Outputs!N$2,F_Outputs_Prep!$B$4:$AH$4,0))</f>
        <v>NA</v>
      </c>
      <c r="O24" s="15" t="str">
        <f>INDEX(F_Outputs_Prep!$B$4:$AH$378,MATCH(F_Outputs!$A24&amp;F_Outputs!$B24,F_Outputs_Prep!$I$4:$I$378,0),MATCH(F_Outputs!O$2,F_Outputs_Prep!$B$4:$AH$4,0))</f>
        <v>NA</v>
      </c>
      <c r="P24" s="15" t="str">
        <f>INDEX(F_Outputs_Prep!$B$4:$AH$378,MATCH(F_Outputs!$A24&amp;F_Outputs!$B24,F_Outputs_Prep!$I$4:$I$378,0),MATCH(F_Outputs!P$2,F_Outputs_Prep!$B$4:$AH$4,0))</f>
        <v>NA</v>
      </c>
      <c r="Q24" s="15" t="str">
        <f>INDEX(F_Outputs_Prep!$B$4:$AH$378,MATCH(F_Outputs!$A24&amp;F_Outputs!$B24,F_Outputs_Prep!$I$4:$I$378,0),MATCH(F_Outputs!Q$2,F_Outputs_Prep!$B$4:$AH$4,0))</f>
        <v>NA</v>
      </c>
      <c r="R24" s="15" t="str">
        <f>INDEX(F_Outputs_Prep!$B$4:$AH$378,MATCH(F_Outputs!$A24&amp;F_Outputs!$B24,F_Outputs_Prep!$I$4:$I$378,0),MATCH(F_Outputs!R$2,F_Outputs_Prep!$B$4:$AH$4,0))</f>
        <v>NA</v>
      </c>
      <c r="S24" s="15" t="str">
        <f>INDEX(F_Outputs_Prep!$B$4:$AH$378,MATCH(F_Outputs!$A24&amp;F_Outputs!$B24,F_Outputs_Prep!$I$4:$I$378,0),MATCH(F_Outputs!S$2,F_Outputs_Prep!$B$4:$AH$4,0))</f>
        <v>NA</v>
      </c>
      <c r="T24" s="15" t="str">
        <f>INDEX(F_Outputs_Prep!$B$4:$AH$378,MATCH(F_Outputs!$A24&amp;F_Outputs!$B24,F_Outputs_Prep!$I$4:$I$378,0),MATCH(F_Outputs!T$2,F_Outputs_Prep!$B$4:$AH$4,0))</f>
        <v>NA</v>
      </c>
      <c r="U24" s="15" t="str">
        <f>INDEX(F_Outputs_Prep!$B$4:$AH$378,MATCH(F_Outputs!$A24&amp;F_Outputs!$B24,F_Outputs_Prep!$I$4:$I$378,0),MATCH(F_Outputs!U$2,F_Outputs_Prep!$B$4:$AH$4,0))</f>
        <v>NA</v>
      </c>
      <c r="V24" s="15" t="str">
        <f>INDEX(F_Outputs_Prep!$B$4:$AH$378,MATCH(F_Outputs!$A24&amp;F_Outputs!$B24,F_Outputs_Prep!$I$4:$I$378,0),MATCH(F_Outputs!V$2,F_Outputs_Prep!$B$4:$AH$4,0))</f>
        <v>NA</v>
      </c>
      <c r="W24" s="15" t="str">
        <f>INDEX(F_Outputs_Prep!$B$4:$AH$378,MATCH(F_Outputs!$A24&amp;F_Outputs!$B24,F_Outputs_Prep!$I$4:$I$378,0),MATCH(F_Outputs!W$2,F_Outputs_Prep!$B$4:$AH$4,0))</f>
        <v>NA</v>
      </c>
      <c r="X24" s="15" t="str">
        <f>INDEX(F_Outputs_Prep!$B$4:$AH$378,MATCH(F_Outputs!$A24&amp;F_Outputs!$B24,F_Outputs_Prep!$I$4:$I$378,0),MATCH(F_Outputs!X$2,F_Outputs_Prep!$B$4:$AH$4,0))</f>
        <v>NA</v>
      </c>
    </row>
    <row r="25" spans="1:24" ht="15" x14ac:dyDescent="0.25">
      <c r="A25" s="58" t="s">
        <v>47</v>
      </c>
      <c r="B25" s="56" t="s">
        <v>199</v>
      </c>
      <c r="C25" s="56" t="s">
        <v>200</v>
      </c>
      <c r="D25" s="52" t="s">
        <v>201</v>
      </c>
      <c r="E25" s="56" t="s">
        <v>44</v>
      </c>
      <c r="F25" s="15">
        <f>INDEX(F_Outputs_Prep!$B$4:$AH$378,MATCH(F_Outputs!$A25&amp;F_Outputs!$B25,F_Outputs_Prep!$I$4:$I$378,0),MATCH(F_Outputs!F$2,F_Outputs_Prep!$B$4:$AH$4,0))</f>
        <v>1</v>
      </c>
      <c r="G25" s="15">
        <f>INDEX(F_Outputs_Prep!$B$4:$AH$378,MATCH(F_Outputs!$A25&amp;F_Outputs!$B25,F_Outputs_Prep!$I$4:$I$378,0),MATCH(F_Outputs!G$2,F_Outputs_Prep!$B$4:$AH$4,0))</f>
        <v>1</v>
      </c>
      <c r="H25" s="15">
        <f>INDEX(F_Outputs_Prep!$B$4:$AH$378,MATCH(F_Outputs!$A25&amp;F_Outputs!$B25,F_Outputs_Prep!$I$4:$I$378,0),MATCH(F_Outputs!H$2,F_Outputs_Prep!$B$4:$AH$4,0))</f>
        <v>1</v>
      </c>
      <c r="I25" s="15">
        <f>INDEX(F_Outputs_Prep!$B$4:$AH$378,MATCH(F_Outputs!$A25&amp;F_Outputs!$B25,F_Outputs_Prep!$I$4:$I$378,0),MATCH(F_Outputs!I$2,F_Outputs_Prep!$B$4:$AH$4,0))</f>
        <v>1</v>
      </c>
      <c r="J25" s="15">
        <f>INDEX(F_Outputs_Prep!$B$4:$AH$378,MATCH(F_Outputs!$A25&amp;F_Outputs!$B25,F_Outputs_Prep!$I$4:$I$378,0),MATCH(F_Outputs!J$2,F_Outputs_Prep!$B$4:$AH$4,0))</f>
        <v>1</v>
      </c>
      <c r="K25" s="15">
        <f>INDEX(F_Outputs_Prep!$B$4:$AH$378,MATCH(F_Outputs!$A25&amp;F_Outputs!$B25,F_Outputs_Prep!$I$4:$I$378,0),MATCH(F_Outputs!K$2,F_Outputs_Prep!$B$4:$AH$4,0))</f>
        <v>1</v>
      </c>
      <c r="L25" s="15">
        <f>INDEX(F_Outputs_Prep!$B$4:$AH$378,MATCH(F_Outputs!$A25&amp;F_Outputs!$B25,F_Outputs_Prep!$I$4:$I$378,0),MATCH(F_Outputs!L$2,F_Outputs_Prep!$B$4:$AH$4,0))</f>
        <v>1</v>
      </c>
      <c r="M25" s="15">
        <f>INDEX(F_Outputs_Prep!$B$4:$AH$378,MATCH(F_Outputs!$A25&amp;F_Outputs!$B25,F_Outputs_Prep!$I$4:$I$378,0),MATCH(F_Outputs!M$2,F_Outputs_Prep!$B$4:$AH$4,0))</f>
        <v>1</v>
      </c>
      <c r="N25" s="15">
        <f>INDEX(F_Outputs_Prep!$B$4:$AH$378,MATCH(F_Outputs!$A25&amp;F_Outputs!$B25,F_Outputs_Prep!$I$4:$I$378,0),MATCH(F_Outputs!N$2,F_Outputs_Prep!$B$4:$AH$4,0))</f>
        <v>1</v>
      </c>
      <c r="O25" s="15">
        <f>INDEX(F_Outputs_Prep!$B$4:$AH$378,MATCH(F_Outputs!$A25&amp;F_Outputs!$B25,F_Outputs_Prep!$I$4:$I$378,0),MATCH(F_Outputs!O$2,F_Outputs_Prep!$B$4:$AH$4,0))</f>
        <v>1</v>
      </c>
      <c r="P25" s="15">
        <f>INDEX(F_Outputs_Prep!$B$4:$AH$378,MATCH(F_Outputs!$A25&amp;F_Outputs!$B25,F_Outputs_Prep!$I$4:$I$378,0),MATCH(F_Outputs!P$2,F_Outputs_Prep!$B$4:$AH$4,0))</f>
        <v>1</v>
      </c>
      <c r="Q25" s="15">
        <f>INDEX(F_Outputs_Prep!$B$4:$AH$378,MATCH(F_Outputs!$A25&amp;F_Outputs!$B25,F_Outputs_Prep!$I$4:$I$378,0),MATCH(F_Outputs!Q$2,F_Outputs_Prep!$B$4:$AH$4,0))</f>
        <v>1</v>
      </c>
      <c r="R25" s="15">
        <f>INDEX(F_Outputs_Prep!$B$4:$AH$378,MATCH(F_Outputs!$A25&amp;F_Outputs!$B25,F_Outputs_Prep!$I$4:$I$378,0),MATCH(F_Outputs!R$2,F_Outputs_Prep!$B$4:$AH$4,0))</f>
        <v>1</v>
      </c>
      <c r="S25" s="15">
        <f>INDEX(F_Outputs_Prep!$B$4:$AH$378,MATCH(F_Outputs!$A25&amp;F_Outputs!$B25,F_Outputs_Prep!$I$4:$I$378,0),MATCH(F_Outputs!S$2,F_Outputs_Prep!$B$4:$AH$4,0))</f>
        <v>1</v>
      </c>
      <c r="T25" s="15">
        <f>INDEX(F_Outputs_Prep!$B$4:$AH$378,MATCH(F_Outputs!$A25&amp;F_Outputs!$B25,F_Outputs_Prep!$I$4:$I$378,0),MATCH(F_Outputs!T$2,F_Outputs_Prep!$B$4:$AH$4,0))</f>
        <v>1</v>
      </c>
      <c r="U25" s="15">
        <f>INDEX(F_Outputs_Prep!$B$4:$AH$378,MATCH(F_Outputs!$A25&amp;F_Outputs!$B25,F_Outputs_Prep!$I$4:$I$378,0),MATCH(F_Outputs!U$2,F_Outputs_Prep!$B$4:$AH$4,0))</f>
        <v>1</v>
      </c>
      <c r="V25" s="15">
        <f>INDEX(F_Outputs_Prep!$B$4:$AH$378,MATCH(F_Outputs!$A25&amp;F_Outputs!$B25,F_Outputs_Prep!$I$4:$I$378,0),MATCH(F_Outputs!V$2,F_Outputs_Prep!$B$4:$AH$4,0))</f>
        <v>1</v>
      </c>
      <c r="W25" s="15">
        <f>INDEX(F_Outputs_Prep!$B$4:$AH$378,MATCH(F_Outputs!$A25&amp;F_Outputs!$B25,F_Outputs_Prep!$I$4:$I$378,0),MATCH(F_Outputs!W$2,F_Outputs_Prep!$B$4:$AH$4,0))</f>
        <v>1</v>
      </c>
      <c r="X25" s="15">
        <f>INDEX(F_Outputs_Prep!$B$4:$AH$378,MATCH(F_Outputs!$A25&amp;F_Outputs!$B25,F_Outputs_Prep!$I$4:$I$378,0),MATCH(F_Outputs!X$2,F_Outputs_Prep!$B$4:$AH$4,0))</f>
        <v>1</v>
      </c>
    </row>
    <row r="26" spans="1:24" ht="15" x14ac:dyDescent="0.25">
      <c r="A26" s="58" t="s">
        <v>69</v>
      </c>
      <c r="B26" s="56" t="s">
        <v>125</v>
      </c>
      <c r="C26" s="56" t="s">
        <v>176</v>
      </c>
      <c r="D26" s="52" t="s">
        <v>50</v>
      </c>
      <c r="E26" s="56" t="s">
        <v>44</v>
      </c>
      <c r="F26" s="15" t="str">
        <f>INDEX(F_Outputs_Prep!$B$4:$AH$378,MATCH(F_Outputs!$A26&amp;F_Outputs!$B26,F_Outputs_Prep!$I$4:$I$378,0),MATCH(F_Outputs!F$2,F_Outputs_Prep!$B$4:$AH$4,0))</f>
        <v>##BLANK</v>
      </c>
      <c r="G26" s="15" t="str">
        <f>INDEX(F_Outputs_Prep!$B$4:$AH$378,MATCH(F_Outputs!$A26&amp;F_Outputs!$B26,F_Outputs_Prep!$I$4:$I$378,0),MATCH(F_Outputs!G$2,F_Outputs_Prep!$B$4:$AH$4,0))</f>
        <v>##BLANK</v>
      </c>
      <c r="H26" s="15" t="str">
        <f>INDEX(F_Outputs_Prep!$B$4:$AH$378,MATCH(F_Outputs!$A26&amp;F_Outputs!$B26,F_Outputs_Prep!$I$4:$I$378,0),MATCH(F_Outputs!H$2,F_Outputs_Prep!$B$4:$AH$4,0))</f>
        <v>##BLANK</v>
      </c>
      <c r="I26" s="15" t="str">
        <f>INDEX(F_Outputs_Prep!$B$4:$AH$378,MATCH(F_Outputs!$A26&amp;F_Outputs!$B26,F_Outputs_Prep!$I$4:$I$378,0),MATCH(F_Outputs!I$2,F_Outputs_Prep!$B$4:$AH$4,0))</f>
        <v>##BLANK</v>
      </c>
      <c r="J26" s="15" t="str">
        <f>INDEX(F_Outputs_Prep!$B$4:$AH$378,MATCH(F_Outputs!$A26&amp;F_Outputs!$B26,F_Outputs_Prep!$I$4:$I$378,0),MATCH(F_Outputs!J$2,F_Outputs_Prep!$B$4:$AH$4,0))</f>
        <v>##BLANK</v>
      </c>
      <c r="K26" s="15" t="str">
        <f>INDEX(F_Outputs_Prep!$B$4:$AH$378,MATCH(F_Outputs!$A26&amp;F_Outputs!$B26,F_Outputs_Prep!$I$4:$I$378,0),MATCH(F_Outputs!K$2,F_Outputs_Prep!$B$4:$AH$4,0))</f>
        <v>##BLANK</v>
      </c>
      <c r="L26" s="15" t="str">
        <f>INDEX(F_Outputs_Prep!$B$4:$AH$378,MATCH(F_Outputs!$A26&amp;F_Outputs!$B26,F_Outputs_Prep!$I$4:$I$378,0),MATCH(F_Outputs!L$2,F_Outputs_Prep!$B$4:$AH$4,0))</f>
        <v>##BLANK</v>
      </c>
      <c r="M26" s="15" t="str">
        <f>INDEX(F_Outputs_Prep!$B$4:$AH$378,MATCH(F_Outputs!$A26&amp;F_Outputs!$B26,F_Outputs_Prep!$I$4:$I$378,0),MATCH(F_Outputs!M$2,F_Outputs_Prep!$B$4:$AH$4,0))</f>
        <v>##BLANK</v>
      </c>
      <c r="N26" s="15" t="str">
        <f>INDEX(F_Outputs_Prep!$B$4:$AH$378,MATCH(F_Outputs!$A26&amp;F_Outputs!$B26,F_Outputs_Prep!$I$4:$I$378,0),MATCH(F_Outputs!N$2,F_Outputs_Prep!$B$4:$AH$4,0))</f>
        <v>##BLANK</v>
      </c>
      <c r="O26" s="15" t="str">
        <f>INDEX(F_Outputs_Prep!$B$4:$AH$378,MATCH(F_Outputs!$A26&amp;F_Outputs!$B26,F_Outputs_Prep!$I$4:$I$378,0),MATCH(F_Outputs!O$2,F_Outputs_Prep!$B$4:$AH$4,0))</f>
        <v>##BLANK</v>
      </c>
      <c r="P26" s="15" t="str">
        <f>INDEX(F_Outputs_Prep!$B$4:$AH$378,MATCH(F_Outputs!$A26&amp;F_Outputs!$B26,F_Outputs_Prep!$I$4:$I$378,0),MATCH(F_Outputs!P$2,F_Outputs_Prep!$B$4:$AH$4,0))</f>
        <v>##BLANK</v>
      </c>
      <c r="Q26" s="15" t="str">
        <f>INDEX(F_Outputs_Prep!$B$4:$AH$378,MATCH(F_Outputs!$A26&amp;F_Outputs!$B26,F_Outputs_Prep!$I$4:$I$378,0),MATCH(F_Outputs!Q$2,F_Outputs_Prep!$B$4:$AH$4,0))</f>
        <v>##BLANK</v>
      </c>
      <c r="R26" s="15" t="str">
        <f>INDEX(F_Outputs_Prep!$B$4:$AH$378,MATCH(F_Outputs!$A26&amp;F_Outputs!$B26,F_Outputs_Prep!$I$4:$I$378,0),MATCH(F_Outputs!R$2,F_Outputs_Prep!$B$4:$AH$4,0))</f>
        <v>##BLANK</v>
      </c>
      <c r="S26" s="15" t="str">
        <f>INDEX(F_Outputs_Prep!$B$4:$AH$378,MATCH(F_Outputs!$A26&amp;F_Outputs!$B26,F_Outputs_Prep!$I$4:$I$378,0),MATCH(F_Outputs!S$2,F_Outputs_Prep!$B$4:$AH$4,0))</f>
        <v>##BLANK</v>
      </c>
      <c r="T26" s="15" t="str">
        <f>INDEX(F_Outputs_Prep!$B$4:$AH$378,MATCH(F_Outputs!$A26&amp;F_Outputs!$B26,F_Outputs_Prep!$I$4:$I$378,0),MATCH(F_Outputs!T$2,F_Outputs_Prep!$B$4:$AH$4,0))</f>
        <v>##BLANK</v>
      </c>
      <c r="U26" s="15" t="str">
        <f>INDEX(F_Outputs_Prep!$B$4:$AH$378,MATCH(F_Outputs!$A26&amp;F_Outputs!$B26,F_Outputs_Prep!$I$4:$I$378,0),MATCH(F_Outputs!U$2,F_Outputs_Prep!$B$4:$AH$4,0))</f>
        <v>##BLANK</v>
      </c>
      <c r="V26" s="15" t="str">
        <f>INDEX(F_Outputs_Prep!$B$4:$AH$378,MATCH(F_Outputs!$A26&amp;F_Outputs!$B26,F_Outputs_Prep!$I$4:$I$378,0),MATCH(F_Outputs!V$2,F_Outputs_Prep!$B$4:$AH$4,0))</f>
        <v>##BLANK</v>
      </c>
      <c r="W26" s="15" t="str">
        <f>INDEX(F_Outputs_Prep!$B$4:$AH$378,MATCH(F_Outputs!$A26&amp;F_Outputs!$B26,F_Outputs_Prep!$I$4:$I$378,0),MATCH(F_Outputs!W$2,F_Outputs_Prep!$B$4:$AH$4,0))</f>
        <v>##BLANK</v>
      </c>
      <c r="X26" s="15" t="str">
        <f>INDEX(F_Outputs_Prep!$B$4:$AH$378,MATCH(F_Outputs!$A26&amp;F_Outputs!$B26,F_Outputs_Prep!$I$4:$I$378,0),MATCH(F_Outputs!X$2,F_Outputs_Prep!$B$4:$AH$4,0))</f>
        <v>##BLANK</v>
      </c>
    </row>
    <row r="27" spans="1:24" ht="15" x14ac:dyDescent="0.25">
      <c r="A27" s="58" t="s">
        <v>69</v>
      </c>
      <c r="B27" s="56" t="s">
        <v>126</v>
      </c>
      <c r="C27" s="56" t="s">
        <v>177</v>
      </c>
      <c r="D27" s="52" t="s">
        <v>50</v>
      </c>
      <c r="E27" s="56" t="s">
        <v>44</v>
      </c>
      <c r="F27" s="15">
        <f>INDEX(F_Outputs_Prep!$B$4:$AH$378,MATCH(F_Outputs!$A27&amp;F_Outputs!$B27,F_Outputs_Prep!$I$4:$I$378,0),MATCH(F_Outputs!F$2,F_Outputs_Prep!$B$4:$AH$4,0))</f>
        <v>56886.720000000001</v>
      </c>
      <c r="G27" s="15">
        <f>INDEX(F_Outputs_Prep!$B$4:$AH$378,MATCH(F_Outputs!$A27&amp;F_Outputs!$B27,F_Outputs_Prep!$I$4:$I$378,0),MATCH(F_Outputs!G$2,F_Outputs_Prep!$B$4:$AH$4,0))</f>
        <v>57403.993499999997</v>
      </c>
      <c r="H27" s="15">
        <f>INDEX(F_Outputs_Prep!$B$4:$AH$378,MATCH(F_Outputs!$A27&amp;F_Outputs!$B27,F_Outputs_Prep!$I$4:$I$378,0),MATCH(F_Outputs!H$2,F_Outputs_Prep!$B$4:$AH$4,0))</f>
        <v>63901.549500000001</v>
      </c>
      <c r="I27" s="15">
        <f>INDEX(F_Outputs_Prep!$B$4:$AH$378,MATCH(F_Outputs!$A27&amp;F_Outputs!$B27,F_Outputs_Prep!$I$4:$I$378,0),MATCH(F_Outputs!I$2,F_Outputs_Prep!$B$4:$AH$4,0))</f>
        <v>73253.231400000004</v>
      </c>
      <c r="J27" s="15">
        <f>INDEX(F_Outputs_Prep!$B$4:$AH$378,MATCH(F_Outputs!$A27&amp;F_Outputs!$B27,F_Outputs_Prep!$I$4:$I$378,0),MATCH(F_Outputs!J$2,F_Outputs_Prep!$B$4:$AH$4,0))</f>
        <v>73253.231400000004</v>
      </c>
      <c r="K27" s="15">
        <f>INDEX(F_Outputs_Prep!$B$4:$AH$378,MATCH(F_Outputs!$A27&amp;F_Outputs!$B27,F_Outputs_Prep!$I$4:$I$378,0),MATCH(F_Outputs!K$2,F_Outputs_Prep!$B$4:$AH$4,0))</f>
        <v>73253.231400000004</v>
      </c>
      <c r="L27" s="15">
        <f>INDEX(F_Outputs_Prep!$B$4:$AH$378,MATCH(F_Outputs!$A27&amp;F_Outputs!$B27,F_Outputs_Prep!$I$4:$I$378,0),MATCH(F_Outputs!L$2,F_Outputs_Prep!$B$4:$AH$4,0))</f>
        <v>73253.231400000004</v>
      </c>
      <c r="M27" s="15">
        <f>INDEX(F_Outputs_Prep!$B$4:$AH$378,MATCH(F_Outputs!$A27&amp;F_Outputs!$B27,F_Outputs_Prep!$I$4:$I$378,0),MATCH(F_Outputs!M$2,F_Outputs_Prep!$B$4:$AH$4,0))</f>
        <v>75297.021599999993</v>
      </c>
      <c r="N27" s="15">
        <f>INDEX(F_Outputs_Prep!$B$4:$AH$378,MATCH(F_Outputs!$A27&amp;F_Outputs!$B27,F_Outputs_Prep!$I$4:$I$378,0),MATCH(F_Outputs!N$2,F_Outputs_Prep!$B$4:$AH$4,0))</f>
        <v>75297.021599999993</v>
      </c>
      <c r="O27" s="15">
        <f>INDEX(F_Outputs_Prep!$B$4:$AH$378,MATCH(F_Outputs!$A27&amp;F_Outputs!$B27,F_Outputs_Prep!$I$4:$I$378,0),MATCH(F_Outputs!O$2,F_Outputs_Prep!$B$4:$AH$4,0))</f>
        <v>75297.021599999993</v>
      </c>
      <c r="P27" s="15">
        <f>INDEX(F_Outputs_Prep!$B$4:$AH$378,MATCH(F_Outputs!$A27&amp;F_Outputs!$B27,F_Outputs_Prep!$I$4:$I$378,0),MATCH(F_Outputs!P$2,F_Outputs_Prep!$B$4:$AH$4,0))</f>
        <v>75297.021599999993</v>
      </c>
      <c r="Q27" s="15">
        <f>INDEX(F_Outputs_Prep!$B$4:$AH$378,MATCH(F_Outputs!$A27&amp;F_Outputs!$B27,F_Outputs_Prep!$I$4:$I$378,0),MATCH(F_Outputs!Q$2,F_Outputs_Prep!$B$4:$AH$4,0))</f>
        <v>75369.291599999997</v>
      </c>
      <c r="R27" s="15">
        <f>INDEX(F_Outputs_Prep!$B$4:$AH$378,MATCH(F_Outputs!$A27&amp;F_Outputs!$B27,F_Outputs_Prep!$I$4:$I$378,0),MATCH(F_Outputs!R$2,F_Outputs_Prep!$B$4:$AH$4,0))</f>
        <v>75369.291599999997</v>
      </c>
      <c r="S27" s="15">
        <f>INDEX(F_Outputs_Prep!$B$4:$AH$378,MATCH(F_Outputs!$A27&amp;F_Outputs!$B27,F_Outputs_Prep!$I$4:$I$378,0),MATCH(F_Outputs!S$2,F_Outputs_Prep!$B$4:$AH$4,0))</f>
        <v>156711.50779999999</v>
      </c>
      <c r="T27" s="15">
        <f>INDEX(F_Outputs_Prep!$B$4:$AH$378,MATCH(F_Outputs!$A27&amp;F_Outputs!$B27,F_Outputs_Prep!$I$4:$I$378,0),MATCH(F_Outputs!T$2,F_Outputs_Prep!$B$4:$AH$4,0))</f>
        <v>173822.35550000001</v>
      </c>
      <c r="U27" s="15">
        <f>INDEX(F_Outputs_Prep!$B$4:$AH$378,MATCH(F_Outputs!$A27&amp;F_Outputs!$B27,F_Outputs_Prep!$I$4:$I$378,0),MATCH(F_Outputs!U$2,F_Outputs_Prep!$B$4:$AH$4,0))</f>
        <v>203802.13080000001</v>
      </c>
      <c r="V27" s="15">
        <f>INDEX(F_Outputs_Prep!$B$4:$AH$378,MATCH(F_Outputs!$A27&amp;F_Outputs!$B27,F_Outputs_Prep!$I$4:$I$378,0),MATCH(F_Outputs!V$2,F_Outputs_Prep!$B$4:$AH$4,0))</f>
        <v>204332.50090000001</v>
      </c>
      <c r="W27" s="15">
        <f>INDEX(F_Outputs_Prep!$B$4:$AH$378,MATCH(F_Outputs!$A27&amp;F_Outputs!$B27,F_Outputs_Prep!$I$4:$I$378,0),MATCH(F_Outputs!W$2,F_Outputs_Prep!$B$4:$AH$4,0))</f>
        <v>209047.96189999999</v>
      </c>
      <c r="X27" s="15">
        <f>INDEX(F_Outputs_Prep!$B$4:$AH$378,MATCH(F_Outputs!$A27&amp;F_Outputs!$B27,F_Outputs_Prep!$I$4:$I$378,0),MATCH(F_Outputs!X$2,F_Outputs_Prep!$B$4:$AH$4,0))</f>
        <v>216832.86470000001</v>
      </c>
    </row>
    <row r="28" spans="1:24" ht="15" x14ac:dyDescent="0.25">
      <c r="A28" s="58" t="s">
        <v>69</v>
      </c>
      <c r="B28" s="56" t="s">
        <v>127</v>
      </c>
      <c r="C28" s="56" t="s">
        <v>178</v>
      </c>
      <c r="D28" s="52" t="s">
        <v>50</v>
      </c>
      <c r="E28" s="56" t="s">
        <v>44</v>
      </c>
      <c r="F28" s="15">
        <f>INDEX(F_Outputs_Prep!$B$4:$AH$378,MATCH(F_Outputs!$A28&amp;F_Outputs!$B28,F_Outputs_Prep!$I$4:$I$378,0),MATCH(F_Outputs!F$2,F_Outputs_Prep!$B$4:$AH$4,0))</f>
        <v>36882.5455</v>
      </c>
      <c r="G28" s="15">
        <f>INDEX(F_Outputs_Prep!$B$4:$AH$378,MATCH(F_Outputs!$A28&amp;F_Outputs!$B28,F_Outputs_Prep!$I$4:$I$378,0),MATCH(F_Outputs!G$2,F_Outputs_Prep!$B$4:$AH$4,0))</f>
        <v>39475.762300000002</v>
      </c>
      <c r="H28" s="15">
        <f>INDEX(F_Outputs_Prep!$B$4:$AH$378,MATCH(F_Outputs!$A28&amp;F_Outputs!$B28,F_Outputs_Prep!$I$4:$I$378,0),MATCH(F_Outputs!H$2,F_Outputs_Prep!$B$4:$AH$4,0))</f>
        <v>56953.048499999997</v>
      </c>
      <c r="I28" s="15">
        <f>INDEX(F_Outputs_Prep!$B$4:$AH$378,MATCH(F_Outputs!$A28&amp;F_Outputs!$B28,F_Outputs_Prep!$I$4:$I$378,0),MATCH(F_Outputs!I$2,F_Outputs_Prep!$B$4:$AH$4,0))</f>
        <v>63094.999100000001</v>
      </c>
      <c r="J28" s="15">
        <f>INDEX(F_Outputs_Prep!$B$4:$AH$378,MATCH(F_Outputs!$A28&amp;F_Outputs!$B28,F_Outputs_Prep!$I$4:$I$378,0),MATCH(F_Outputs!J$2,F_Outputs_Prep!$B$4:$AH$4,0))</f>
        <v>86392.062900000004</v>
      </c>
      <c r="K28" s="15">
        <f>INDEX(F_Outputs_Prep!$B$4:$AH$378,MATCH(F_Outputs!$A28&amp;F_Outputs!$B28,F_Outputs_Prep!$I$4:$I$378,0),MATCH(F_Outputs!K$2,F_Outputs_Prep!$B$4:$AH$4,0))</f>
        <v>69512.588300000003</v>
      </c>
      <c r="L28" s="15">
        <f>INDEX(F_Outputs_Prep!$B$4:$AH$378,MATCH(F_Outputs!$A28&amp;F_Outputs!$B28,F_Outputs_Prep!$I$4:$I$378,0),MATCH(F_Outputs!L$2,F_Outputs_Prep!$B$4:$AH$4,0))</f>
        <v>76167.853199999998</v>
      </c>
      <c r="M28" s="15">
        <f>INDEX(F_Outputs_Prep!$B$4:$AH$378,MATCH(F_Outputs!$A28&amp;F_Outputs!$B28,F_Outputs_Prep!$I$4:$I$378,0),MATCH(F_Outputs!M$2,F_Outputs_Prep!$B$4:$AH$4,0))</f>
        <v>77153.576799999995</v>
      </c>
      <c r="N28" s="15">
        <f>INDEX(F_Outputs_Prep!$B$4:$AH$378,MATCH(F_Outputs!$A28&amp;F_Outputs!$B28,F_Outputs_Prep!$I$4:$I$378,0),MATCH(F_Outputs!N$2,F_Outputs_Prep!$B$4:$AH$4,0))</f>
        <v>75648.882800000007</v>
      </c>
      <c r="O28" s="15">
        <f>INDEX(F_Outputs_Prep!$B$4:$AH$378,MATCH(F_Outputs!$A28&amp;F_Outputs!$B28,F_Outputs_Prep!$I$4:$I$378,0),MATCH(F_Outputs!O$2,F_Outputs_Prep!$B$4:$AH$4,0))</f>
        <v>75297.021599999993</v>
      </c>
      <c r="P28" s="15">
        <f>INDEX(F_Outputs_Prep!$B$4:$AH$378,MATCH(F_Outputs!$A28&amp;F_Outputs!$B28,F_Outputs_Prep!$I$4:$I$378,0),MATCH(F_Outputs!P$2,F_Outputs_Prep!$B$4:$AH$4,0))</f>
        <v>68488.755799999999</v>
      </c>
      <c r="Q28" s="15">
        <f>INDEX(F_Outputs_Prep!$B$4:$AH$378,MATCH(F_Outputs!$A28&amp;F_Outputs!$B28,F_Outputs_Prep!$I$4:$I$378,0),MATCH(F_Outputs!Q$2,F_Outputs_Prep!$B$4:$AH$4,0))</f>
        <v>64131.1584</v>
      </c>
      <c r="R28" s="15">
        <f>INDEX(F_Outputs_Prep!$B$4:$AH$378,MATCH(F_Outputs!$A28&amp;F_Outputs!$B28,F_Outputs_Prep!$I$4:$I$378,0),MATCH(F_Outputs!R$2,F_Outputs_Prep!$B$4:$AH$4,0))</f>
        <v>75344.829800000007</v>
      </c>
      <c r="S28" s="15">
        <f>INDEX(F_Outputs_Prep!$B$4:$AH$378,MATCH(F_Outputs!$A28&amp;F_Outputs!$B28,F_Outputs_Prep!$I$4:$I$378,0),MATCH(F_Outputs!S$2,F_Outputs_Prep!$B$4:$AH$4,0))</f>
        <v>116907.36289999999</v>
      </c>
      <c r="T28" s="15">
        <f>INDEX(F_Outputs_Prep!$B$4:$AH$378,MATCH(F_Outputs!$A28&amp;F_Outputs!$B28,F_Outputs_Prep!$I$4:$I$378,0),MATCH(F_Outputs!T$2,F_Outputs_Prep!$B$4:$AH$4,0))</f>
        <v>130305.1142</v>
      </c>
      <c r="U28" s="15">
        <f>INDEX(F_Outputs_Prep!$B$4:$AH$378,MATCH(F_Outputs!$A28&amp;F_Outputs!$B28,F_Outputs_Prep!$I$4:$I$378,0),MATCH(F_Outputs!U$2,F_Outputs_Prep!$B$4:$AH$4,0))</f>
        <v>116458.4615</v>
      </c>
      <c r="V28" s="15">
        <f>INDEX(F_Outputs_Prep!$B$4:$AH$378,MATCH(F_Outputs!$A28&amp;F_Outputs!$B28,F_Outputs_Prep!$I$4:$I$378,0),MATCH(F_Outputs!V$2,F_Outputs_Prep!$B$4:$AH$4,0))</f>
        <v>116776.0472</v>
      </c>
      <c r="W28" s="15">
        <f>INDEX(F_Outputs_Prep!$B$4:$AH$378,MATCH(F_Outputs!$A28&amp;F_Outputs!$B28,F_Outputs_Prep!$I$4:$I$378,0),MATCH(F_Outputs!W$2,F_Outputs_Prep!$B$4:$AH$4,0))</f>
        <v>111583.9464</v>
      </c>
      <c r="X28" s="15">
        <f>INDEX(F_Outputs_Prep!$B$4:$AH$378,MATCH(F_Outputs!$A28&amp;F_Outputs!$B28,F_Outputs_Prep!$I$4:$I$378,0),MATCH(F_Outputs!X$2,F_Outputs_Prep!$B$4:$AH$4,0))</f>
        <v>118680.6911</v>
      </c>
    </row>
    <row r="29" spans="1:24" ht="15" x14ac:dyDescent="0.25">
      <c r="A29" s="58" t="s">
        <v>69</v>
      </c>
      <c r="B29" s="56" t="s">
        <v>128</v>
      </c>
      <c r="C29" s="56" t="s">
        <v>179</v>
      </c>
      <c r="D29" s="52" t="s">
        <v>50</v>
      </c>
      <c r="E29" s="56" t="s">
        <v>44</v>
      </c>
      <c r="F29" s="15">
        <f>INDEX(F_Outputs_Prep!$B$4:$AH$378,MATCH(F_Outputs!$A29&amp;F_Outputs!$B29,F_Outputs_Prep!$I$4:$I$378,0),MATCH(F_Outputs!F$2,F_Outputs_Prep!$B$4:$AH$4,0))</f>
        <v>20004.174500000001</v>
      </c>
      <c r="G29" s="15">
        <f>INDEX(F_Outputs_Prep!$B$4:$AH$378,MATCH(F_Outputs!$A29&amp;F_Outputs!$B29,F_Outputs_Prep!$I$4:$I$378,0),MATCH(F_Outputs!G$2,F_Outputs_Prep!$B$4:$AH$4,0))</f>
        <v>17928.231199999998</v>
      </c>
      <c r="H29" s="15">
        <f>INDEX(F_Outputs_Prep!$B$4:$AH$378,MATCH(F_Outputs!$A29&amp;F_Outputs!$B29,F_Outputs_Prep!$I$4:$I$378,0),MATCH(F_Outputs!H$2,F_Outputs_Prep!$B$4:$AH$4,0))</f>
        <v>6948.5010000000002</v>
      </c>
      <c r="I29" s="15">
        <f>INDEX(F_Outputs_Prep!$B$4:$AH$378,MATCH(F_Outputs!$A29&amp;F_Outputs!$B29,F_Outputs_Prep!$I$4:$I$378,0),MATCH(F_Outputs!I$2,F_Outputs_Prep!$B$4:$AH$4,0))</f>
        <v>10158.2323</v>
      </c>
      <c r="J29" s="15">
        <f>INDEX(F_Outputs_Prep!$B$4:$AH$378,MATCH(F_Outputs!$A29&amp;F_Outputs!$B29,F_Outputs_Prep!$I$4:$I$378,0),MATCH(F_Outputs!J$2,F_Outputs_Prep!$B$4:$AH$4,0))</f>
        <v>-13138.8315</v>
      </c>
      <c r="K29" s="15">
        <f>INDEX(F_Outputs_Prep!$B$4:$AH$378,MATCH(F_Outputs!$A29&amp;F_Outputs!$B29,F_Outputs_Prep!$I$4:$I$378,0),MATCH(F_Outputs!K$2,F_Outputs_Prep!$B$4:$AH$4,0))</f>
        <v>3740.6430999999998</v>
      </c>
      <c r="L29" s="15">
        <f>INDEX(F_Outputs_Prep!$B$4:$AH$378,MATCH(F_Outputs!$A29&amp;F_Outputs!$B29,F_Outputs_Prep!$I$4:$I$378,0),MATCH(F_Outputs!L$2,F_Outputs_Prep!$B$4:$AH$4,0))</f>
        <v>-2914.6217999999999</v>
      </c>
      <c r="M29" s="15">
        <f>INDEX(F_Outputs_Prep!$B$4:$AH$378,MATCH(F_Outputs!$A29&amp;F_Outputs!$B29,F_Outputs_Prep!$I$4:$I$378,0),MATCH(F_Outputs!M$2,F_Outputs_Prep!$B$4:$AH$4,0))</f>
        <v>-1856.5552</v>
      </c>
      <c r="N29" s="15">
        <f>INDEX(F_Outputs_Prep!$B$4:$AH$378,MATCH(F_Outputs!$A29&amp;F_Outputs!$B29,F_Outputs_Prep!$I$4:$I$378,0),MATCH(F_Outputs!N$2,F_Outputs_Prep!$B$4:$AH$4,0))</f>
        <v>-351.86110000000002</v>
      </c>
      <c r="O29" s="15">
        <f>INDEX(F_Outputs_Prep!$B$4:$AH$378,MATCH(F_Outputs!$A29&amp;F_Outputs!$B29,F_Outputs_Prep!$I$4:$I$378,0),MATCH(F_Outputs!O$2,F_Outputs_Prep!$B$4:$AH$4,0))</f>
        <v>0</v>
      </c>
      <c r="P29" s="15">
        <f>INDEX(F_Outputs_Prep!$B$4:$AH$378,MATCH(F_Outputs!$A29&amp;F_Outputs!$B29,F_Outputs_Prep!$I$4:$I$378,0),MATCH(F_Outputs!P$2,F_Outputs_Prep!$B$4:$AH$4,0))</f>
        <v>6808.2659000000003</v>
      </c>
      <c r="Q29" s="15">
        <f>INDEX(F_Outputs_Prep!$B$4:$AH$378,MATCH(F_Outputs!$A29&amp;F_Outputs!$B29,F_Outputs_Prep!$I$4:$I$378,0),MATCH(F_Outputs!Q$2,F_Outputs_Prep!$B$4:$AH$4,0))</f>
        <v>11238.1333</v>
      </c>
      <c r="R29" s="15">
        <f>INDEX(F_Outputs_Prep!$B$4:$AH$378,MATCH(F_Outputs!$A29&amp;F_Outputs!$B29,F_Outputs_Prep!$I$4:$I$378,0),MATCH(F_Outputs!R$2,F_Outputs_Prep!$B$4:$AH$4,0))</f>
        <v>24.4619</v>
      </c>
      <c r="S29" s="15">
        <f>INDEX(F_Outputs_Prep!$B$4:$AH$378,MATCH(F_Outputs!$A29&amp;F_Outputs!$B29,F_Outputs_Prep!$I$4:$I$378,0),MATCH(F_Outputs!S$2,F_Outputs_Prep!$B$4:$AH$4,0))</f>
        <v>39804.144899999999</v>
      </c>
      <c r="T29" s="15">
        <f>INDEX(F_Outputs_Prep!$B$4:$AH$378,MATCH(F_Outputs!$A29&amp;F_Outputs!$B29,F_Outputs_Prep!$I$4:$I$378,0),MATCH(F_Outputs!T$2,F_Outputs_Prep!$B$4:$AH$4,0))</f>
        <v>43517.241300000002</v>
      </c>
      <c r="U29" s="15">
        <f>INDEX(F_Outputs_Prep!$B$4:$AH$378,MATCH(F_Outputs!$A29&amp;F_Outputs!$B29,F_Outputs_Prep!$I$4:$I$378,0),MATCH(F_Outputs!U$2,F_Outputs_Prep!$B$4:$AH$4,0))</f>
        <v>87343.669200000004</v>
      </c>
      <c r="V29" s="15">
        <f>INDEX(F_Outputs_Prep!$B$4:$AH$378,MATCH(F_Outputs!$A29&amp;F_Outputs!$B29,F_Outputs_Prep!$I$4:$I$378,0),MATCH(F_Outputs!V$2,F_Outputs_Prep!$B$4:$AH$4,0))</f>
        <v>87556.453699999998</v>
      </c>
      <c r="W29" s="15">
        <f>INDEX(F_Outputs_Prep!$B$4:$AH$378,MATCH(F_Outputs!$A29&amp;F_Outputs!$B29,F_Outputs_Prep!$I$4:$I$378,0),MATCH(F_Outputs!W$2,F_Outputs_Prep!$B$4:$AH$4,0))</f>
        <v>97464.015400000004</v>
      </c>
      <c r="X29" s="15">
        <f>INDEX(F_Outputs_Prep!$B$4:$AH$378,MATCH(F_Outputs!$A29&amp;F_Outputs!$B29,F_Outputs_Prep!$I$4:$I$378,0),MATCH(F_Outputs!X$2,F_Outputs_Prep!$B$4:$AH$4,0))</f>
        <v>98152.173699999999</v>
      </c>
    </row>
    <row r="30" spans="1:24" ht="15" x14ac:dyDescent="0.25">
      <c r="A30" s="58" t="s">
        <v>69</v>
      </c>
      <c r="B30" s="56" t="s">
        <v>129</v>
      </c>
      <c r="C30" s="56" t="s">
        <v>180</v>
      </c>
      <c r="D30" s="52" t="s">
        <v>50</v>
      </c>
      <c r="E30" s="56" t="s">
        <v>44</v>
      </c>
      <c r="F30" s="15">
        <f>INDEX(F_Outputs_Prep!$B$4:$AH$378,MATCH(F_Outputs!$A30&amp;F_Outputs!$B30,F_Outputs_Prep!$I$4:$I$378,0),MATCH(F_Outputs!F$2,F_Outputs_Prep!$B$4:$AH$4,0))</f>
        <v>0</v>
      </c>
      <c r="G30" s="15">
        <f>INDEX(F_Outputs_Prep!$B$4:$AH$378,MATCH(F_Outputs!$A30&amp;F_Outputs!$B30,F_Outputs_Prep!$I$4:$I$378,0),MATCH(F_Outputs!G$2,F_Outputs_Prep!$B$4:$AH$4,0))</f>
        <v>0</v>
      </c>
      <c r="H30" s="15">
        <f>INDEX(F_Outputs_Prep!$B$4:$AH$378,MATCH(F_Outputs!$A30&amp;F_Outputs!$B30,F_Outputs_Prep!$I$4:$I$378,0),MATCH(F_Outputs!H$2,F_Outputs_Prep!$B$4:$AH$4,0))</f>
        <v>0</v>
      </c>
      <c r="I30" s="15">
        <f>INDEX(F_Outputs_Prep!$B$4:$AH$378,MATCH(F_Outputs!$A30&amp;F_Outputs!$B30,F_Outputs_Prep!$I$4:$I$378,0),MATCH(F_Outputs!I$2,F_Outputs_Prep!$B$4:$AH$4,0))</f>
        <v>0</v>
      </c>
      <c r="J30" s="15">
        <f>INDEX(F_Outputs_Prep!$B$4:$AH$378,MATCH(F_Outputs!$A30&amp;F_Outputs!$B30,F_Outputs_Prep!$I$4:$I$378,0),MATCH(F_Outputs!J$2,F_Outputs_Prep!$B$4:$AH$4,0))</f>
        <v>0</v>
      </c>
      <c r="K30" s="15">
        <f>INDEX(F_Outputs_Prep!$B$4:$AH$378,MATCH(F_Outputs!$A30&amp;F_Outputs!$B30,F_Outputs_Prep!$I$4:$I$378,0),MATCH(F_Outputs!K$2,F_Outputs_Prep!$B$4:$AH$4,0))</f>
        <v>0</v>
      </c>
      <c r="L30" s="15">
        <f>INDEX(F_Outputs_Prep!$B$4:$AH$378,MATCH(F_Outputs!$A30&amp;F_Outputs!$B30,F_Outputs_Prep!$I$4:$I$378,0),MATCH(F_Outputs!L$2,F_Outputs_Prep!$B$4:$AH$4,0))</f>
        <v>0</v>
      </c>
      <c r="M30" s="15">
        <f>INDEX(F_Outputs_Prep!$B$4:$AH$378,MATCH(F_Outputs!$A30&amp;F_Outputs!$B30,F_Outputs_Prep!$I$4:$I$378,0),MATCH(F_Outputs!M$2,F_Outputs_Prep!$B$4:$AH$4,0))</f>
        <v>0</v>
      </c>
      <c r="N30" s="15">
        <f>INDEX(F_Outputs_Prep!$B$4:$AH$378,MATCH(F_Outputs!$A30&amp;F_Outputs!$B30,F_Outputs_Prep!$I$4:$I$378,0),MATCH(F_Outputs!N$2,F_Outputs_Prep!$B$4:$AH$4,0))</f>
        <v>0</v>
      </c>
      <c r="O30" s="15">
        <f>INDEX(F_Outputs_Prep!$B$4:$AH$378,MATCH(F_Outputs!$A30&amp;F_Outputs!$B30,F_Outputs_Prep!$I$4:$I$378,0),MATCH(F_Outputs!O$2,F_Outputs_Prep!$B$4:$AH$4,0))</f>
        <v>0</v>
      </c>
      <c r="P30" s="15">
        <f>INDEX(F_Outputs_Prep!$B$4:$AH$378,MATCH(F_Outputs!$A30&amp;F_Outputs!$B30,F_Outputs_Prep!$I$4:$I$378,0),MATCH(F_Outputs!P$2,F_Outputs_Prep!$B$4:$AH$4,0))</f>
        <v>0</v>
      </c>
      <c r="Q30" s="15">
        <f>INDEX(F_Outputs_Prep!$B$4:$AH$378,MATCH(F_Outputs!$A30&amp;F_Outputs!$B30,F_Outputs_Prep!$I$4:$I$378,0),MATCH(F_Outputs!Q$2,F_Outputs_Prep!$B$4:$AH$4,0))</f>
        <v>0</v>
      </c>
      <c r="R30" s="15">
        <f>INDEX(F_Outputs_Prep!$B$4:$AH$378,MATCH(F_Outputs!$A30&amp;F_Outputs!$B30,F_Outputs_Prep!$I$4:$I$378,0),MATCH(F_Outputs!R$2,F_Outputs_Prep!$B$4:$AH$4,0))</f>
        <v>0</v>
      </c>
      <c r="S30" s="15">
        <f>INDEX(F_Outputs_Prep!$B$4:$AH$378,MATCH(F_Outputs!$A30&amp;F_Outputs!$B30,F_Outputs_Prep!$I$4:$I$378,0),MATCH(F_Outputs!S$2,F_Outputs_Prep!$B$4:$AH$4,0))</f>
        <v>0</v>
      </c>
      <c r="T30" s="15">
        <f>INDEX(F_Outputs_Prep!$B$4:$AH$378,MATCH(F_Outputs!$A30&amp;F_Outputs!$B30,F_Outputs_Prep!$I$4:$I$378,0),MATCH(F_Outputs!T$2,F_Outputs_Prep!$B$4:$AH$4,0))</f>
        <v>189.435</v>
      </c>
      <c r="U30" s="15">
        <f>INDEX(F_Outputs_Prep!$B$4:$AH$378,MATCH(F_Outputs!$A30&amp;F_Outputs!$B30,F_Outputs_Prep!$I$4:$I$378,0),MATCH(F_Outputs!U$2,F_Outputs_Prep!$B$4:$AH$4,0))</f>
        <v>413.91</v>
      </c>
      <c r="V30" s="15">
        <f>INDEX(F_Outputs_Prep!$B$4:$AH$378,MATCH(F_Outputs!$A30&amp;F_Outputs!$B30,F_Outputs_Prep!$I$4:$I$378,0),MATCH(F_Outputs!V$2,F_Outputs_Prep!$B$4:$AH$4,0))</f>
        <v>413.91</v>
      </c>
      <c r="W30" s="15">
        <f>INDEX(F_Outputs_Prep!$B$4:$AH$378,MATCH(F_Outputs!$A30&amp;F_Outputs!$B30,F_Outputs_Prep!$I$4:$I$378,0),MATCH(F_Outputs!W$2,F_Outputs_Prep!$B$4:$AH$4,0))</f>
        <v>587.09519999999998</v>
      </c>
      <c r="X30" s="15">
        <f>INDEX(F_Outputs_Prep!$B$4:$AH$378,MATCH(F_Outputs!$A30&amp;F_Outputs!$B30,F_Outputs_Prep!$I$4:$I$378,0),MATCH(F_Outputs!X$2,F_Outputs_Prep!$B$4:$AH$4,0))</f>
        <v>587.09519999999998</v>
      </c>
    </row>
    <row r="31" spans="1:24" ht="15" x14ac:dyDescent="0.25">
      <c r="A31" s="58" t="s">
        <v>69</v>
      </c>
      <c r="B31" s="56" t="s">
        <v>130</v>
      </c>
      <c r="C31" s="56" t="s">
        <v>181</v>
      </c>
      <c r="D31" s="52" t="s">
        <v>50</v>
      </c>
      <c r="E31" s="56" t="s">
        <v>44</v>
      </c>
      <c r="F31" s="15" t="str">
        <f>INDEX(F_Outputs_Prep!$B$4:$AH$378,MATCH(F_Outputs!$A31&amp;F_Outputs!$B31,F_Outputs_Prep!$I$4:$I$378,0),MATCH(F_Outputs!F$2,F_Outputs_Prep!$B$4:$AH$4,0))</f>
        <v>##BLANK</v>
      </c>
      <c r="G31" s="15" t="str">
        <f>INDEX(F_Outputs_Prep!$B$4:$AH$378,MATCH(F_Outputs!$A31&amp;F_Outputs!$B31,F_Outputs_Prep!$I$4:$I$378,0),MATCH(F_Outputs!G$2,F_Outputs_Prep!$B$4:$AH$4,0))</f>
        <v>##BLANK</v>
      </c>
      <c r="H31" s="15" t="str">
        <f>INDEX(F_Outputs_Prep!$B$4:$AH$378,MATCH(F_Outputs!$A31&amp;F_Outputs!$B31,F_Outputs_Prep!$I$4:$I$378,0),MATCH(F_Outputs!H$2,F_Outputs_Prep!$B$4:$AH$4,0))</f>
        <v>##BLANK</v>
      </c>
      <c r="I31" s="15" t="str">
        <f>INDEX(F_Outputs_Prep!$B$4:$AH$378,MATCH(F_Outputs!$A31&amp;F_Outputs!$B31,F_Outputs_Prep!$I$4:$I$378,0),MATCH(F_Outputs!I$2,F_Outputs_Prep!$B$4:$AH$4,0))</f>
        <v>##BLANK</v>
      </c>
      <c r="J31" s="15" t="str">
        <f>INDEX(F_Outputs_Prep!$B$4:$AH$378,MATCH(F_Outputs!$A31&amp;F_Outputs!$B31,F_Outputs_Prep!$I$4:$I$378,0),MATCH(F_Outputs!J$2,F_Outputs_Prep!$B$4:$AH$4,0))</f>
        <v>##BLANK</v>
      </c>
      <c r="K31" s="15" t="str">
        <f>INDEX(F_Outputs_Prep!$B$4:$AH$378,MATCH(F_Outputs!$A31&amp;F_Outputs!$B31,F_Outputs_Prep!$I$4:$I$378,0),MATCH(F_Outputs!K$2,F_Outputs_Prep!$B$4:$AH$4,0))</f>
        <v>##BLANK</v>
      </c>
      <c r="L31" s="15" t="str">
        <f>INDEX(F_Outputs_Prep!$B$4:$AH$378,MATCH(F_Outputs!$A31&amp;F_Outputs!$B31,F_Outputs_Prep!$I$4:$I$378,0),MATCH(F_Outputs!L$2,F_Outputs_Prep!$B$4:$AH$4,0))</f>
        <v>##BLANK</v>
      </c>
      <c r="M31" s="15" t="str">
        <f>INDEX(F_Outputs_Prep!$B$4:$AH$378,MATCH(F_Outputs!$A31&amp;F_Outputs!$B31,F_Outputs_Prep!$I$4:$I$378,0),MATCH(F_Outputs!M$2,F_Outputs_Prep!$B$4:$AH$4,0))</f>
        <v>##BLANK</v>
      </c>
      <c r="N31" s="15" t="str">
        <f>INDEX(F_Outputs_Prep!$B$4:$AH$378,MATCH(F_Outputs!$A31&amp;F_Outputs!$B31,F_Outputs_Prep!$I$4:$I$378,0),MATCH(F_Outputs!N$2,F_Outputs_Prep!$B$4:$AH$4,0))</f>
        <v>##BLANK</v>
      </c>
      <c r="O31" s="15" t="str">
        <f>INDEX(F_Outputs_Prep!$B$4:$AH$378,MATCH(F_Outputs!$A31&amp;F_Outputs!$B31,F_Outputs_Prep!$I$4:$I$378,0),MATCH(F_Outputs!O$2,F_Outputs_Prep!$B$4:$AH$4,0))</f>
        <v>##BLANK</v>
      </c>
      <c r="P31" s="15" t="str">
        <f>INDEX(F_Outputs_Prep!$B$4:$AH$378,MATCH(F_Outputs!$A31&amp;F_Outputs!$B31,F_Outputs_Prep!$I$4:$I$378,0),MATCH(F_Outputs!P$2,F_Outputs_Prep!$B$4:$AH$4,0))</f>
        <v>##BLANK</v>
      </c>
      <c r="Q31" s="15" t="str">
        <f>INDEX(F_Outputs_Prep!$B$4:$AH$378,MATCH(F_Outputs!$A31&amp;F_Outputs!$B31,F_Outputs_Prep!$I$4:$I$378,0),MATCH(F_Outputs!Q$2,F_Outputs_Prep!$B$4:$AH$4,0))</f>
        <v>##BLANK</v>
      </c>
      <c r="R31" s="15" t="str">
        <f>INDEX(F_Outputs_Prep!$B$4:$AH$378,MATCH(F_Outputs!$A31&amp;F_Outputs!$B31,F_Outputs_Prep!$I$4:$I$378,0),MATCH(F_Outputs!R$2,F_Outputs_Prep!$B$4:$AH$4,0))</f>
        <v>##BLANK</v>
      </c>
      <c r="S31" s="15" t="str">
        <f>INDEX(F_Outputs_Prep!$B$4:$AH$378,MATCH(F_Outputs!$A31&amp;F_Outputs!$B31,F_Outputs_Prep!$I$4:$I$378,0),MATCH(F_Outputs!S$2,F_Outputs_Prep!$B$4:$AH$4,0))</f>
        <v>##BLANK</v>
      </c>
      <c r="T31" s="15" t="str">
        <f>INDEX(F_Outputs_Prep!$B$4:$AH$378,MATCH(F_Outputs!$A31&amp;F_Outputs!$B31,F_Outputs_Prep!$I$4:$I$378,0),MATCH(F_Outputs!T$2,F_Outputs_Prep!$B$4:$AH$4,0))</f>
        <v>##BLANK</v>
      </c>
      <c r="U31" s="15" t="str">
        <f>INDEX(F_Outputs_Prep!$B$4:$AH$378,MATCH(F_Outputs!$A31&amp;F_Outputs!$B31,F_Outputs_Prep!$I$4:$I$378,0),MATCH(F_Outputs!U$2,F_Outputs_Prep!$B$4:$AH$4,0))</f>
        <v>##BLANK</v>
      </c>
      <c r="V31" s="15" t="str">
        <f>INDEX(F_Outputs_Prep!$B$4:$AH$378,MATCH(F_Outputs!$A31&amp;F_Outputs!$B31,F_Outputs_Prep!$I$4:$I$378,0),MATCH(F_Outputs!V$2,F_Outputs_Prep!$B$4:$AH$4,0))</f>
        <v>##BLANK</v>
      </c>
      <c r="W31" s="15" t="str">
        <f>INDEX(F_Outputs_Prep!$B$4:$AH$378,MATCH(F_Outputs!$A31&amp;F_Outputs!$B31,F_Outputs_Prep!$I$4:$I$378,0),MATCH(F_Outputs!W$2,F_Outputs_Prep!$B$4:$AH$4,0))</f>
        <v>##BLANK</v>
      </c>
      <c r="X31" s="15" t="str">
        <f>INDEX(F_Outputs_Prep!$B$4:$AH$378,MATCH(F_Outputs!$A31&amp;F_Outputs!$B31,F_Outputs_Prep!$I$4:$I$378,0),MATCH(F_Outputs!X$2,F_Outputs_Prep!$B$4:$AH$4,0))</f>
        <v>##BLANK</v>
      </c>
    </row>
    <row r="32" spans="1:24" ht="15" x14ac:dyDescent="0.25">
      <c r="A32" s="58" t="s">
        <v>69</v>
      </c>
      <c r="B32" s="56" t="s">
        <v>131</v>
      </c>
      <c r="C32" s="56" t="s">
        <v>182</v>
      </c>
      <c r="D32" s="52" t="s">
        <v>50</v>
      </c>
      <c r="E32" s="56" t="s">
        <v>44</v>
      </c>
      <c r="F32" s="15">
        <f>INDEX(F_Outputs_Prep!$B$4:$AH$378,MATCH(F_Outputs!$A32&amp;F_Outputs!$B32,F_Outputs_Prep!$I$4:$I$378,0),MATCH(F_Outputs!F$2,F_Outputs_Prep!$B$4:$AH$4,0))</f>
        <v>0</v>
      </c>
      <c r="G32" s="15">
        <f>INDEX(F_Outputs_Prep!$B$4:$AH$378,MATCH(F_Outputs!$A32&amp;F_Outputs!$B32,F_Outputs_Prep!$I$4:$I$378,0),MATCH(F_Outputs!G$2,F_Outputs_Prep!$B$4:$AH$4,0))</f>
        <v>0</v>
      </c>
      <c r="H32" s="15">
        <f>INDEX(F_Outputs_Prep!$B$4:$AH$378,MATCH(F_Outputs!$A32&amp;F_Outputs!$B32,F_Outputs_Prep!$I$4:$I$378,0),MATCH(F_Outputs!H$2,F_Outputs_Prep!$B$4:$AH$4,0))</f>
        <v>0</v>
      </c>
      <c r="I32" s="15">
        <f>INDEX(F_Outputs_Prep!$B$4:$AH$378,MATCH(F_Outputs!$A32&amp;F_Outputs!$B32,F_Outputs_Prep!$I$4:$I$378,0),MATCH(F_Outputs!I$2,F_Outputs_Prep!$B$4:$AH$4,0))</f>
        <v>0</v>
      </c>
      <c r="J32" s="15">
        <f>INDEX(F_Outputs_Prep!$B$4:$AH$378,MATCH(F_Outputs!$A32&amp;F_Outputs!$B32,F_Outputs_Prep!$I$4:$I$378,0),MATCH(F_Outputs!J$2,F_Outputs_Prep!$B$4:$AH$4,0))</f>
        <v>0</v>
      </c>
      <c r="K32" s="15">
        <f>INDEX(F_Outputs_Prep!$B$4:$AH$378,MATCH(F_Outputs!$A32&amp;F_Outputs!$B32,F_Outputs_Prep!$I$4:$I$378,0),MATCH(F_Outputs!K$2,F_Outputs_Prep!$B$4:$AH$4,0))</f>
        <v>0</v>
      </c>
      <c r="L32" s="15">
        <f>INDEX(F_Outputs_Prep!$B$4:$AH$378,MATCH(F_Outputs!$A32&amp;F_Outputs!$B32,F_Outputs_Prep!$I$4:$I$378,0),MATCH(F_Outputs!L$2,F_Outputs_Prep!$B$4:$AH$4,0))</f>
        <v>0</v>
      </c>
      <c r="M32" s="15">
        <f>INDEX(F_Outputs_Prep!$B$4:$AH$378,MATCH(F_Outputs!$A32&amp;F_Outputs!$B32,F_Outputs_Prep!$I$4:$I$378,0),MATCH(F_Outputs!M$2,F_Outputs_Prep!$B$4:$AH$4,0))</f>
        <v>0</v>
      </c>
      <c r="N32" s="15">
        <f>INDEX(F_Outputs_Prep!$B$4:$AH$378,MATCH(F_Outputs!$A32&amp;F_Outputs!$B32,F_Outputs_Prep!$I$4:$I$378,0),MATCH(F_Outputs!N$2,F_Outputs_Prep!$B$4:$AH$4,0))</f>
        <v>0</v>
      </c>
      <c r="O32" s="15">
        <f>INDEX(F_Outputs_Prep!$B$4:$AH$378,MATCH(F_Outputs!$A32&amp;F_Outputs!$B32,F_Outputs_Prep!$I$4:$I$378,0),MATCH(F_Outputs!O$2,F_Outputs_Prep!$B$4:$AH$4,0))</f>
        <v>0</v>
      </c>
      <c r="P32" s="15">
        <f>INDEX(F_Outputs_Prep!$B$4:$AH$378,MATCH(F_Outputs!$A32&amp;F_Outputs!$B32,F_Outputs_Prep!$I$4:$I$378,0),MATCH(F_Outputs!P$2,F_Outputs_Prep!$B$4:$AH$4,0))</f>
        <v>0</v>
      </c>
      <c r="Q32" s="15">
        <f>INDEX(F_Outputs_Prep!$B$4:$AH$378,MATCH(F_Outputs!$A32&amp;F_Outputs!$B32,F_Outputs_Prep!$I$4:$I$378,0),MATCH(F_Outputs!Q$2,F_Outputs_Prep!$B$4:$AH$4,0))</f>
        <v>0</v>
      </c>
      <c r="R32" s="15">
        <f>INDEX(F_Outputs_Prep!$B$4:$AH$378,MATCH(F_Outputs!$A32&amp;F_Outputs!$B32,F_Outputs_Prep!$I$4:$I$378,0),MATCH(F_Outputs!R$2,F_Outputs_Prep!$B$4:$AH$4,0))</f>
        <v>0</v>
      </c>
      <c r="S32" s="15">
        <f>INDEX(F_Outputs_Prep!$B$4:$AH$378,MATCH(F_Outputs!$A32&amp;F_Outputs!$B32,F_Outputs_Prep!$I$4:$I$378,0),MATCH(F_Outputs!S$2,F_Outputs_Prep!$B$4:$AH$4,0))</f>
        <v>0</v>
      </c>
      <c r="T32" s="15">
        <f>INDEX(F_Outputs_Prep!$B$4:$AH$378,MATCH(F_Outputs!$A32&amp;F_Outputs!$B32,F_Outputs_Prep!$I$4:$I$378,0),MATCH(F_Outputs!T$2,F_Outputs_Prep!$B$4:$AH$4,0))</f>
        <v>189.435</v>
      </c>
      <c r="U32" s="15">
        <f>INDEX(F_Outputs_Prep!$B$4:$AH$378,MATCH(F_Outputs!$A32&amp;F_Outputs!$B32,F_Outputs_Prep!$I$4:$I$378,0),MATCH(F_Outputs!U$2,F_Outputs_Prep!$B$4:$AH$4,0))</f>
        <v>413.91</v>
      </c>
      <c r="V32" s="15">
        <f>INDEX(F_Outputs_Prep!$B$4:$AH$378,MATCH(F_Outputs!$A32&amp;F_Outputs!$B32,F_Outputs_Prep!$I$4:$I$378,0),MATCH(F_Outputs!V$2,F_Outputs_Prep!$B$4:$AH$4,0))</f>
        <v>413.91</v>
      </c>
      <c r="W32" s="15">
        <f>INDEX(F_Outputs_Prep!$B$4:$AH$378,MATCH(F_Outputs!$A32&amp;F_Outputs!$B32,F_Outputs_Prep!$I$4:$I$378,0),MATCH(F_Outputs!W$2,F_Outputs_Prep!$B$4:$AH$4,0))</f>
        <v>587.09519999999998</v>
      </c>
      <c r="X32" s="15">
        <f>INDEX(F_Outputs_Prep!$B$4:$AH$378,MATCH(F_Outputs!$A32&amp;F_Outputs!$B32,F_Outputs_Prep!$I$4:$I$378,0),MATCH(F_Outputs!X$2,F_Outputs_Prep!$B$4:$AH$4,0))</f>
        <v>587.09519999999998</v>
      </c>
    </row>
    <row r="33" spans="1:24" ht="15" x14ac:dyDescent="0.25">
      <c r="A33" s="58" t="s">
        <v>69</v>
      </c>
      <c r="B33" s="56" t="s">
        <v>132</v>
      </c>
      <c r="C33" s="56" t="s">
        <v>183</v>
      </c>
      <c r="D33" s="52" t="s">
        <v>50</v>
      </c>
      <c r="E33" s="56" t="s">
        <v>44</v>
      </c>
      <c r="F33" s="15">
        <f>INDEX(F_Outputs_Prep!$B$4:$AH$378,MATCH(F_Outputs!$A33&amp;F_Outputs!$B33,F_Outputs_Prep!$I$4:$I$378,0),MATCH(F_Outputs!F$2,F_Outputs_Prep!$B$4:$AH$4,0))</f>
        <v>20004.174500000001</v>
      </c>
      <c r="G33" s="15">
        <f>INDEX(F_Outputs_Prep!$B$4:$AH$378,MATCH(F_Outputs!$A33&amp;F_Outputs!$B33,F_Outputs_Prep!$I$4:$I$378,0),MATCH(F_Outputs!G$2,F_Outputs_Prep!$B$4:$AH$4,0))</f>
        <v>17928.231199999998</v>
      </c>
      <c r="H33" s="15">
        <f>INDEX(F_Outputs_Prep!$B$4:$AH$378,MATCH(F_Outputs!$A33&amp;F_Outputs!$B33,F_Outputs_Prep!$I$4:$I$378,0),MATCH(F_Outputs!H$2,F_Outputs_Prep!$B$4:$AH$4,0))</f>
        <v>6948.5010000000002</v>
      </c>
      <c r="I33" s="15">
        <f>INDEX(F_Outputs_Prep!$B$4:$AH$378,MATCH(F_Outputs!$A33&amp;F_Outputs!$B33,F_Outputs_Prep!$I$4:$I$378,0),MATCH(F_Outputs!I$2,F_Outputs_Prep!$B$4:$AH$4,0))</f>
        <v>10158.2323</v>
      </c>
      <c r="J33" s="15">
        <f>INDEX(F_Outputs_Prep!$B$4:$AH$378,MATCH(F_Outputs!$A33&amp;F_Outputs!$B33,F_Outputs_Prep!$I$4:$I$378,0),MATCH(F_Outputs!J$2,F_Outputs_Prep!$B$4:$AH$4,0))</f>
        <v>-13138.8315</v>
      </c>
      <c r="K33" s="15">
        <f>INDEX(F_Outputs_Prep!$B$4:$AH$378,MATCH(F_Outputs!$A33&amp;F_Outputs!$B33,F_Outputs_Prep!$I$4:$I$378,0),MATCH(F_Outputs!K$2,F_Outputs_Prep!$B$4:$AH$4,0))</f>
        <v>3740.6430999999998</v>
      </c>
      <c r="L33" s="15">
        <f>INDEX(F_Outputs_Prep!$B$4:$AH$378,MATCH(F_Outputs!$A33&amp;F_Outputs!$B33,F_Outputs_Prep!$I$4:$I$378,0),MATCH(F_Outputs!L$2,F_Outputs_Prep!$B$4:$AH$4,0))</f>
        <v>-2914.6217999999999</v>
      </c>
      <c r="M33" s="15">
        <f>INDEX(F_Outputs_Prep!$B$4:$AH$378,MATCH(F_Outputs!$A33&amp;F_Outputs!$B33,F_Outputs_Prep!$I$4:$I$378,0),MATCH(F_Outputs!M$2,F_Outputs_Prep!$B$4:$AH$4,0))</f>
        <v>-1856.5552</v>
      </c>
      <c r="N33" s="15">
        <f>INDEX(F_Outputs_Prep!$B$4:$AH$378,MATCH(F_Outputs!$A33&amp;F_Outputs!$B33,F_Outputs_Prep!$I$4:$I$378,0),MATCH(F_Outputs!N$2,F_Outputs_Prep!$B$4:$AH$4,0))</f>
        <v>-351.86110000000002</v>
      </c>
      <c r="O33" s="15">
        <f>INDEX(F_Outputs_Prep!$B$4:$AH$378,MATCH(F_Outputs!$A33&amp;F_Outputs!$B33,F_Outputs_Prep!$I$4:$I$378,0),MATCH(F_Outputs!O$2,F_Outputs_Prep!$B$4:$AH$4,0))</f>
        <v>0</v>
      </c>
      <c r="P33" s="15">
        <f>INDEX(F_Outputs_Prep!$B$4:$AH$378,MATCH(F_Outputs!$A33&amp;F_Outputs!$B33,F_Outputs_Prep!$I$4:$I$378,0),MATCH(F_Outputs!P$2,F_Outputs_Prep!$B$4:$AH$4,0))</f>
        <v>6808.2659000000003</v>
      </c>
      <c r="Q33" s="15">
        <f>INDEX(F_Outputs_Prep!$B$4:$AH$378,MATCH(F_Outputs!$A33&amp;F_Outputs!$B33,F_Outputs_Prep!$I$4:$I$378,0),MATCH(F_Outputs!Q$2,F_Outputs_Prep!$B$4:$AH$4,0))</f>
        <v>11238.1333</v>
      </c>
      <c r="R33" s="15">
        <f>INDEX(F_Outputs_Prep!$B$4:$AH$378,MATCH(F_Outputs!$A33&amp;F_Outputs!$B33,F_Outputs_Prep!$I$4:$I$378,0),MATCH(F_Outputs!R$2,F_Outputs_Prep!$B$4:$AH$4,0))</f>
        <v>24.4619</v>
      </c>
      <c r="S33" s="15">
        <f>INDEX(F_Outputs_Prep!$B$4:$AH$378,MATCH(F_Outputs!$A33&amp;F_Outputs!$B33,F_Outputs_Prep!$I$4:$I$378,0),MATCH(F_Outputs!S$2,F_Outputs_Prep!$B$4:$AH$4,0))</f>
        <v>39804.144899999999</v>
      </c>
      <c r="T33" s="15">
        <f>INDEX(F_Outputs_Prep!$B$4:$AH$378,MATCH(F_Outputs!$A33&amp;F_Outputs!$B33,F_Outputs_Prep!$I$4:$I$378,0),MATCH(F_Outputs!T$2,F_Outputs_Prep!$B$4:$AH$4,0))</f>
        <v>43706.676299999999</v>
      </c>
      <c r="U33" s="15">
        <f>INDEX(F_Outputs_Prep!$B$4:$AH$378,MATCH(F_Outputs!$A33&amp;F_Outputs!$B33,F_Outputs_Prep!$I$4:$I$378,0),MATCH(F_Outputs!U$2,F_Outputs_Prep!$B$4:$AH$4,0))</f>
        <v>87757.579199999993</v>
      </c>
      <c r="V33" s="15">
        <f>INDEX(F_Outputs_Prep!$B$4:$AH$378,MATCH(F_Outputs!$A33&amp;F_Outputs!$B33,F_Outputs_Prep!$I$4:$I$378,0),MATCH(F_Outputs!V$2,F_Outputs_Prep!$B$4:$AH$4,0))</f>
        <v>87970.363700000002</v>
      </c>
      <c r="W33" s="15">
        <f>INDEX(F_Outputs_Prep!$B$4:$AH$378,MATCH(F_Outputs!$A33&amp;F_Outputs!$B33,F_Outputs_Prep!$I$4:$I$378,0),MATCH(F_Outputs!W$2,F_Outputs_Prep!$B$4:$AH$4,0))</f>
        <v>98051.1106</v>
      </c>
      <c r="X33" s="15">
        <f>INDEX(F_Outputs_Prep!$B$4:$AH$378,MATCH(F_Outputs!$A33&amp;F_Outputs!$B33,F_Outputs_Prep!$I$4:$I$378,0),MATCH(F_Outputs!X$2,F_Outputs_Prep!$B$4:$AH$4,0))</f>
        <v>98739.268899999995</v>
      </c>
    </row>
    <row r="34" spans="1:24" ht="15" x14ac:dyDescent="0.25">
      <c r="A34" s="58" t="s">
        <v>69</v>
      </c>
      <c r="B34" s="56" t="s">
        <v>124</v>
      </c>
      <c r="C34" s="56" t="s">
        <v>184</v>
      </c>
      <c r="D34" s="52" t="s">
        <v>68</v>
      </c>
      <c r="E34" s="56" t="s">
        <v>44</v>
      </c>
      <c r="F34" s="15">
        <f>INDEX(F_Outputs_Prep!$B$4:$AH$378,MATCH(F_Outputs!$A34&amp;F_Outputs!$B34,F_Outputs_Prep!$I$4:$I$378,0),MATCH(F_Outputs!F$2,F_Outputs_Prep!$B$4:$AH$4,0))</f>
        <v>5.4300000000000001E-2</v>
      </c>
      <c r="G34" s="15">
        <f>INDEX(F_Outputs_Prep!$B$4:$AH$378,MATCH(F_Outputs!$A34&amp;F_Outputs!$B34,F_Outputs_Prep!$I$4:$I$378,0),MATCH(F_Outputs!G$2,F_Outputs_Prep!$B$4:$AH$4,0))</f>
        <v>4.87E-2</v>
      </c>
      <c r="H34" s="15">
        <f>INDEX(F_Outputs_Prep!$B$4:$AH$378,MATCH(F_Outputs!$A34&amp;F_Outputs!$B34,F_Outputs_Prep!$I$4:$I$378,0),MATCH(F_Outputs!H$2,F_Outputs_Prep!$B$4:$AH$4,0))</f>
        <v>1.89E-2</v>
      </c>
      <c r="I34" s="15">
        <f>INDEX(F_Outputs_Prep!$B$4:$AH$378,MATCH(F_Outputs!$A34&amp;F_Outputs!$B34,F_Outputs_Prep!$I$4:$I$378,0),MATCH(F_Outputs!I$2,F_Outputs_Prep!$B$4:$AH$4,0))</f>
        <v>2.76E-2</v>
      </c>
      <c r="J34" s="15">
        <f>INDEX(F_Outputs_Prep!$B$4:$AH$378,MATCH(F_Outputs!$A34&amp;F_Outputs!$B34,F_Outputs_Prep!$I$4:$I$378,0),MATCH(F_Outputs!J$2,F_Outputs_Prep!$B$4:$AH$4,0))</f>
        <v>-3.5700000000000003E-2</v>
      </c>
      <c r="K34" s="15">
        <f>INDEX(F_Outputs_Prep!$B$4:$AH$378,MATCH(F_Outputs!$A34&amp;F_Outputs!$B34,F_Outputs_Prep!$I$4:$I$378,0),MATCH(F_Outputs!K$2,F_Outputs_Prep!$B$4:$AH$4,0))</f>
        <v>1.0200000000000001E-2</v>
      </c>
      <c r="L34" s="15">
        <f>INDEX(F_Outputs_Prep!$B$4:$AH$378,MATCH(F_Outputs!$A34&amp;F_Outputs!$B34,F_Outputs_Prep!$I$4:$I$378,0),MATCH(F_Outputs!L$2,F_Outputs_Prep!$B$4:$AH$4,0))</f>
        <v>-7.9000000000000008E-3</v>
      </c>
      <c r="M34" s="15">
        <f>INDEX(F_Outputs_Prep!$B$4:$AH$378,MATCH(F_Outputs!$A34&amp;F_Outputs!$B34,F_Outputs_Prep!$I$4:$I$378,0),MATCH(F_Outputs!M$2,F_Outputs_Prep!$B$4:$AH$4,0))</f>
        <v>-5.0000000000000001E-3</v>
      </c>
      <c r="N34" s="15">
        <f>INDEX(F_Outputs_Prep!$B$4:$AH$378,MATCH(F_Outputs!$A34&amp;F_Outputs!$B34,F_Outputs_Prep!$I$4:$I$378,0),MATCH(F_Outputs!N$2,F_Outputs_Prep!$B$4:$AH$4,0))</f>
        <v>-1E-3</v>
      </c>
      <c r="O34" s="15">
        <f>INDEX(F_Outputs_Prep!$B$4:$AH$378,MATCH(F_Outputs!$A34&amp;F_Outputs!$B34,F_Outputs_Prep!$I$4:$I$378,0),MATCH(F_Outputs!O$2,F_Outputs_Prep!$B$4:$AH$4,0))</f>
        <v>0</v>
      </c>
      <c r="P34" s="15">
        <f>INDEX(F_Outputs_Prep!$B$4:$AH$378,MATCH(F_Outputs!$A34&amp;F_Outputs!$B34,F_Outputs_Prep!$I$4:$I$378,0),MATCH(F_Outputs!P$2,F_Outputs_Prep!$B$4:$AH$4,0))</f>
        <v>1.8499999999999999E-2</v>
      </c>
      <c r="Q34" s="15">
        <f>INDEX(F_Outputs_Prep!$B$4:$AH$378,MATCH(F_Outputs!$A34&amp;F_Outputs!$B34,F_Outputs_Prep!$I$4:$I$378,0),MATCH(F_Outputs!Q$2,F_Outputs_Prep!$B$4:$AH$4,0))</f>
        <v>3.0499999999999999E-2</v>
      </c>
      <c r="R34" s="15">
        <f>INDEX(F_Outputs_Prep!$B$4:$AH$378,MATCH(F_Outputs!$A34&amp;F_Outputs!$B34,F_Outputs_Prep!$I$4:$I$378,0),MATCH(F_Outputs!R$2,F_Outputs_Prep!$B$4:$AH$4,0))</f>
        <v>1E-4</v>
      </c>
      <c r="S34" s="15">
        <f>INDEX(F_Outputs_Prep!$B$4:$AH$378,MATCH(F_Outputs!$A34&amp;F_Outputs!$B34,F_Outputs_Prep!$I$4:$I$378,0),MATCH(F_Outputs!S$2,F_Outputs_Prep!$B$4:$AH$4,0))</f>
        <v>0.1081</v>
      </c>
      <c r="T34" s="15">
        <f>INDEX(F_Outputs_Prep!$B$4:$AH$378,MATCH(F_Outputs!$A34&amp;F_Outputs!$B34,F_Outputs_Prep!$I$4:$I$378,0),MATCH(F_Outputs!T$2,F_Outputs_Prep!$B$4:$AH$4,0))</f>
        <v>0.1187</v>
      </c>
      <c r="U34" s="15">
        <f>INDEX(F_Outputs_Prep!$B$4:$AH$378,MATCH(F_Outputs!$A34&amp;F_Outputs!$B34,F_Outputs_Prep!$I$4:$I$378,0),MATCH(F_Outputs!U$2,F_Outputs_Prep!$B$4:$AH$4,0))</f>
        <v>0.2384</v>
      </c>
      <c r="V34" s="15">
        <f>INDEX(F_Outputs_Prep!$B$4:$AH$378,MATCH(F_Outputs!$A34&amp;F_Outputs!$B34,F_Outputs_Prep!$I$4:$I$378,0),MATCH(F_Outputs!V$2,F_Outputs_Prep!$B$4:$AH$4,0))</f>
        <v>0.23899999999999999</v>
      </c>
      <c r="W34" s="15">
        <f>INDEX(F_Outputs_Prep!$B$4:$AH$378,MATCH(F_Outputs!$A34&amp;F_Outputs!$B34,F_Outputs_Prep!$I$4:$I$378,0),MATCH(F_Outputs!W$2,F_Outputs_Prep!$B$4:$AH$4,0))</f>
        <v>0.26640000000000003</v>
      </c>
      <c r="X34" s="15">
        <f>INDEX(F_Outputs_Prep!$B$4:$AH$378,MATCH(F_Outputs!$A34&amp;F_Outputs!$B34,F_Outputs_Prep!$I$4:$I$378,0),MATCH(F_Outputs!X$2,F_Outputs_Prep!$B$4:$AH$4,0))</f>
        <v>0.26819999999999999</v>
      </c>
    </row>
    <row r="35" spans="1:24" ht="15" x14ac:dyDescent="0.25">
      <c r="A35" s="58" t="s">
        <v>69</v>
      </c>
      <c r="B35" s="56" t="s">
        <v>164</v>
      </c>
      <c r="C35" s="56" t="s">
        <v>153</v>
      </c>
      <c r="D35" s="52" t="s">
        <v>50</v>
      </c>
      <c r="E35" s="56" t="s">
        <v>44</v>
      </c>
      <c r="F35" s="15" t="str">
        <f>INDEX(F_Outputs_Prep!$B$4:$AH$378,MATCH(F_Outputs!$A35&amp;F_Outputs!$B35,F_Outputs_Prep!$I$4:$I$378,0),MATCH(F_Outputs!F$2,F_Outputs_Prep!$B$4:$AH$4,0))</f>
        <v>##BLANK</v>
      </c>
      <c r="G35" s="15" t="str">
        <f>INDEX(F_Outputs_Prep!$B$4:$AH$378,MATCH(F_Outputs!$A35&amp;F_Outputs!$B35,F_Outputs_Prep!$I$4:$I$378,0),MATCH(F_Outputs!G$2,F_Outputs_Prep!$B$4:$AH$4,0))</f>
        <v>##BLANK</v>
      </c>
      <c r="H35" s="15" t="str">
        <f>INDEX(F_Outputs_Prep!$B$4:$AH$378,MATCH(F_Outputs!$A35&amp;F_Outputs!$B35,F_Outputs_Prep!$I$4:$I$378,0),MATCH(F_Outputs!H$2,F_Outputs_Prep!$B$4:$AH$4,0))</f>
        <v>##BLANK</v>
      </c>
      <c r="I35" s="15" t="str">
        <f>INDEX(F_Outputs_Prep!$B$4:$AH$378,MATCH(F_Outputs!$A35&amp;F_Outputs!$B35,F_Outputs_Prep!$I$4:$I$378,0),MATCH(F_Outputs!I$2,F_Outputs_Prep!$B$4:$AH$4,0))</f>
        <v>##BLANK</v>
      </c>
      <c r="J35" s="15" t="str">
        <f>INDEX(F_Outputs_Prep!$B$4:$AH$378,MATCH(F_Outputs!$A35&amp;F_Outputs!$B35,F_Outputs_Prep!$I$4:$I$378,0),MATCH(F_Outputs!J$2,F_Outputs_Prep!$B$4:$AH$4,0))</f>
        <v>##BLANK</v>
      </c>
      <c r="K35" s="15" t="str">
        <f>INDEX(F_Outputs_Prep!$B$4:$AH$378,MATCH(F_Outputs!$A35&amp;F_Outputs!$B35,F_Outputs_Prep!$I$4:$I$378,0),MATCH(F_Outputs!K$2,F_Outputs_Prep!$B$4:$AH$4,0))</f>
        <v>##BLANK</v>
      </c>
      <c r="L35" s="15" t="str">
        <f>INDEX(F_Outputs_Prep!$B$4:$AH$378,MATCH(F_Outputs!$A35&amp;F_Outputs!$B35,F_Outputs_Prep!$I$4:$I$378,0),MATCH(F_Outputs!L$2,F_Outputs_Prep!$B$4:$AH$4,0))</f>
        <v>##BLANK</v>
      </c>
      <c r="M35" s="15" t="str">
        <f>INDEX(F_Outputs_Prep!$B$4:$AH$378,MATCH(F_Outputs!$A35&amp;F_Outputs!$B35,F_Outputs_Prep!$I$4:$I$378,0),MATCH(F_Outputs!M$2,F_Outputs_Prep!$B$4:$AH$4,0))</f>
        <v>##BLANK</v>
      </c>
      <c r="N35" s="15" t="str">
        <f>INDEX(F_Outputs_Prep!$B$4:$AH$378,MATCH(F_Outputs!$A35&amp;F_Outputs!$B35,F_Outputs_Prep!$I$4:$I$378,0),MATCH(F_Outputs!N$2,F_Outputs_Prep!$B$4:$AH$4,0))</f>
        <v>##BLANK</v>
      </c>
      <c r="O35" s="15" t="str">
        <f>INDEX(F_Outputs_Prep!$B$4:$AH$378,MATCH(F_Outputs!$A35&amp;F_Outputs!$B35,F_Outputs_Prep!$I$4:$I$378,0),MATCH(F_Outputs!O$2,F_Outputs_Prep!$B$4:$AH$4,0))</f>
        <v>##BLANK</v>
      </c>
      <c r="P35" s="15" t="str">
        <f>INDEX(F_Outputs_Prep!$B$4:$AH$378,MATCH(F_Outputs!$A35&amp;F_Outputs!$B35,F_Outputs_Prep!$I$4:$I$378,0),MATCH(F_Outputs!P$2,F_Outputs_Prep!$B$4:$AH$4,0))</f>
        <v>##BLANK</v>
      </c>
      <c r="Q35" s="15" t="str">
        <f>INDEX(F_Outputs_Prep!$B$4:$AH$378,MATCH(F_Outputs!$A35&amp;F_Outputs!$B35,F_Outputs_Prep!$I$4:$I$378,0),MATCH(F_Outputs!Q$2,F_Outputs_Prep!$B$4:$AH$4,0))</f>
        <v>##BLANK</v>
      </c>
      <c r="R35" s="15" t="str">
        <f>INDEX(F_Outputs_Prep!$B$4:$AH$378,MATCH(F_Outputs!$A35&amp;F_Outputs!$B35,F_Outputs_Prep!$I$4:$I$378,0),MATCH(F_Outputs!R$2,F_Outputs_Prep!$B$4:$AH$4,0))</f>
        <v>##BLANK</v>
      </c>
      <c r="S35" s="15" t="str">
        <f>INDEX(F_Outputs_Prep!$B$4:$AH$378,MATCH(F_Outputs!$A35&amp;F_Outputs!$B35,F_Outputs_Prep!$I$4:$I$378,0),MATCH(F_Outputs!S$2,F_Outputs_Prep!$B$4:$AH$4,0))</f>
        <v>##BLANK</v>
      </c>
      <c r="T35" s="15" t="str">
        <f>INDEX(F_Outputs_Prep!$B$4:$AH$378,MATCH(F_Outputs!$A35&amp;F_Outputs!$B35,F_Outputs_Prep!$I$4:$I$378,0),MATCH(F_Outputs!T$2,F_Outputs_Prep!$B$4:$AH$4,0))</f>
        <v>##BLANK</v>
      </c>
      <c r="U35" s="15" t="str">
        <f>INDEX(F_Outputs_Prep!$B$4:$AH$378,MATCH(F_Outputs!$A35&amp;F_Outputs!$B35,F_Outputs_Prep!$I$4:$I$378,0),MATCH(F_Outputs!U$2,F_Outputs_Prep!$B$4:$AH$4,0))</f>
        <v>##BLANK</v>
      </c>
      <c r="V35" s="15" t="str">
        <f>INDEX(F_Outputs_Prep!$B$4:$AH$378,MATCH(F_Outputs!$A35&amp;F_Outputs!$B35,F_Outputs_Prep!$I$4:$I$378,0),MATCH(F_Outputs!V$2,F_Outputs_Prep!$B$4:$AH$4,0))</f>
        <v>##BLANK</v>
      </c>
      <c r="W35" s="15" t="str">
        <f>INDEX(F_Outputs_Prep!$B$4:$AH$378,MATCH(F_Outputs!$A35&amp;F_Outputs!$B35,F_Outputs_Prep!$I$4:$I$378,0),MATCH(F_Outputs!W$2,F_Outputs_Prep!$B$4:$AH$4,0))</f>
        <v>##BLANK</v>
      </c>
      <c r="X35" s="15" t="str">
        <f>INDEX(F_Outputs_Prep!$B$4:$AH$378,MATCH(F_Outputs!$A35&amp;F_Outputs!$B35,F_Outputs_Prep!$I$4:$I$378,0),MATCH(F_Outputs!X$2,F_Outputs_Prep!$B$4:$AH$4,0))</f>
        <v>##BLANK</v>
      </c>
    </row>
    <row r="36" spans="1:24" ht="15" x14ac:dyDescent="0.25">
      <c r="A36" s="58" t="s">
        <v>69</v>
      </c>
      <c r="B36" s="56" t="s">
        <v>165</v>
      </c>
      <c r="C36" s="56" t="s">
        <v>185</v>
      </c>
      <c r="D36" s="52" t="s">
        <v>50</v>
      </c>
      <c r="E36" s="56" t="s">
        <v>44</v>
      </c>
      <c r="F36" s="15" t="str">
        <f>INDEX(F_Outputs_Prep!$B$4:$AH$378,MATCH(F_Outputs!$A36&amp;F_Outputs!$B36,F_Outputs_Prep!$I$4:$I$378,0),MATCH(F_Outputs!F$2,F_Outputs_Prep!$B$4:$AH$4,0))</f>
        <v>##BLANK</v>
      </c>
      <c r="G36" s="15" t="str">
        <f>INDEX(F_Outputs_Prep!$B$4:$AH$378,MATCH(F_Outputs!$A36&amp;F_Outputs!$B36,F_Outputs_Prep!$I$4:$I$378,0),MATCH(F_Outputs!G$2,F_Outputs_Prep!$B$4:$AH$4,0))</f>
        <v>##BLANK</v>
      </c>
      <c r="H36" s="15" t="str">
        <f>INDEX(F_Outputs_Prep!$B$4:$AH$378,MATCH(F_Outputs!$A36&amp;F_Outputs!$B36,F_Outputs_Prep!$I$4:$I$378,0),MATCH(F_Outputs!H$2,F_Outputs_Prep!$B$4:$AH$4,0))</f>
        <v>##BLANK</v>
      </c>
      <c r="I36" s="15" t="str">
        <f>INDEX(F_Outputs_Prep!$B$4:$AH$378,MATCH(F_Outputs!$A36&amp;F_Outputs!$B36,F_Outputs_Prep!$I$4:$I$378,0),MATCH(F_Outputs!I$2,F_Outputs_Prep!$B$4:$AH$4,0))</f>
        <v>##BLANK</v>
      </c>
      <c r="J36" s="15" t="str">
        <f>INDEX(F_Outputs_Prep!$B$4:$AH$378,MATCH(F_Outputs!$A36&amp;F_Outputs!$B36,F_Outputs_Prep!$I$4:$I$378,0),MATCH(F_Outputs!J$2,F_Outputs_Prep!$B$4:$AH$4,0))</f>
        <v>##BLANK</v>
      </c>
      <c r="K36" s="15" t="str">
        <f>INDEX(F_Outputs_Prep!$B$4:$AH$378,MATCH(F_Outputs!$A36&amp;F_Outputs!$B36,F_Outputs_Prep!$I$4:$I$378,0),MATCH(F_Outputs!K$2,F_Outputs_Prep!$B$4:$AH$4,0))</f>
        <v>##BLANK</v>
      </c>
      <c r="L36" s="15" t="str">
        <f>INDEX(F_Outputs_Prep!$B$4:$AH$378,MATCH(F_Outputs!$A36&amp;F_Outputs!$B36,F_Outputs_Prep!$I$4:$I$378,0),MATCH(F_Outputs!L$2,F_Outputs_Prep!$B$4:$AH$4,0))</f>
        <v>##BLANK</v>
      </c>
      <c r="M36" s="15" t="str">
        <f>INDEX(F_Outputs_Prep!$B$4:$AH$378,MATCH(F_Outputs!$A36&amp;F_Outputs!$B36,F_Outputs_Prep!$I$4:$I$378,0),MATCH(F_Outputs!M$2,F_Outputs_Prep!$B$4:$AH$4,0))</f>
        <v>##BLANK</v>
      </c>
      <c r="N36" s="15" t="str">
        <f>INDEX(F_Outputs_Prep!$B$4:$AH$378,MATCH(F_Outputs!$A36&amp;F_Outputs!$B36,F_Outputs_Prep!$I$4:$I$378,0),MATCH(F_Outputs!N$2,F_Outputs_Prep!$B$4:$AH$4,0))</f>
        <v>##BLANK</v>
      </c>
      <c r="O36" s="15" t="str">
        <f>INDEX(F_Outputs_Prep!$B$4:$AH$378,MATCH(F_Outputs!$A36&amp;F_Outputs!$B36,F_Outputs_Prep!$I$4:$I$378,0),MATCH(F_Outputs!O$2,F_Outputs_Prep!$B$4:$AH$4,0))</f>
        <v>##BLANK</v>
      </c>
      <c r="P36" s="15" t="str">
        <f>INDEX(F_Outputs_Prep!$B$4:$AH$378,MATCH(F_Outputs!$A36&amp;F_Outputs!$B36,F_Outputs_Prep!$I$4:$I$378,0),MATCH(F_Outputs!P$2,F_Outputs_Prep!$B$4:$AH$4,0))</f>
        <v>##BLANK</v>
      </c>
      <c r="Q36" s="15" t="str">
        <f>INDEX(F_Outputs_Prep!$B$4:$AH$378,MATCH(F_Outputs!$A36&amp;F_Outputs!$B36,F_Outputs_Prep!$I$4:$I$378,0),MATCH(F_Outputs!Q$2,F_Outputs_Prep!$B$4:$AH$4,0))</f>
        <v>##BLANK</v>
      </c>
      <c r="R36" s="15" t="str">
        <f>INDEX(F_Outputs_Prep!$B$4:$AH$378,MATCH(F_Outputs!$A36&amp;F_Outputs!$B36,F_Outputs_Prep!$I$4:$I$378,0),MATCH(F_Outputs!R$2,F_Outputs_Prep!$B$4:$AH$4,0))</f>
        <v>##BLANK</v>
      </c>
      <c r="S36" s="15">
        <f>INDEX(F_Outputs_Prep!$B$4:$AH$378,MATCH(F_Outputs!$A36&amp;F_Outputs!$B36,F_Outputs_Prep!$I$4:$I$378,0),MATCH(F_Outputs!S$2,F_Outputs_Prep!$B$4:$AH$4,0))</f>
        <v>156711.50779999999</v>
      </c>
      <c r="T36" s="15">
        <f>INDEX(F_Outputs_Prep!$B$4:$AH$378,MATCH(F_Outputs!$A36&amp;F_Outputs!$B36,F_Outputs_Prep!$I$4:$I$378,0),MATCH(F_Outputs!T$2,F_Outputs_Prep!$B$4:$AH$4,0))</f>
        <v>173822.35550000001</v>
      </c>
      <c r="U36" s="15">
        <f>INDEX(F_Outputs_Prep!$B$4:$AH$378,MATCH(F_Outputs!$A36&amp;F_Outputs!$B36,F_Outputs_Prep!$I$4:$I$378,0),MATCH(F_Outputs!U$2,F_Outputs_Prep!$B$4:$AH$4,0))</f>
        <v>203802.13080000001</v>
      </c>
      <c r="V36" s="15">
        <f>INDEX(F_Outputs_Prep!$B$4:$AH$378,MATCH(F_Outputs!$A36&amp;F_Outputs!$B36,F_Outputs_Prep!$I$4:$I$378,0),MATCH(F_Outputs!V$2,F_Outputs_Prep!$B$4:$AH$4,0))</f>
        <v>204332.50090000001</v>
      </c>
      <c r="W36" s="15">
        <f>INDEX(F_Outputs_Prep!$B$4:$AH$378,MATCH(F_Outputs!$A36&amp;F_Outputs!$B36,F_Outputs_Prep!$I$4:$I$378,0),MATCH(F_Outputs!W$2,F_Outputs_Prep!$B$4:$AH$4,0))</f>
        <v>209047.96189999999</v>
      </c>
      <c r="X36" s="15">
        <f>INDEX(F_Outputs_Prep!$B$4:$AH$378,MATCH(F_Outputs!$A36&amp;F_Outputs!$B36,F_Outputs_Prep!$I$4:$I$378,0),MATCH(F_Outputs!X$2,F_Outputs_Prep!$B$4:$AH$4,0))</f>
        <v>216832.86470000001</v>
      </c>
    </row>
    <row r="37" spans="1:24" ht="15" x14ac:dyDescent="0.25">
      <c r="A37" s="58" t="s">
        <v>69</v>
      </c>
      <c r="B37" s="56" t="s">
        <v>166</v>
      </c>
      <c r="C37" s="56" t="s">
        <v>186</v>
      </c>
      <c r="D37" s="52" t="s">
        <v>50</v>
      </c>
      <c r="E37" s="56" t="s">
        <v>44</v>
      </c>
      <c r="F37" s="15" t="str">
        <f>INDEX(F_Outputs_Prep!$B$4:$AH$378,MATCH(F_Outputs!$A37&amp;F_Outputs!$B37,F_Outputs_Prep!$I$4:$I$378,0),MATCH(F_Outputs!F$2,F_Outputs_Prep!$B$4:$AH$4,0))</f>
        <v>##BLANK</v>
      </c>
      <c r="G37" s="15" t="str">
        <f>INDEX(F_Outputs_Prep!$B$4:$AH$378,MATCH(F_Outputs!$A37&amp;F_Outputs!$B37,F_Outputs_Prep!$I$4:$I$378,0),MATCH(F_Outputs!G$2,F_Outputs_Prep!$B$4:$AH$4,0))</f>
        <v>##BLANK</v>
      </c>
      <c r="H37" s="15" t="str">
        <f>INDEX(F_Outputs_Prep!$B$4:$AH$378,MATCH(F_Outputs!$A37&amp;F_Outputs!$B37,F_Outputs_Prep!$I$4:$I$378,0),MATCH(F_Outputs!H$2,F_Outputs_Prep!$B$4:$AH$4,0))</f>
        <v>##BLANK</v>
      </c>
      <c r="I37" s="15" t="str">
        <f>INDEX(F_Outputs_Prep!$B$4:$AH$378,MATCH(F_Outputs!$A37&amp;F_Outputs!$B37,F_Outputs_Prep!$I$4:$I$378,0),MATCH(F_Outputs!I$2,F_Outputs_Prep!$B$4:$AH$4,0))</f>
        <v>##BLANK</v>
      </c>
      <c r="J37" s="15" t="str">
        <f>INDEX(F_Outputs_Prep!$B$4:$AH$378,MATCH(F_Outputs!$A37&amp;F_Outputs!$B37,F_Outputs_Prep!$I$4:$I$378,0),MATCH(F_Outputs!J$2,F_Outputs_Prep!$B$4:$AH$4,0))</f>
        <v>##BLANK</v>
      </c>
      <c r="K37" s="15" t="str">
        <f>INDEX(F_Outputs_Prep!$B$4:$AH$378,MATCH(F_Outputs!$A37&amp;F_Outputs!$B37,F_Outputs_Prep!$I$4:$I$378,0),MATCH(F_Outputs!K$2,F_Outputs_Prep!$B$4:$AH$4,0))</f>
        <v>##BLANK</v>
      </c>
      <c r="L37" s="15" t="str">
        <f>INDEX(F_Outputs_Prep!$B$4:$AH$378,MATCH(F_Outputs!$A37&amp;F_Outputs!$B37,F_Outputs_Prep!$I$4:$I$378,0),MATCH(F_Outputs!L$2,F_Outputs_Prep!$B$4:$AH$4,0))</f>
        <v>##BLANK</v>
      </c>
      <c r="M37" s="15" t="str">
        <f>INDEX(F_Outputs_Prep!$B$4:$AH$378,MATCH(F_Outputs!$A37&amp;F_Outputs!$B37,F_Outputs_Prep!$I$4:$I$378,0),MATCH(F_Outputs!M$2,F_Outputs_Prep!$B$4:$AH$4,0))</f>
        <v>##BLANK</v>
      </c>
      <c r="N37" s="15" t="str">
        <f>INDEX(F_Outputs_Prep!$B$4:$AH$378,MATCH(F_Outputs!$A37&amp;F_Outputs!$B37,F_Outputs_Prep!$I$4:$I$378,0),MATCH(F_Outputs!N$2,F_Outputs_Prep!$B$4:$AH$4,0))</f>
        <v>##BLANK</v>
      </c>
      <c r="O37" s="15" t="str">
        <f>INDEX(F_Outputs_Prep!$B$4:$AH$378,MATCH(F_Outputs!$A37&amp;F_Outputs!$B37,F_Outputs_Prep!$I$4:$I$378,0),MATCH(F_Outputs!O$2,F_Outputs_Prep!$B$4:$AH$4,0))</f>
        <v>##BLANK</v>
      </c>
      <c r="P37" s="15" t="str">
        <f>INDEX(F_Outputs_Prep!$B$4:$AH$378,MATCH(F_Outputs!$A37&amp;F_Outputs!$B37,F_Outputs_Prep!$I$4:$I$378,0),MATCH(F_Outputs!P$2,F_Outputs_Prep!$B$4:$AH$4,0))</f>
        <v>##BLANK</v>
      </c>
      <c r="Q37" s="15" t="str">
        <f>INDEX(F_Outputs_Prep!$B$4:$AH$378,MATCH(F_Outputs!$A37&amp;F_Outputs!$B37,F_Outputs_Prep!$I$4:$I$378,0),MATCH(F_Outputs!Q$2,F_Outputs_Prep!$B$4:$AH$4,0))</f>
        <v>##BLANK</v>
      </c>
      <c r="R37" s="15" t="str">
        <f>INDEX(F_Outputs_Prep!$B$4:$AH$378,MATCH(F_Outputs!$A37&amp;F_Outputs!$B37,F_Outputs_Prep!$I$4:$I$378,0),MATCH(F_Outputs!R$2,F_Outputs_Prep!$B$4:$AH$4,0))</f>
        <v>##BLANK</v>
      </c>
      <c r="S37" s="15">
        <f>INDEX(F_Outputs_Prep!$B$4:$AH$378,MATCH(F_Outputs!$A37&amp;F_Outputs!$B37,F_Outputs_Prep!$I$4:$I$378,0),MATCH(F_Outputs!S$2,F_Outputs_Prep!$B$4:$AH$4,0))</f>
        <v>116907.36289999999</v>
      </c>
      <c r="T37" s="15">
        <f>INDEX(F_Outputs_Prep!$B$4:$AH$378,MATCH(F_Outputs!$A37&amp;F_Outputs!$B37,F_Outputs_Prep!$I$4:$I$378,0),MATCH(F_Outputs!T$2,F_Outputs_Prep!$B$4:$AH$4,0))</f>
        <v>130305.1142</v>
      </c>
      <c r="U37" s="15">
        <f>INDEX(F_Outputs_Prep!$B$4:$AH$378,MATCH(F_Outputs!$A37&amp;F_Outputs!$B37,F_Outputs_Prep!$I$4:$I$378,0),MATCH(F_Outputs!U$2,F_Outputs_Prep!$B$4:$AH$4,0))</f>
        <v>116458.4615</v>
      </c>
      <c r="V37" s="15">
        <f>INDEX(F_Outputs_Prep!$B$4:$AH$378,MATCH(F_Outputs!$A37&amp;F_Outputs!$B37,F_Outputs_Prep!$I$4:$I$378,0),MATCH(F_Outputs!V$2,F_Outputs_Prep!$B$4:$AH$4,0))</f>
        <v>116776.0472</v>
      </c>
      <c r="W37" s="15">
        <f>INDEX(F_Outputs_Prep!$B$4:$AH$378,MATCH(F_Outputs!$A37&amp;F_Outputs!$B37,F_Outputs_Prep!$I$4:$I$378,0),MATCH(F_Outputs!W$2,F_Outputs_Prep!$B$4:$AH$4,0))</f>
        <v>111583.9464</v>
      </c>
      <c r="X37" s="15">
        <f>INDEX(F_Outputs_Prep!$B$4:$AH$378,MATCH(F_Outputs!$A37&amp;F_Outputs!$B37,F_Outputs_Prep!$I$4:$I$378,0),MATCH(F_Outputs!X$2,F_Outputs_Prep!$B$4:$AH$4,0))</f>
        <v>118680.6911</v>
      </c>
    </row>
    <row r="38" spans="1:24" ht="15" x14ac:dyDescent="0.25">
      <c r="A38" s="58" t="s">
        <v>69</v>
      </c>
      <c r="B38" s="56" t="s">
        <v>167</v>
      </c>
      <c r="C38" s="56" t="s">
        <v>187</v>
      </c>
      <c r="D38" s="52" t="s">
        <v>50</v>
      </c>
      <c r="E38" s="56" t="s">
        <v>44</v>
      </c>
      <c r="F38" s="15" t="str">
        <f>INDEX(F_Outputs_Prep!$B$4:$AH$378,MATCH(F_Outputs!$A38&amp;F_Outputs!$B38,F_Outputs_Prep!$I$4:$I$378,0),MATCH(F_Outputs!F$2,F_Outputs_Prep!$B$4:$AH$4,0))</f>
        <v>##BLANK</v>
      </c>
      <c r="G38" s="15" t="str">
        <f>INDEX(F_Outputs_Prep!$B$4:$AH$378,MATCH(F_Outputs!$A38&amp;F_Outputs!$B38,F_Outputs_Prep!$I$4:$I$378,0),MATCH(F_Outputs!G$2,F_Outputs_Prep!$B$4:$AH$4,0))</f>
        <v>##BLANK</v>
      </c>
      <c r="H38" s="15" t="str">
        <f>INDEX(F_Outputs_Prep!$B$4:$AH$378,MATCH(F_Outputs!$A38&amp;F_Outputs!$B38,F_Outputs_Prep!$I$4:$I$378,0),MATCH(F_Outputs!H$2,F_Outputs_Prep!$B$4:$AH$4,0))</f>
        <v>##BLANK</v>
      </c>
      <c r="I38" s="15" t="str">
        <f>INDEX(F_Outputs_Prep!$B$4:$AH$378,MATCH(F_Outputs!$A38&amp;F_Outputs!$B38,F_Outputs_Prep!$I$4:$I$378,0),MATCH(F_Outputs!I$2,F_Outputs_Prep!$B$4:$AH$4,0))</f>
        <v>##BLANK</v>
      </c>
      <c r="J38" s="15" t="str">
        <f>INDEX(F_Outputs_Prep!$B$4:$AH$378,MATCH(F_Outputs!$A38&amp;F_Outputs!$B38,F_Outputs_Prep!$I$4:$I$378,0),MATCH(F_Outputs!J$2,F_Outputs_Prep!$B$4:$AH$4,0))</f>
        <v>##BLANK</v>
      </c>
      <c r="K38" s="15" t="str">
        <f>INDEX(F_Outputs_Prep!$B$4:$AH$378,MATCH(F_Outputs!$A38&amp;F_Outputs!$B38,F_Outputs_Prep!$I$4:$I$378,0),MATCH(F_Outputs!K$2,F_Outputs_Prep!$B$4:$AH$4,0))</f>
        <v>##BLANK</v>
      </c>
      <c r="L38" s="15" t="str">
        <f>INDEX(F_Outputs_Prep!$B$4:$AH$378,MATCH(F_Outputs!$A38&amp;F_Outputs!$B38,F_Outputs_Prep!$I$4:$I$378,0),MATCH(F_Outputs!L$2,F_Outputs_Prep!$B$4:$AH$4,0))</f>
        <v>##BLANK</v>
      </c>
      <c r="M38" s="15" t="str">
        <f>INDEX(F_Outputs_Prep!$B$4:$AH$378,MATCH(F_Outputs!$A38&amp;F_Outputs!$B38,F_Outputs_Prep!$I$4:$I$378,0),MATCH(F_Outputs!M$2,F_Outputs_Prep!$B$4:$AH$4,0))</f>
        <v>##BLANK</v>
      </c>
      <c r="N38" s="15" t="str">
        <f>INDEX(F_Outputs_Prep!$B$4:$AH$378,MATCH(F_Outputs!$A38&amp;F_Outputs!$B38,F_Outputs_Prep!$I$4:$I$378,0),MATCH(F_Outputs!N$2,F_Outputs_Prep!$B$4:$AH$4,0))</f>
        <v>##BLANK</v>
      </c>
      <c r="O38" s="15" t="str">
        <f>INDEX(F_Outputs_Prep!$B$4:$AH$378,MATCH(F_Outputs!$A38&amp;F_Outputs!$B38,F_Outputs_Prep!$I$4:$I$378,0),MATCH(F_Outputs!O$2,F_Outputs_Prep!$B$4:$AH$4,0))</f>
        <v>##BLANK</v>
      </c>
      <c r="P38" s="15" t="str">
        <f>INDEX(F_Outputs_Prep!$B$4:$AH$378,MATCH(F_Outputs!$A38&amp;F_Outputs!$B38,F_Outputs_Prep!$I$4:$I$378,0),MATCH(F_Outputs!P$2,F_Outputs_Prep!$B$4:$AH$4,0))</f>
        <v>##BLANK</v>
      </c>
      <c r="Q38" s="15" t="str">
        <f>INDEX(F_Outputs_Prep!$B$4:$AH$378,MATCH(F_Outputs!$A38&amp;F_Outputs!$B38,F_Outputs_Prep!$I$4:$I$378,0),MATCH(F_Outputs!Q$2,F_Outputs_Prep!$B$4:$AH$4,0))</f>
        <v>##BLANK</v>
      </c>
      <c r="R38" s="15" t="str">
        <f>INDEX(F_Outputs_Prep!$B$4:$AH$378,MATCH(F_Outputs!$A38&amp;F_Outputs!$B38,F_Outputs_Prep!$I$4:$I$378,0),MATCH(F_Outputs!R$2,F_Outputs_Prep!$B$4:$AH$4,0))</f>
        <v>##BLANK</v>
      </c>
      <c r="S38" s="15">
        <f>INDEX(F_Outputs_Prep!$B$4:$AH$378,MATCH(F_Outputs!$A38&amp;F_Outputs!$B38,F_Outputs_Prep!$I$4:$I$378,0),MATCH(F_Outputs!S$2,F_Outputs_Prep!$B$4:$AH$4,0))</f>
        <v>39804.144899999999</v>
      </c>
      <c r="T38" s="15">
        <f>INDEX(F_Outputs_Prep!$B$4:$AH$378,MATCH(F_Outputs!$A38&amp;F_Outputs!$B38,F_Outputs_Prep!$I$4:$I$378,0),MATCH(F_Outputs!T$2,F_Outputs_Prep!$B$4:$AH$4,0))</f>
        <v>43517.241300000002</v>
      </c>
      <c r="U38" s="15">
        <f>INDEX(F_Outputs_Prep!$B$4:$AH$378,MATCH(F_Outputs!$A38&amp;F_Outputs!$B38,F_Outputs_Prep!$I$4:$I$378,0),MATCH(F_Outputs!U$2,F_Outputs_Prep!$B$4:$AH$4,0))</f>
        <v>87343.669200000004</v>
      </c>
      <c r="V38" s="15">
        <f>INDEX(F_Outputs_Prep!$B$4:$AH$378,MATCH(F_Outputs!$A38&amp;F_Outputs!$B38,F_Outputs_Prep!$I$4:$I$378,0),MATCH(F_Outputs!V$2,F_Outputs_Prep!$B$4:$AH$4,0))</f>
        <v>87556.453699999998</v>
      </c>
      <c r="W38" s="15">
        <f>INDEX(F_Outputs_Prep!$B$4:$AH$378,MATCH(F_Outputs!$A38&amp;F_Outputs!$B38,F_Outputs_Prep!$I$4:$I$378,0),MATCH(F_Outputs!W$2,F_Outputs_Prep!$B$4:$AH$4,0))</f>
        <v>97464.015400000004</v>
      </c>
      <c r="X38" s="15">
        <f>INDEX(F_Outputs_Prep!$B$4:$AH$378,MATCH(F_Outputs!$A38&amp;F_Outputs!$B38,F_Outputs_Prep!$I$4:$I$378,0),MATCH(F_Outputs!X$2,F_Outputs_Prep!$B$4:$AH$4,0))</f>
        <v>98152.173699999999</v>
      </c>
    </row>
    <row r="39" spans="1:24" ht="15" x14ac:dyDescent="0.25">
      <c r="A39" s="58" t="s">
        <v>69</v>
      </c>
      <c r="B39" s="56" t="s">
        <v>168</v>
      </c>
      <c r="C39" s="56" t="s">
        <v>188</v>
      </c>
      <c r="D39" s="52" t="s">
        <v>50</v>
      </c>
      <c r="E39" s="56" t="s">
        <v>44</v>
      </c>
      <c r="F39" s="15" t="str">
        <f>INDEX(F_Outputs_Prep!$B$4:$AH$378,MATCH(F_Outputs!$A39&amp;F_Outputs!$B39,F_Outputs_Prep!$I$4:$I$378,0),MATCH(F_Outputs!F$2,F_Outputs_Prep!$B$4:$AH$4,0))</f>
        <v>##BLANK</v>
      </c>
      <c r="G39" s="15" t="str">
        <f>INDEX(F_Outputs_Prep!$B$4:$AH$378,MATCH(F_Outputs!$A39&amp;F_Outputs!$B39,F_Outputs_Prep!$I$4:$I$378,0),MATCH(F_Outputs!G$2,F_Outputs_Prep!$B$4:$AH$4,0))</f>
        <v>##BLANK</v>
      </c>
      <c r="H39" s="15" t="str">
        <f>INDEX(F_Outputs_Prep!$B$4:$AH$378,MATCH(F_Outputs!$A39&amp;F_Outputs!$B39,F_Outputs_Prep!$I$4:$I$378,0),MATCH(F_Outputs!H$2,F_Outputs_Prep!$B$4:$AH$4,0))</f>
        <v>##BLANK</v>
      </c>
      <c r="I39" s="15" t="str">
        <f>INDEX(F_Outputs_Prep!$B$4:$AH$378,MATCH(F_Outputs!$A39&amp;F_Outputs!$B39,F_Outputs_Prep!$I$4:$I$378,0),MATCH(F_Outputs!I$2,F_Outputs_Prep!$B$4:$AH$4,0))</f>
        <v>##BLANK</v>
      </c>
      <c r="J39" s="15" t="str">
        <f>INDEX(F_Outputs_Prep!$B$4:$AH$378,MATCH(F_Outputs!$A39&amp;F_Outputs!$B39,F_Outputs_Prep!$I$4:$I$378,0),MATCH(F_Outputs!J$2,F_Outputs_Prep!$B$4:$AH$4,0))</f>
        <v>##BLANK</v>
      </c>
      <c r="K39" s="15" t="str">
        <f>INDEX(F_Outputs_Prep!$B$4:$AH$378,MATCH(F_Outputs!$A39&amp;F_Outputs!$B39,F_Outputs_Prep!$I$4:$I$378,0),MATCH(F_Outputs!K$2,F_Outputs_Prep!$B$4:$AH$4,0))</f>
        <v>##BLANK</v>
      </c>
      <c r="L39" s="15" t="str">
        <f>INDEX(F_Outputs_Prep!$B$4:$AH$378,MATCH(F_Outputs!$A39&amp;F_Outputs!$B39,F_Outputs_Prep!$I$4:$I$378,0),MATCH(F_Outputs!L$2,F_Outputs_Prep!$B$4:$AH$4,0))</f>
        <v>##BLANK</v>
      </c>
      <c r="M39" s="15" t="str">
        <f>INDEX(F_Outputs_Prep!$B$4:$AH$378,MATCH(F_Outputs!$A39&amp;F_Outputs!$B39,F_Outputs_Prep!$I$4:$I$378,0),MATCH(F_Outputs!M$2,F_Outputs_Prep!$B$4:$AH$4,0))</f>
        <v>##BLANK</v>
      </c>
      <c r="N39" s="15" t="str">
        <f>INDEX(F_Outputs_Prep!$B$4:$AH$378,MATCH(F_Outputs!$A39&amp;F_Outputs!$B39,F_Outputs_Prep!$I$4:$I$378,0),MATCH(F_Outputs!N$2,F_Outputs_Prep!$B$4:$AH$4,0))</f>
        <v>##BLANK</v>
      </c>
      <c r="O39" s="15" t="str">
        <f>INDEX(F_Outputs_Prep!$B$4:$AH$378,MATCH(F_Outputs!$A39&amp;F_Outputs!$B39,F_Outputs_Prep!$I$4:$I$378,0),MATCH(F_Outputs!O$2,F_Outputs_Prep!$B$4:$AH$4,0))</f>
        <v>##BLANK</v>
      </c>
      <c r="P39" s="15" t="str">
        <f>INDEX(F_Outputs_Prep!$B$4:$AH$378,MATCH(F_Outputs!$A39&amp;F_Outputs!$B39,F_Outputs_Prep!$I$4:$I$378,0),MATCH(F_Outputs!P$2,F_Outputs_Prep!$B$4:$AH$4,0))</f>
        <v>##BLANK</v>
      </c>
      <c r="Q39" s="15" t="str">
        <f>INDEX(F_Outputs_Prep!$B$4:$AH$378,MATCH(F_Outputs!$A39&amp;F_Outputs!$B39,F_Outputs_Prep!$I$4:$I$378,0),MATCH(F_Outputs!Q$2,F_Outputs_Prep!$B$4:$AH$4,0))</f>
        <v>##BLANK</v>
      </c>
      <c r="R39" s="15" t="str">
        <f>INDEX(F_Outputs_Prep!$B$4:$AH$378,MATCH(F_Outputs!$A39&amp;F_Outputs!$B39,F_Outputs_Prep!$I$4:$I$378,0),MATCH(F_Outputs!R$2,F_Outputs_Prep!$B$4:$AH$4,0))</f>
        <v>##BLANK</v>
      </c>
      <c r="S39" s="15">
        <f>INDEX(F_Outputs_Prep!$B$4:$AH$378,MATCH(F_Outputs!$A39&amp;F_Outputs!$B39,F_Outputs_Prep!$I$4:$I$378,0),MATCH(F_Outputs!S$2,F_Outputs_Prep!$B$4:$AH$4,0))</f>
        <v>0</v>
      </c>
      <c r="T39" s="15">
        <f>INDEX(F_Outputs_Prep!$B$4:$AH$378,MATCH(F_Outputs!$A39&amp;F_Outputs!$B39,F_Outputs_Prep!$I$4:$I$378,0),MATCH(F_Outputs!T$2,F_Outputs_Prep!$B$4:$AH$4,0))</f>
        <v>189.435</v>
      </c>
      <c r="U39" s="15">
        <f>INDEX(F_Outputs_Prep!$B$4:$AH$378,MATCH(F_Outputs!$A39&amp;F_Outputs!$B39,F_Outputs_Prep!$I$4:$I$378,0),MATCH(F_Outputs!U$2,F_Outputs_Prep!$B$4:$AH$4,0))</f>
        <v>413.91</v>
      </c>
      <c r="V39" s="15">
        <f>INDEX(F_Outputs_Prep!$B$4:$AH$378,MATCH(F_Outputs!$A39&amp;F_Outputs!$B39,F_Outputs_Prep!$I$4:$I$378,0),MATCH(F_Outputs!V$2,F_Outputs_Prep!$B$4:$AH$4,0))</f>
        <v>413.91</v>
      </c>
      <c r="W39" s="15">
        <f>INDEX(F_Outputs_Prep!$B$4:$AH$378,MATCH(F_Outputs!$A39&amp;F_Outputs!$B39,F_Outputs_Prep!$I$4:$I$378,0),MATCH(F_Outputs!W$2,F_Outputs_Prep!$B$4:$AH$4,0))</f>
        <v>587.09519999999998</v>
      </c>
      <c r="X39" s="15">
        <f>INDEX(F_Outputs_Prep!$B$4:$AH$378,MATCH(F_Outputs!$A39&amp;F_Outputs!$B39,F_Outputs_Prep!$I$4:$I$378,0),MATCH(F_Outputs!X$2,F_Outputs_Prep!$B$4:$AH$4,0))</f>
        <v>587.09519999999998</v>
      </c>
    </row>
    <row r="40" spans="1:24" ht="15" x14ac:dyDescent="0.25">
      <c r="A40" s="58" t="s">
        <v>69</v>
      </c>
      <c r="B40" s="56" t="s">
        <v>169</v>
      </c>
      <c r="C40" s="56" t="s">
        <v>189</v>
      </c>
      <c r="D40" s="52" t="s">
        <v>50</v>
      </c>
      <c r="E40" s="56" t="s">
        <v>44</v>
      </c>
      <c r="F40" s="15" t="str">
        <f>INDEX(F_Outputs_Prep!$B$4:$AH$378,MATCH(F_Outputs!$A40&amp;F_Outputs!$B40,F_Outputs_Prep!$I$4:$I$378,0),MATCH(F_Outputs!F$2,F_Outputs_Prep!$B$4:$AH$4,0))</f>
        <v>##BLANK</v>
      </c>
      <c r="G40" s="15" t="str">
        <f>INDEX(F_Outputs_Prep!$B$4:$AH$378,MATCH(F_Outputs!$A40&amp;F_Outputs!$B40,F_Outputs_Prep!$I$4:$I$378,0),MATCH(F_Outputs!G$2,F_Outputs_Prep!$B$4:$AH$4,0))</f>
        <v>##BLANK</v>
      </c>
      <c r="H40" s="15" t="str">
        <f>INDEX(F_Outputs_Prep!$B$4:$AH$378,MATCH(F_Outputs!$A40&amp;F_Outputs!$B40,F_Outputs_Prep!$I$4:$I$378,0),MATCH(F_Outputs!H$2,F_Outputs_Prep!$B$4:$AH$4,0))</f>
        <v>##BLANK</v>
      </c>
      <c r="I40" s="15" t="str">
        <f>INDEX(F_Outputs_Prep!$B$4:$AH$378,MATCH(F_Outputs!$A40&amp;F_Outputs!$B40,F_Outputs_Prep!$I$4:$I$378,0),MATCH(F_Outputs!I$2,F_Outputs_Prep!$B$4:$AH$4,0))</f>
        <v>##BLANK</v>
      </c>
      <c r="J40" s="15" t="str">
        <f>INDEX(F_Outputs_Prep!$B$4:$AH$378,MATCH(F_Outputs!$A40&amp;F_Outputs!$B40,F_Outputs_Prep!$I$4:$I$378,0),MATCH(F_Outputs!J$2,F_Outputs_Prep!$B$4:$AH$4,0))</f>
        <v>##BLANK</v>
      </c>
      <c r="K40" s="15" t="str">
        <f>INDEX(F_Outputs_Prep!$B$4:$AH$378,MATCH(F_Outputs!$A40&amp;F_Outputs!$B40,F_Outputs_Prep!$I$4:$I$378,0),MATCH(F_Outputs!K$2,F_Outputs_Prep!$B$4:$AH$4,0))</f>
        <v>##BLANK</v>
      </c>
      <c r="L40" s="15" t="str">
        <f>INDEX(F_Outputs_Prep!$B$4:$AH$378,MATCH(F_Outputs!$A40&amp;F_Outputs!$B40,F_Outputs_Prep!$I$4:$I$378,0),MATCH(F_Outputs!L$2,F_Outputs_Prep!$B$4:$AH$4,0))</f>
        <v>##BLANK</v>
      </c>
      <c r="M40" s="15" t="str">
        <f>INDEX(F_Outputs_Prep!$B$4:$AH$378,MATCH(F_Outputs!$A40&amp;F_Outputs!$B40,F_Outputs_Prep!$I$4:$I$378,0),MATCH(F_Outputs!M$2,F_Outputs_Prep!$B$4:$AH$4,0))</f>
        <v>##BLANK</v>
      </c>
      <c r="N40" s="15" t="str">
        <f>INDEX(F_Outputs_Prep!$B$4:$AH$378,MATCH(F_Outputs!$A40&amp;F_Outputs!$B40,F_Outputs_Prep!$I$4:$I$378,0),MATCH(F_Outputs!N$2,F_Outputs_Prep!$B$4:$AH$4,0))</f>
        <v>##BLANK</v>
      </c>
      <c r="O40" s="15" t="str">
        <f>INDEX(F_Outputs_Prep!$B$4:$AH$378,MATCH(F_Outputs!$A40&amp;F_Outputs!$B40,F_Outputs_Prep!$I$4:$I$378,0),MATCH(F_Outputs!O$2,F_Outputs_Prep!$B$4:$AH$4,0))</f>
        <v>##BLANK</v>
      </c>
      <c r="P40" s="15" t="str">
        <f>INDEX(F_Outputs_Prep!$B$4:$AH$378,MATCH(F_Outputs!$A40&amp;F_Outputs!$B40,F_Outputs_Prep!$I$4:$I$378,0),MATCH(F_Outputs!P$2,F_Outputs_Prep!$B$4:$AH$4,0))</f>
        <v>##BLANK</v>
      </c>
      <c r="Q40" s="15" t="str">
        <f>INDEX(F_Outputs_Prep!$B$4:$AH$378,MATCH(F_Outputs!$A40&amp;F_Outputs!$B40,F_Outputs_Prep!$I$4:$I$378,0),MATCH(F_Outputs!Q$2,F_Outputs_Prep!$B$4:$AH$4,0))</f>
        <v>##BLANK</v>
      </c>
      <c r="R40" s="15" t="str">
        <f>INDEX(F_Outputs_Prep!$B$4:$AH$378,MATCH(F_Outputs!$A40&amp;F_Outputs!$B40,F_Outputs_Prep!$I$4:$I$378,0),MATCH(F_Outputs!R$2,F_Outputs_Prep!$B$4:$AH$4,0))</f>
        <v>##BLANK</v>
      </c>
      <c r="S40" s="15" t="str">
        <f>INDEX(F_Outputs_Prep!$B$4:$AH$378,MATCH(F_Outputs!$A40&amp;F_Outputs!$B40,F_Outputs_Prep!$I$4:$I$378,0),MATCH(F_Outputs!S$2,F_Outputs_Prep!$B$4:$AH$4,0))</f>
        <v>##BLANK</v>
      </c>
      <c r="T40" s="15" t="str">
        <f>INDEX(F_Outputs_Prep!$B$4:$AH$378,MATCH(F_Outputs!$A40&amp;F_Outputs!$B40,F_Outputs_Prep!$I$4:$I$378,0),MATCH(F_Outputs!T$2,F_Outputs_Prep!$B$4:$AH$4,0))</f>
        <v>##BLANK</v>
      </c>
      <c r="U40" s="15" t="str">
        <f>INDEX(F_Outputs_Prep!$B$4:$AH$378,MATCH(F_Outputs!$A40&amp;F_Outputs!$B40,F_Outputs_Prep!$I$4:$I$378,0),MATCH(F_Outputs!U$2,F_Outputs_Prep!$B$4:$AH$4,0))</f>
        <v>##BLANK</v>
      </c>
      <c r="V40" s="15" t="str">
        <f>INDEX(F_Outputs_Prep!$B$4:$AH$378,MATCH(F_Outputs!$A40&amp;F_Outputs!$B40,F_Outputs_Prep!$I$4:$I$378,0),MATCH(F_Outputs!V$2,F_Outputs_Prep!$B$4:$AH$4,0))</f>
        <v>##BLANK</v>
      </c>
      <c r="W40" s="15" t="str">
        <f>INDEX(F_Outputs_Prep!$B$4:$AH$378,MATCH(F_Outputs!$A40&amp;F_Outputs!$B40,F_Outputs_Prep!$I$4:$I$378,0),MATCH(F_Outputs!W$2,F_Outputs_Prep!$B$4:$AH$4,0))</f>
        <v>##BLANK</v>
      </c>
      <c r="X40" s="15" t="str">
        <f>INDEX(F_Outputs_Prep!$B$4:$AH$378,MATCH(F_Outputs!$A40&amp;F_Outputs!$B40,F_Outputs_Prep!$I$4:$I$378,0),MATCH(F_Outputs!X$2,F_Outputs_Prep!$B$4:$AH$4,0))</f>
        <v>##BLANK</v>
      </c>
    </row>
    <row r="41" spans="1:24" ht="15" x14ac:dyDescent="0.25">
      <c r="A41" s="58" t="s">
        <v>69</v>
      </c>
      <c r="B41" s="56" t="s">
        <v>170</v>
      </c>
      <c r="C41" s="56" t="s">
        <v>190</v>
      </c>
      <c r="D41" s="52" t="s">
        <v>50</v>
      </c>
      <c r="E41" s="56" t="s">
        <v>44</v>
      </c>
      <c r="F41" s="15" t="str">
        <f>INDEX(F_Outputs_Prep!$B$4:$AH$378,MATCH(F_Outputs!$A41&amp;F_Outputs!$B41,F_Outputs_Prep!$I$4:$I$378,0),MATCH(F_Outputs!F$2,F_Outputs_Prep!$B$4:$AH$4,0))</f>
        <v>##BLANK</v>
      </c>
      <c r="G41" s="15" t="str">
        <f>INDEX(F_Outputs_Prep!$B$4:$AH$378,MATCH(F_Outputs!$A41&amp;F_Outputs!$B41,F_Outputs_Prep!$I$4:$I$378,0),MATCH(F_Outputs!G$2,F_Outputs_Prep!$B$4:$AH$4,0))</f>
        <v>##BLANK</v>
      </c>
      <c r="H41" s="15" t="str">
        <f>INDEX(F_Outputs_Prep!$B$4:$AH$378,MATCH(F_Outputs!$A41&amp;F_Outputs!$B41,F_Outputs_Prep!$I$4:$I$378,0),MATCH(F_Outputs!H$2,F_Outputs_Prep!$B$4:$AH$4,0))</f>
        <v>##BLANK</v>
      </c>
      <c r="I41" s="15" t="str">
        <f>INDEX(F_Outputs_Prep!$B$4:$AH$378,MATCH(F_Outputs!$A41&amp;F_Outputs!$B41,F_Outputs_Prep!$I$4:$I$378,0),MATCH(F_Outputs!I$2,F_Outputs_Prep!$B$4:$AH$4,0))</f>
        <v>##BLANK</v>
      </c>
      <c r="J41" s="15" t="str">
        <f>INDEX(F_Outputs_Prep!$B$4:$AH$378,MATCH(F_Outputs!$A41&amp;F_Outputs!$B41,F_Outputs_Prep!$I$4:$I$378,0),MATCH(F_Outputs!J$2,F_Outputs_Prep!$B$4:$AH$4,0))</f>
        <v>##BLANK</v>
      </c>
      <c r="K41" s="15" t="str">
        <f>INDEX(F_Outputs_Prep!$B$4:$AH$378,MATCH(F_Outputs!$A41&amp;F_Outputs!$B41,F_Outputs_Prep!$I$4:$I$378,0),MATCH(F_Outputs!K$2,F_Outputs_Prep!$B$4:$AH$4,0))</f>
        <v>##BLANK</v>
      </c>
      <c r="L41" s="15" t="str">
        <f>INDEX(F_Outputs_Prep!$B$4:$AH$378,MATCH(F_Outputs!$A41&amp;F_Outputs!$B41,F_Outputs_Prep!$I$4:$I$378,0),MATCH(F_Outputs!L$2,F_Outputs_Prep!$B$4:$AH$4,0))</f>
        <v>##BLANK</v>
      </c>
      <c r="M41" s="15" t="str">
        <f>INDEX(F_Outputs_Prep!$B$4:$AH$378,MATCH(F_Outputs!$A41&amp;F_Outputs!$B41,F_Outputs_Prep!$I$4:$I$378,0),MATCH(F_Outputs!M$2,F_Outputs_Prep!$B$4:$AH$4,0))</f>
        <v>##BLANK</v>
      </c>
      <c r="N41" s="15" t="str">
        <f>INDEX(F_Outputs_Prep!$B$4:$AH$378,MATCH(F_Outputs!$A41&amp;F_Outputs!$B41,F_Outputs_Prep!$I$4:$I$378,0),MATCH(F_Outputs!N$2,F_Outputs_Prep!$B$4:$AH$4,0))</f>
        <v>##BLANK</v>
      </c>
      <c r="O41" s="15" t="str">
        <f>INDEX(F_Outputs_Prep!$B$4:$AH$378,MATCH(F_Outputs!$A41&amp;F_Outputs!$B41,F_Outputs_Prep!$I$4:$I$378,0),MATCH(F_Outputs!O$2,F_Outputs_Prep!$B$4:$AH$4,0))</f>
        <v>##BLANK</v>
      </c>
      <c r="P41" s="15" t="str">
        <f>INDEX(F_Outputs_Prep!$B$4:$AH$378,MATCH(F_Outputs!$A41&amp;F_Outputs!$B41,F_Outputs_Prep!$I$4:$I$378,0),MATCH(F_Outputs!P$2,F_Outputs_Prep!$B$4:$AH$4,0))</f>
        <v>##BLANK</v>
      </c>
      <c r="Q41" s="15" t="str">
        <f>INDEX(F_Outputs_Prep!$B$4:$AH$378,MATCH(F_Outputs!$A41&amp;F_Outputs!$B41,F_Outputs_Prep!$I$4:$I$378,0),MATCH(F_Outputs!Q$2,F_Outputs_Prep!$B$4:$AH$4,0))</f>
        <v>##BLANK</v>
      </c>
      <c r="R41" s="15" t="str">
        <f>INDEX(F_Outputs_Prep!$B$4:$AH$378,MATCH(F_Outputs!$A41&amp;F_Outputs!$B41,F_Outputs_Prep!$I$4:$I$378,0),MATCH(F_Outputs!R$2,F_Outputs_Prep!$B$4:$AH$4,0))</f>
        <v>##BLANK</v>
      </c>
      <c r="S41" s="15">
        <f>INDEX(F_Outputs_Prep!$B$4:$AH$378,MATCH(F_Outputs!$A41&amp;F_Outputs!$B41,F_Outputs_Prep!$I$4:$I$378,0),MATCH(F_Outputs!S$2,F_Outputs_Prep!$B$4:$AH$4,0))</f>
        <v>0</v>
      </c>
      <c r="T41" s="15">
        <f>INDEX(F_Outputs_Prep!$B$4:$AH$378,MATCH(F_Outputs!$A41&amp;F_Outputs!$B41,F_Outputs_Prep!$I$4:$I$378,0),MATCH(F_Outputs!T$2,F_Outputs_Prep!$B$4:$AH$4,0))</f>
        <v>189.435</v>
      </c>
      <c r="U41" s="15">
        <f>INDEX(F_Outputs_Prep!$B$4:$AH$378,MATCH(F_Outputs!$A41&amp;F_Outputs!$B41,F_Outputs_Prep!$I$4:$I$378,0),MATCH(F_Outputs!U$2,F_Outputs_Prep!$B$4:$AH$4,0))</f>
        <v>413.91</v>
      </c>
      <c r="V41" s="15">
        <f>INDEX(F_Outputs_Prep!$B$4:$AH$378,MATCH(F_Outputs!$A41&amp;F_Outputs!$B41,F_Outputs_Prep!$I$4:$I$378,0),MATCH(F_Outputs!V$2,F_Outputs_Prep!$B$4:$AH$4,0))</f>
        <v>413.91</v>
      </c>
      <c r="W41" s="15">
        <f>INDEX(F_Outputs_Prep!$B$4:$AH$378,MATCH(F_Outputs!$A41&amp;F_Outputs!$B41,F_Outputs_Prep!$I$4:$I$378,0),MATCH(F_Outputs!W$2,F_Outputs_Prep!$B$4:$AH$4,0))</f>
        <v>587.09519999999998</v>
      </c>
      <c r="X41" s="15">
        <f>INDEX(F_Outputs_Prep!$B$4:$AH$378,MATCH(F_Outputs!$A41&amp;F_Outputs!$B41,F_Outputs_Prep!$I$4:$I$378,0),MATCH(F_Outputs!X$2,F_Outputs_Prep!$B$4:$AH$4,0))</f>
        <v>587.09519999999998</v>
      </c>
    </row>
    <row r="42" spans="1:24" ht="15" x14ac:dyDescent="0.25">
      <c r="A42" s="58" t="s">
        <v>69</v>
      </c>
      <c r="B42" s="56" t="s">
        <v>97</v>
      </c>
      <c r="C42" s="56" t="s">
        <v>98</v>
      </c>
      <c r="D42" s="52" t="s">
        <v>50</v>
      </c>
      <c r="E42" s="56" t="s">
        <v>44</v>
      </c>
      <c r="F42" s="15" t="str">
        <f>INDEX(F_Outputs_Prep!$B$4:$AH$378,MATCH(F_Outputs!$A42&amp;F_Outputs!$B42,F_Outputs_Prep!$I$4:$I$378,0),MATCH(F_Outputs!F$2,F_Outputs_Prep!$B$4:$AH$4,0))</f>
        <v>##BLANK</v>
      </c>
      <c r="G42" s="15" t="str">
        <f>INDEX(F_Outputs_Prep!$B$4:$AH$378,MATCH(F_Outputs!$A42&amp;F_Outputs!$B42,F_Outputs_Prep!$I$4:$I$378,0),MATCH(F_Outputs!G$2,F_Outputs_Prep!$B$4:$AH$4,0))</f>
        <v>##BLANK</v>
      </c>
      <c r="H42" s="15" t="str">
        <f>INDEX(F_Outputs_Prep!$B$4:$AH$378,MATCH(F_Outputs!$A42&amp;F_Outputs!$B42,F_Outputs_Prep!$I$4:$I$378,0),MATCH(F_Outputs!H$2,F_Outputs_Prep!$B$4:$AH$4,0))</f>
        <v>##BLANK</v>
      </c>
      <c r="I42" s="15" t="str">
        <f>INDEX(F_Outputs_Prep!$B$4:$AH$378,MATCH(F_Outputs!$A42&amp;F_Outputs!$B42,F_Outputs_Prep!$I$4:$I$378,0),MATCH(F_Outputs!I$2,F_Outputs_Prep!$B$4:$AH$4,0))</f>
        <v>##BLANK</v>
      </c>
      <c r="J42" s="15" t="str">
        <f>INDEX(F_Outputs_Prep!$B$4:$AH$378,MATCH(F_Outputs!$A42&amp;F_Outputs!$B42,F_Outputs_Prep!$I$4:$I$378,0),MATCH(F_Outputs!J$2,F_Outputs_Prep!$B$4:$AH$4,0))</f>
        <v>##BLANK</v>
      </c>
      <c r="K42" s="15" t="str">
        <f>INDEX(F_Outputs_Prep!$B$4:$AH$378,MATCH(F_Outputs!$A42&amp;F_Outputs!$B42,F_Outputs_Prep!$I$4:$I$378,0),MATCH(F_Outputs!K$2,F_Outputs_Prep!$B$4:$AH$4,0))</f>
        <v>##BLANK</v>
      </c>
      <c r="L42" s="15" t="str">
        <f>INDEX(F_Outputs_Prep!$B$4:$AH$378,MATCH(F_Outputs!$A42&amp;F_Outputs!$B42,F_Outputs_Prep!$I$4:$I$378,0),MATCH(F_Outputs!L$2,F_Outputs_Prep!$B$4:$AH$4,0))</f>
        <v>##BLANK</v>
      </c>
      <c r="M42" s="15" t="str">
        <f>INDEX(F_Outputs_Prep!$B$4:$AH$378,MATCH(F_Outputs!$A42&amp;F_Outputs!$B42,F_Outputs_Prep!$I$4:$I$378,0),MATCH(F_Outputs!M$2,F_Outputs_Prep!$B$4:$AH$4,0))</f>
        <v>##BLANK</v>
      </c>
      <c r="N42" s="15" t="str">
        <f>INDEX(F_Outputs_Prep!$B$4:$AH$378,MATCH(F_Outputs!$A42&amp;F_Outputs!$B42,F_Outputs_Prep!$I$4:$I$378,0),MATCH(F_Outputs!N$2,F_Outputs_Prep!$B$4:$AH$4,0))</f>
        <v>##BLANK</v>
      </c>
      <c r="O42" s="15" t="str">
        <f>INDEX(F_Outputs_Prep!$B$4:$AH$378,MATCH(F_Outputs!$A42&amp;F_Outputs!$B42,F_Outputs_Prep!$I$4:$I$378,0),MATCH(F_Outputs!O$2,F_Outputs_Prep!$B$4:$AH$4,0))</f>
        <v>##BLANK</v>
      </c>
      <c r="P42" s="15" t="str">
        <f>INDEX(F_Outputs_Prep!$B$4:$AH$378,MATCH(F_Outputs!$A42&amp;F_Outputs!$B42,F_Outputs_Prep!$I$4:$I$378,0),MATCH(F_Outputs!P$2,F_Outputs_Prep!$B$4:$AH$4,0))</f>
        <v>##BLANK</v>
      </c>
      <c r="Q42" s="15" t="str">
        <f>INDEX(F_Outputs_Prep!$B$4:$AH$378,MATCH(F_Outputs!$A42&amp;F_Outputs!$B42,F_Outputs_Prep!$I$4:$I$378,0),MATCH(F_Outputs!Q$2,F_Outputs_Prep!$B$4:$AH$4,0))</f>
        <v>##BLANK</v>
      </c>
      <c r="R42" s="15" t="str">
        <f>INDEX(F_Outputs_Prep!$B$4:$AH$378,MATCH(F_Outputs!$A42&amp;F_Outputs!$B42,F_Outputs_Prep!$I$4:$I$378,0),MATCH(F_Outputs!R$2,F_Outputs_Prep!$B$4:$AH$4,0))</f>
        <v>##BLANK</v>
      </c>
      <c r="S42" s="15">
        <f>INDEX(F_Outputs_Prep!$B$4:$AH$378,MATCH(F_Outputs!$A42&amp;F_Outputs!$B42,F_Outputs_Prep!$I$4:$I$378,0),MATCH(F_Outputs!S$2,F_Outputs_Prep!$B$4:$AH$4,0))</f>
        <v>39804.144899999999</v>
      </c>
      <c r="T42" s="15">
        <f>INDEX(F_Outputs_Prep!$B$4:$AH$378,MATCH(F_Outputs!$A42&amp;F_Outputs!$B42,F_Outputs_Prep!$I$4:$I$378,0),MATCH(F_Outputs!T$2,F_Outputs_Prep!$B$4:$AH$4,0))</f>
        <v>43706.676299999999</v>
      </c>
      <c r="U42" s="15">
        <f>INDEX(F_Outputs_Prep!$B$4:$AH$378,MATCH(F_Outputs!$A42&amp;F_Outputs!$B42,F_Outputs_Prep!$I$4:$I$378,0),MATCH(F_Outputs!U$2,F_Outputs_Prep!$B$4:$AH$4,0))</f>
        <v>87757.579199999993</v>
      </c>
      <c r="V42" s="15">
        <f>INDEX(F_Outputs_Prep!$B$4:$AH$378,MATCH(F_Outputs!$A42&amp;F_Outputs!$B42,F_Outputs_Prep!$I$4:$I$378,0),MATCH(F_Outputs!V$2,F_Outputs_Prep!$B$4:$AH$4,0))</f>
        <v>87970.363700000002</v>
      </c>
      <c r="W42" s="15">
        <f>INDEX(F_Outputs_Prep!$B$4:$AH$378,MATCH(F_Outputs!$A42&amp;F_Outputs!$B42,F_Outputs_Prep!$I$4:$I$378,0),MATCH(F_Outputs!W$2,F_Outputs_Prep!$B$4:$AH$4,0))</f>
        <v>98051.1106</v>
      </c>
      <c r="X42" s="15">
        <f>INDEX(F_Outputs_Prep!$B$4:$AH$378,MATCH(F_Outputs!$A42&amp;F_Outputs!$B42,F_Outputs_Prep!$I$4:$I$378,0),MATCH(F_Outputs!X$2,F_Outputs_Prep!$B$4:$AH$4,0))</f>
        <v>98739.268899999995</v>
      </c>
    </row>
    <row r="43" spans="1:24" ht="15" x14ac:dyDescent="0.25">
      <c r="A43" s="58" t="s">
        <v>69</v>
      </c>
      <c r="B43" s="56" t="s">
        <v>163</v>
      </c>
      <c r="C43" s="56" t="s">
        <v>191</v>
      </c>
      <c r="D43" s="52" t="s">
        <v>68</v>
      </c>
      <c r="E43" s="56" t="s">
        <v>44</v>
      </c>
      <c r="F43" s="15" t="str">
        <f>INDEX(F_Outputs_Prep!$B$4:$AH$378,MATCH(F_Outputs!$A43&amp;F_Outputs!$B43,F_Outputs_Prep!$I$4:$I$378,0),MATCH(F_Outputs!F$2,F_Outputs_Prep!$B$4:$AH$4,0))</f>
        <v>##BLANK</v>
      </c>
      <c r="G43" s="15" t="str">
        <f>INDEX(F_Outputs_Prep!$B$4:$AH$378,MATCH(F_Outputs!$A43&amp;F_Outputs!$B43,F_Outputs_Prep!$I$4:$I$378,0),MATCH(F_Outputs!G$2,F_Outputs_Prep!$B$4:$AH$4,0))</f>
        <v>##BLANK</v>
      </c>
      <c r="H43" s="15" t="str">
        <f>INDEX(F_Outputs_Prep!$B$4:$AH$378,MATCH(F_Outputs!$A43&amp;F_Outputs!$B43,F_Outputs_Prep!$I$4:$I$378,0),MATCH(F_Outputs!H$2,F_Outputs_Prep!$B$4:$AH$4,0))</f>
        <v>##BLANK</v>
      </c>
      <c r="I43" s="15" t="str">
        <f>INDEX(F_Outputs_Prep!$B$4:$AH$378,MATCH(F_Outputs!$A43&amp;F_Outputs!$B43,F_Outputs_Prep!$I$4:$I$378,0),MATCH(F_Outputs!I$2,F_Outputs_Prep!$B$4:$AH$4,0))</f>
        <v>##BLANK</v>
      </c>
      <c r="J43" s="15" t="str">
        <f>INDEX(F_Outputs_Prep!$B$4:$AH$378,MATCH(F_Outputs!$A43&amp;F_Outputs!$B43,F_Outputs_Prep!$I$4:$I$378,0),MATCH(F_Outputs!J$2,F_Outputs_Prep!$B$4:$AH$4,0))</f>
        <v>##BLANK</v>
      </c>
      <c r="K43" s="15" t="str">
        <f>INDEX(F_Outputs_Prep!$B$4:$AH$378,MATCH(F_Outputs!$A43&amp;F_Outputs!$B43,F_Outputs_Prep!$I$4:$I$378,0),MATCH(F_Outputs!K$2,F_Outputs_Prep!$B$4:$AH$4,0))</f>
        <v>##BLANK</v>
      </c>
      <c r="L43" s="15" t="str">
        <f>INDEX(F_Outputs_Prep!$B$4:$AH$378,MATCH(F_Outputs!$A43&amp;F_Outputs!$B43,F_Outputs_Prep!$I$4:$I$378,0),MATCH(F_Outputs!L$2,F_Outputs_Prep!$B$4:$AH$4,0))</f>
        <v>##BLANK</v>
      </c>
      <c r="M43" s="15" t="str">
        <f>INDEX(F_Outputs_Prep!$B$4:$AH$378,MATCH(F_Outputs!$A43&amp;F_Outputs!$B43,F_Outputs_Prep!$I$4:$I$378,0),MATCH(F_Outputs!M$2,F_Outputs_Prep!$B$4:$AH$4,0))</f>
        <v>##BLANK</v>
      </c>
      <c r="N43" s="15" t="str">
        <f>INDEX(F_Outputs_Prep!$B$4:$AH$378,MATCH(F_Outputs!$A43&amp;F_Outputs!$B43,F_Outputs_Prep!$I$4:$I$378,0),MATCH(F_Outputs!N$2,F_Outputs_Prep!$B$4:$AH$4,0))</f>
        <v>##BLANK</v>
      </c>
      <c r="O43" s="15" t="str">
        <f>INDEX(F_Outputs_Prep!$B$4:$AH$378,MATCH(F_Outputs!$A43&amp;F_Outputs!$B43,F_Outputs_Prep!$I$4:$I$378,0),MATCH(F_Outputs!O$2,F_Outputs_Prep!$B$4:$AH$4,0))</f>
        <v>##BLANK</v>
      </c>
      <c r="P43" s="15" t="str">
        <f>INDEX(F_Outputs_Prep!$B$4:$AH$378,MATCH(F_Outputs!$A43&amp;F_Outputs!$B43,F_Outputs_Prep!$I$4:$I$378,0),MATCH(F_Outputs!P$2,F_Outputs_Prep!$B$4:$AH$4,0))</f>
        <v>##BLANK</v>
      </c>
      <c r="Q43" s="15" t="str">
        <f>INDEX(F_Outputs_Prep!$B$4:$AH$378,MATCH(F_Outputs!$A43&amp;F_Outputs!$B43,F_Outputs_Prep!$I$4:$I$378,0),MATCH(F_Outputs!Q$2,F_Outputs_Prep!$B$4:$AH$4,0))</f>
        <v>##BLANK</v>
      </c>
      <c r="R43" s="15" t="str">
        <f>INDEX(F_Outputs_Prep!$B$4:$AH$378,MATCH(F_Outputs!$A43&amp;F_Outputs!$B43,F_Outputs_Prep!$I$4:$I$378,0),MATCH(F_Outputs!R$2,F_Outputs_Prep!$B$4:$AH$4,0))</f>
        <v>##BLANK</v>
      </c>
      <c r="S43" s="15">
        <f>INDEX(F_Outputs_Prep!$B$4:$AH$378,MATCH(F_Outputs!$A43&amp;F_Outputs!$B43,F_Outputs_Prep!$I$4:$I$378,0),MATCH(F_Outputs!S$2,F_Outputs_Prep!$B$4:$AH$4,0))</f>
        <v>0.1081</v>
      </c>
      <c r="T43" s="15">
        <f>INDEX(F_Outputs_Prep!$B$4:$AH$378,MATCH(F_Outputs!$A43&amp;F_Outputs!$B43,F_Outputs_Prep!$I$4:$I$378,0),MATCH(F_Outputs!T$2,F_Outputs_Prep!$B$4:$AH$4,0))</f>
        <v>0.1187</v>
      </c>
      <c r="U43" s="15">
        <f>INDEX(F_Outputs_Prep!$B$4:$AH$378,MATCH(F_Outputs!$A43&amp;F_Outputs!$B43,F_Outputs_Prep!$I$4:$I$378,0),MATCH(F_Outputs!U$2,F_Outputs_Prep!$B$4:$AH$4,0))</f>
        <v>0.2384</v>
      </c>
      <c r="V43" s="15">
        <f>INDEX(F_Outputs_Prep!$B$4:$AH$378,MATCH(F_Outputs!$A43&amp;F_Outputs!$B43,F_Outputs_Prep!$I$4:$I$378,0),MATCH(F_Outputs!V$2,F_Outputs_Prep!$B$4:$AH$4,0))</f>
        <v>0.23899999999999999</v>
      </c>
      <c r="W43" s="15">
        <f>INDEX(F_Outputs_Prep!$B$4:$AH$378,MATCH(F_Outputs!$A43&amp;F_Outputs!$B43,F_Outputs_Prep!$I$4:$I$378,0),MATCH(F_Outputs!W$2,F_Outputs_Prep!$B$4:$AH$4,0))</f>
        <v>0.26640000000000003</v>
      </c>
      <c r="X43" s="15">
        <f>INDEX(F_Outputs_Prep!$B$4:$AH$378,MATCH(F_Outputs!$A43&amp;F_Outputs!$B43,F_Outputs_Prep!$I$4:$I$378,0),MATCH(F_Outputs!X$2,F_Outputs_Prep!$B$4:$AH$4,0))</f>
        <v>0.26819999999999999</v>
      </c>
    </row>
    <row r="44" spans="1:24" ht="15" x14ac:dyDescent="0.25">
      <c r="A44" s="58" t="s">
        <v>69</v>
      </c>
      <c r="B44" s="56" t="s">
        <v>192</v>
      </c>
      <c r="C44" s="56" t="s">
        <v>193</v>
      </c>
      <c r="D44" s="52" t="s">
        <v>194</v>
      </c>
      <c r="E44" s="56" t="s">
        <v>44</v>
      </c>
      <c r="F44" s="15" t="str">
        <f ca="1">INDEX(F_Outputs_Prep!$B$4:$AH$378,MATCH(F_Outputs!$A44&amp;F_Outputs!$B44,F_Outputs_Prep!$I$4:$I$378,0),MATCH(F_Outputs!F$2,F_Outputs_Prep!$B$4:$AH$4,0))</f>
        <v>[…]02/04/2026 17:29:15</v>
      </c>
      <c r="G44" s="15" t="str">
        <f ca="1">INDEX(F_Outputs_Prep!$B$4:$AH$378,MATCH(F_Outputs!$A44&amp;F_Outputs!$B44,F_Outputs_Prep!$I$4:$I$378,0),MATCH(F_Outputs!G$2,F_Outputs_Prep!$B$4:$AH$4,0))</f>
        <v>[…]02/04/2026 17:29:15</v>
      </c>
      <c r="H44" s="15" t="str">
        <f ca="1">INDEX(F_Outputs_Prep!$B$4:$AH$378,MATCH(F_Outputs!$A44&amp;F_Outputs!$B44,F_Outputs_Prep!$I$4:$I$378,0),MATCH(F_Outputs!H$2,F_Outputs_Prep!$B$4:$AH$4,0))</f>
        <v>[…]02/04/2026 17:29:15</v>
      </c>
      <c r="I44" s="15" t="str">
        <f ca="1">INDEX(F_Outputs_Prep!$B$4:$AH$378,MATCH(F_Outputs!$A44&amp;F_Outputs!$B44,F_Outputs_Prep!$I$4:$I$378,0),MATCH(F_Outputs!I$2,F_Outputs_Prep!$B$4:$AH$4,0))</f>
        <v>[…]02/04/2026 17:29:15</v>
      </c>
      <c r="J44" s="15" t="str">
        <f ca="1">INDEX(F_Outputs_Prep!$B$4:$AH$378,MATCH(F_Outputs!$A44&amp;F_Outputs!$B44,F_Outputs_Prep!$I$4:$I$378,0),MATCH(F_Outputs!J$2,F_Outputs_Prep!$B$4:$AH$4,0))</f>
        <v>[…]02/04/2026 17:29:15</v>
      </c>
      <c r="K44" s="15" t="str">
        <f ca="1">INDEX(F_Outputs_Prep!$B$4:$AH$378,MATCH(F_Outputs!$A44&amp;F_Outputs!$B44,F_Outputs_Prep!$I$4:$I$378,0),MATCH(F_Outputs!K$2,F_Outputs_Prep!$B$4:$AH$4,0))</f>
        <v>[…]02/04/2026 17:29:15</v>
      </c>
      <c r="L44" s="15" t="str">
        <f ca="1">INDEX(F_Outputs_Prep!$B$4:$AH$378,MATCH(F_Outputs!$A44&amp;F_Outputs!$B44,F_Outputs_Prep!$I$4:$I$378,0),MATCH(F_Outputs!L$2,F_Outputs_Prep!$B$4:$AH$4,0))</f>
        <v>[…]02/04/2026 17:29:15</v>
      </c>
      <c r="M44" s="15" t="str">
        <f ca="1">INDEX(F_Outputs_Prep!$B$4:$AH$378,MATCH(F_Outputs!$A44&amp;F_Outputs!$B44,F_Outputs_Prep!$I$4:$I$378,0),MATCH(F_Outputs!M$2,F_Outputs_Prep!$B$4:$AH$4,0))</f>
        <v>[…]02/04/2026 17:29:15</v>
      </c>
      <c r="N44" s="15" t="str">
        <f ca="1">INDEX(F_Outputs_Prep!$B$4:$AH$378,MATCH(F_Outputs!$A44&amp;F_Outputs!$B44,F_Outputs_Prep!$I$4:$I$378,0),MATCH(F_Outputs!N$2,F_Outputs_Prep!$B$4:$AH$4,0))</f>
        <v>[…]02/04/2026 17:29:15</v>
      </c>
      <c r="O44" s="15" t="str">
        <f ca="1">INDEX(F_Outputs_Prep!$B$4:$AH$378,MATCH(F_Outputs!$A44&amp;F_Outputs!$B44,F_Outputs_Prep!$I$4:$I$378,0),MATCH(F_Outputs!O$2,F_Outputs_Prep!$B$4:$AH$4,0))</f>
        <v>[…]02/04/2026 17:29:15</v>
      </c>
      <c r="P44" s="15" t="str">
        <f ca="1">INDEX(F_Outputs_Prep!$B$4:$AH$378,MATCH(F_Outputs!$A44&amp;F_Outputs!$B44,F_Outputs_Prep!$I$4:$I$378,0),MATCH(F_Outputs!P$2,F_Outputs_Prep!$B$4:$AH$4,0))</f>
        <v>[…]02/04/2026 17:29:15</v>
      </c>
      <c r="Q44" s="15" t="str">
        <f ca="1">INDEX(F_Outputs_Prep!$B$4:$AH$378,MATCH(F_Outputs!$A44&amp;F_Outputs!$B44,F_Outputs_Prep!$I$4:$I$378,0),MATCH(F_Outputs!Q$2,F_Outputs_Prep!$B$4:$AH$4,0))</f>
        <v>[…]02/04/2026 17:29:15</v>
      </c>
      <c r="R44" s="15" t="str">
        <f ca="1">INDEX(F_Outputs_Prep!$B$4:$AH$378,MATCH(F_Outputs!$A44&amp;F_Outputs!$B44,F_Outputs_Prep!$I$4:$I$378,0),MATCH(F_Outputs!R$2,F_Outputs_Prep!$B$4:$AH$4,0))</f>
        <v>[…]02/04/2026 17:29:15</v>
      </c>
      <c r="S44" s="15" t="str">
        <f ca="1">INDEX(F_Outputs_Prep!$B$4:$AH$378,MATCH(F_Outputs!$A44&amp;F_Outputs!$B44,F_Outputs_Prep!$I$4:$I$378,0),MATCH(F_Outputs!S$2,F_Outputs_Prep!$B$4:$AH$4,0))</f>
        <v>[…]02/04/2026 17:29:15</v>
      </c>
      <c r="T44" s="15" t="str">
        <f ca="1">INDEX(F_Outputs_Prep!$B$4:$AH$378,MATCH(F_Outputs!$A44&amp;F_Outputs!$B44,F_Outputs_Prep!$I$4:$I$378,0),MATCH(F_Outputs!T$2,F_Outputs_Prep!$B$4:$AH$4,0))</f>
        <v>[…]02/04/2026 17:29:15</v>
      </c>
      <c r="U44" s="15" t="str">
        <f ca="1">INDEX(F_Outputs_Prep!$B$4:$AH$378,MATCH(F_Outputs!$A44&amp;F_Outputs!$B44,F_Outputs_Prep!$I$4:$I$378,0),MATCH(F_Outputs!U$2,F_Outputs_Prep!$B$4:$AH$4,0))</f>
        <v>[…]02/04/2026 17:29:15</v>
      </c>
      <c r="V44" s="15" t="str">
        <f ca="1">INDEX(F_Outputs_Prep!$B$4:$AH$378,MATCH(F_Outputs!$A44&amp;F_Outputs!$B44,F_Outputs_Prep!$I$4:$I$378,0),MATCH(F_Outputs!V$2,F_Outputs_Prep!$B$4:$AH$4,0))</f>
        <v>[…]02/04/2026 17:29:15</v>
      </c>
      <c r="W44" s="15" t="str">
        <f ca="1">INDEX(F_Outputs_Prep!$B$4:$AH$378,MATCH(F_Outputs!$A44&amp;F_Outputs!$B44,F_Outputs_Prep!$I$4:$I$378,0),MATCH(F_Outputs!W$2,F_Outputs_Prep!$B$4:$AH$4,0))</f>
        <v>[…]02/04/2026 17:29:15</v>
      </c>
      <c r="X44" s="15" t="str">
        <f ca="1">INDEX(F_Outputs_Prep!$B$4:$AH$378,MATCH(F_Outputs!$A44&amp;F_Outputs!$B44,F_Outputs_Prep!$I$4:$I$378,0),MATCH(F_Outputs!X$2,F_Outputs_Prep!$B$4:$AH$4,0))</f>
        <v>[…]02/04/2026 17:29:15</v>
      </c>
    </row>
    <row r="45" spans="1:24" ht="15" x14ac:dyDescent="0.25">
      <c r="A45" s="58" t="s">
        <v>69</v>
      </c>
      <c r="B45" s="56" t="s">
        <v>195</v>
      </c>
      <c r="C45" s="56" t="s">
        <v>196</v>
      </c>
      <c r="D45" s="52" t="s">
        <v>194</v>
      </c>
      <c r="E45" s="56" t="s">
        <v>44</v>
      </c>
      <c r="F45" s="15" t="str">
        <f ca="1">INDEX(F_Outputs_Prep!$B$4:$AH$378,MATCH(F_Outputs!$A45&amp;F_Outputs!$B45,F_Outputs_Prep!$I$4:$I$378,0),MATCH(F_Outputs!F$2,F_Outputs_Prep!$B$4:$AH$4,0))</f>
        <v>PR24-FD-CA13-River-water-quality-v2.xlsx</v>
      </c>
      <c r="G45" s="15" t="str">
        <f ca="1">INDEX(F_Outputs_Prep!$B$4:$AH$378,MATCH(F_Outputs!$A45&amp;F_Outputs!$B45,F_Outputs_Prep!$I$4:$I$378,0),MATCH(F_Outputs!G$2,F_Outputs_Prep!$B$4:$AH$4,0))</f>
        <v>PR24-FD-CA13-River-water-quality-v2.xlsx</v>
      </c>
      <c r="H45" s="15" t="str">
        <f ca="1">INDEX(F_Outputs_Prep!$B$4:$AH$378,MATCH(F_Outputs!$A45&amp;F_Outputs!$B45,F_Outputs_Prep!$I$4:$I$378,0),MATCH(F_Outputs!H$2,F_Outputs_Prep!$B$4:$AH$4,0))</f>
        <v>PR24-FD-CA13-River-water-quality-v2.xlsx</v>
      </c>
      <c r="I45" s="15" t="str">
        <f ca="1">INDEX(F_Outputs_Prep!$B$4:$AH$378,MATCH(F_Outputs!$A45&amp;F_Outputs!$B45,F_Outputs_Prep!$I$4:$I$378,0),MATCH(F_Outputs!I$2,F_Outputs_Prep!$B$4:$AH$4,0))</f>
        <v>PR24-FD-CA13-River-water-quality-v2.xlsx</v>
      </c>
      <c r="J45" s="15" t="str">
        <f ca="1">INDEX(F_Outputs_Prep!$B$4:$AH$378,MATCH(F_Outputs!$A45&amp;F_Outputs!$B45,F_Outputs_Prep!$I$4:$I$378,0),MATCH(F_Outputs!J$2,F_Outputs_Prep!$B$4:$AH$4,0))</f>
        <v>PR24-FD-CA13-River-water-quality-v2.xlsx</v>
      </c>
      <c r="K45" s="15" t="str">
        <f ca="1">INDEX(F_Outputs_Prep!$B$4:$AH$378,MATCH(F_Outputs!$A45&amp;F_Outputs!$B45,F_Outputs_Prep!$I$4:$I$378,0),MATCH(F_Outputs!K$2,F_Outputs_Prep!$B$4:$AH$4,0))</f>
        <v>PR24-FD-CA13-River-water-quality-v2.xlsx</v>
      </c>
      <c r="L45" s="15" t="str">
        <f ca="1">INDEX(F_Outputs_Prep!$B$4:$AH$378,MATCH(F_Outputs!$A45&amp;F_Outputs!$B45,F_Outputs_Prep!$I$4:$I$378,0),MATCH(F_Outputs!L$2,F_Outputs_Prep!$B$4:$AH$4,0))</f>
        <v>PR24-FD-CA13-River-water-quality-v2.xlsx</v>
      </c>
      <c r="M45" s="15" t="str">
        <f ca="1">INDEX(F_Outputs_Prep!$B$4:$AH$378,MATCH(F_Outputs!$A45&amp;F_Outputs!$B45,F_Outputs_Prep!$I$4:$I$378,0),MATCH(F_Outputs!M$2,F_Outputs_Prep!$B$4:$AH$4,0))</f>
        <v>PR24-FD-CA13-River-water-quality-v2.xlsx</v>
      </c>
      <c r="N45" s="15" t="str">
        <f ca="1">INDEX(F_Outputs_Prep!$B$4:$AH$378,MATCH(F_Outputs!$A45&amp;F_Outputs!$B45,F_Outputs_Prep!$I$4:$I$378,0),MATCH(F_Outputs!N$2,F_Outputs_Prep!$B$4:$AH$4,0))</f>
        <v>PR24-FD-CA13-River-water-quality-v2.xlsx</v>
      </c>
      <c r="O45" s="15" t="str">
        <f ca="1">INDEX(F_Outputs_Prep!$B$4:$AH$378,MATCH(F_Outputs!$A45&amp;F_Outputs!$B45,F_Outputs_Prep!$I$4:$I$378,0),MATCH(F_Outputs!O$2,F_Outputs_Prep!$B$4:$AH$4,0))</f>
        <v>PR24-FD-CA13-River-water-quality-v2.xlsx</v>
      </c>
      <c r="P45" s="15" t="str">
        <f ca="1">INDEX(F_Outputs_Prep!$B$4:$AH$378,MATCH(F_Outputs!$A45&amp;F_Outputs!$B45,F_Outputs_Prep!$I$4:$I$378,0),MATCH(F_Outputs!P$2,F_Outputs_Prep!$B$4:$AH$4,0))</f>
        <v>PR24-FD-CA13-River-water-quality-v2.xlsx</v>
      </c>
      <c r="Q45" s="15" t="str">
        <f ca="1">INDEX(F_Outputs_Prep!$B$4:$AH$378,MATCH(F_Outputs!$A45&amp;F_Outputs!$B45,F_Outputs_Prep!$I$4:$I$378,0),MATCH(F_Outputs!Q$2,F_Outputs_Prep!$B$4:$AH$4,0))</f>
        <v>PR24-FD-CA13-River-water-quality-v2.xlsx</v>
      </c>
      <c r="R45" s="15" t="str">
        <f ca="1">INDEX(F_Outputs_Prep!$B$4:$AH$378,MATCH(F_Outputs!$A45&amp;F_Outputs!$B45,F_Outputs_Prep!$I$4:$I$378,0),MATCH(F_Outputs!R$2,F_Outputs_Prep!$B$4:$AH$4,0))</f>
        <v>PR24-FD-CA13-River-water-quality-v2.xlsx</v>
      </c>
      <c r="S45" s="15" t="str">
        <f ca="1">INDEX(F_Outputs_Prep!$B$4:$AH$378,MATCH(F_Outputs!$A45&amp;F_Outputs!$B45,F_Outputs_Prep!$I$4:$I$378,0),MATCH(F_Outputs!S$2,F_Outputs_Prep!$B$4:$AH$4,0))</f>
        <v>PR24-FD-CA13-River-water-quality-v2.xlsx</v>
      </c>
      <c r="T45" s="15" t="str">
        <f ca="1">INDEX(F_Outputs_Prep!$B$4:$AH$378,MATCH(F_Outputs!$A45&amp;F_Outputs!$B45,F_Outputs_Prep!$I$4:$I$378,0),MATCH(F_Outputs!T$2,F_Outputs_Prep!$B$4:$AH$4,0))</f>
        <v>PR24-FD-CA13-River-water-quality-v2.xlsx</v>
      </c>
      <c r="U45" s="15" t="str">
        <f ca="1">INDEX(F_Outputs_Prep!$B$4:$AH$378,MATCH(F_Outputs!$A45&amp;F_Outputs!$B45,F_Outputs_Prep!$I$4:$I$378,0),MATCH(F_Outputs!U$2,F_Outputs_Prep!$B$4:$AH$4,0))</f>
        <v>PR24-FD-CA13-River-water-quality-v2.xlsx</v>
      </c>
      <c r="V45" s="15" t="str">
        <f ca="1">INDEX(F_Outputs_Prep!$B$4:$AH$378,MATCH(F_Outputs!$A45&amp;F_Outputs!$B45,F_Outputs_Prep!$I$4:$I$378,0),MATCH(F_Outputs!V$2,F_Outputs_Prep!$B$4:$AH$4,0))</f>
        <v>PR24-FD-CA13-River-water-quality-v2.xlsx</v>
      </c>
      <c r="W45" s="15" t="str">
        <f ca="1">INDEX(F_Outputs_Prep!$B$4:$AH$378,MATCH(F_Outputs!$A45&amp;F_Outputs!$B45,F_Outputs_Prep!$I$4:$I$378,0),MATCH(F_Outputs!W$2,F_Outputs_Prep!$B$4:$AH$4,0))</f>
        <v>PR24-FD-CA13-River-water-quality-v2.xlsx</v>
      </c>
      <c r="X45" s="15" t="str">
        <f ca="1">INDEX(F_Outputs_Prep!$B$4:$AH$378,MATCH(F_Outputs!$A45&amp;F_Outputs!$B45,F_Outputs_Prep!$I$4:$I$378,0),MATCH(F_Outputs!X$2,F_Outputs_Prep!$B$4:$AH$4,0))</f>
        <v>PR24-FD-CA13-River-water-quality-v2.xlsx</v>
      </c>
    </row>
    <row r="46" spans="1:24" ht="15" x14ac:dyDescent="0.25">
      <c r="A46" s="58" t="s">
        <v>69</v>
      </c>
      <c r="B46" s="56" t="s">
        <v>197</v>
      </c>
      <c r="C46" s="56" t="s">
        <v>198</v>
      </c>
      <c r="D46" s="52" t="s">
        <v>194</v>
      </c>
      <c r="E46" s="56" t="s">
        <v>44</v>
      </c>
      <c r="F46" s="15" t="str">
        <f>INDEX(F_Outputs_Prep!$B$4:$AH$378,MATCH(F_Outputs!$A46&amp;F_Outputs!$B46,F_Outputs_Prep!$I$4:$I$378,0),MATCH(F_Outputs!F$2,F_Outputs_Prep!$B$4:$AH$4,0))</f>
        <v>NA</v>
      </c>
      <c r="G46" s="15" t="str">
        <f>INDEX(F_Outputs_Prep!$B$4:$AH$378,MATCH(F_Outputs!$A46&amp;F_Outputs!$B46,F_Outputs_Prep!$I$4:$I$378,0),MATCH(F_Outputs!G$2,F_Outputs_Prep!$B$4:$AH$4,0))</f>
        <v>NA</v>
      </c>
      <c r="H46" s="15" t="str">
        <f>INDEX(F_Outputs_Prep!$B$4:$AH$378,MATCH(F_Outputs!$A46&amp;F_Outputs!$B46,F_Outputs_Prep!$I$4:$I$378,0),MATCH(F_Outputs!H$2,F_Outputs_Prep!$B$4:$AH$4,0))</f>
        <v>NA</v>
      </c>
      <c r="I46" s="15" t="str">
        <f>INDEX(F_Outputs_Prep!$B$4:$AH$378,MATCH(F_Outputs!$A46&amp;F_Outputs!$B46,F_Outputs_Prep!$I$4:$I$378,0),MATCH(F_Outputs!I$2,F_Outputs_Prep!$B$4:$AH$4,0))</f>
        <v>NA</v>
      </c>
      <c r="J46" s="15" t="str">
        <f>INDEX(F_Outputs_Prep!$B$4:$AH$378,MATCH(F_Outputs!$A46&amp;F_Outputs!$B46,F_Outputs_Prep!$I$4:$I$378,0),MATCH(F_Outputs!J$2,F_Outputs_Prep!$B$4:$AH$4,0))</f>
        <v>NA</v>
      </c>
      <c r="K46" s="15" t="str">
        <f>INDEX(F_Outputs_Prep!$B$4:$AH$378,MATCH(F_Outputs!$A46&amp;F_Outputs!$B46,F_Outputs_Prep!$I$4:$I$378,0),MATCH(F_Outputs!K$2,F_Outputs_Prep!$B$4:$AH$4,0))</f>
        <v>NA</v>
      </c>
      <c r="L46" s="15" t="str">
        <f>INDEX(F_Outputs_Prep!$B$4:$AH$378,MATCH(F_Outputs!$A46&amp;F_Outputs!$B46,F_Outputs_Prep!$I$4:$I$378,0),MATCH(F_Outputs!L$2,F_Outputs_Prep!$B$4:$AH$4,0))</f>
        <v>NA</v>
      </c>
      <c r="M46" s="15" t="str">
        <f>INDEX(F_Outputs_Prep!$B$4:$AH$378,MATCH(F_Outputs!$A46&amp;F_Outputs!$B46,F_Outputs_Prep!$I$4:$I$378,0),MATCH(F_Outputs!M$2,F_Outputs_Prep!$B$4:$AH$4,0))</f>
        <v>NA</v>
      </c>
      <c r="N46" s="15" t="str">
        <f>INDEX(F_Outputs_Prep!$B$4:$AH$378,MATCH(F_Outputs!$A46&amp;F_Outputs!$B46,F_Outputs_Prep!$I$4:$I$378,0),MATCH(F_Outputs!N$2,F_Outputs_Prep!$B$4:$AH$4,0))</f>
        <v>NA</v>
      </c>
      <c r="O46" s="15" t="str">
        <f>INDEX(F_Outputs_Prep!$B$4:$AH$378,MATCH(F_Outputs!$A46&amp;F_Outputs!$B46,F_Outputs_Prep!$I$4:$I$378,0),MATCH(F_Outputs!O$2,F_Outputs_Prep!$B$4:$AH$4,0))</f>
        <v>NA</v>
      </c>
      <c r="P46" s="15" t="str">
        <f>INDEX(F_Outputs_Prep!$B$4:$AH$378,MATCH(F_Outputs!$A46&amp;F_Outputs!$B46,F_Outputs_Prep!$I$4:$I$378,0),MATCH(F_Outputs!P$2,F_Outputs_Prep!$B$4:$AH$4,0))</f>
        <v>NA</v>
      </c>
      <c r="Q46" s="15" t="str">
        <f>INDEX(F_Outputs_Prep!$B$4:$AH$378,MATCH(F_Outputs!$A46&amp;F_Outputs!$B46,F_Outputs_Prep!$I$4:$I$378,0),MATCH(F_Outputs!Q$2,F_Outputs_Prep!$B$4:$AH$4,0))</f>
        <v>NA</v>
      </c>
      <c r="R46" s="15" t="str">
        <f>INDEX(F_Outputs_Prep!$B$4:$AH$378,MATCH(F_Outputs!$A46&amp;F_Outputs!$B46,F_Outputs_Prep!$I$4:$I$378,0),MATCH(F_Outputs!R$2,F_Outputs_Prep!$B$4:$AH$4,0))</f>
        <v>NA</v>
      </c>
      <c r="S46" s="15" t="str">
        <f>INDEX(F_Outputs_Prep!$B$4:$AH$378,MATCH(F_Outputs!$A46&amp;F_Outputs!$B46,F_Outputs_Prep!$I$4:$I$378,0),MATCH(F_Outputs!S$2,F_Outputs_Prep!$B$4:$AH$4,0))</f>
        <v>NA</v>
      </c>
      <c r="T46" s="15" t="str">
        <f>INDEX(F_Outputs_Prep!$B$4:$AH$378,MATCH(F_Outputs!$A46&amp;F_Outputs!$B46,F_Outputs_Prep!$I$4:$I$378,0),MATCH(F_Outputs!T$2,F_Outputs_Prep!$B$4:$AH$4,0))</f>
        <v>NA</v>
      </c>
      <c r="U46" s="15" t="str">
        <f>INDEX(F_Outputs_Prep!$B$4:$AH$378,MATCH(F_Outputs!$A46&amp;F_Outputs!$B46,F_Outputs_Prep!$I$4:$I$378,0),MATCH(F_Outputs!U$2,F_Outputs_Prep!$B$4:$AH$4,0))</f>
        <v>NA</v>
      </c>
      <c r="V46" s="15" t="str">
        <f>INDEX(F_Outputs_Prep!$B$4:$AH$378,MATCH(F_Outputs!$A46&amp;F_Outputs!$B46,F_Outputs_Prep!$I$4:$I$378,0),MATCH(F_Outputs!V$2,F_Outputs_Prep!$B$4:$AH$4,0))</f>
        <v>NA</v>
      </c>
      <c r="W46" s="15" t="str">
        <f>INDEX(F_Outputs_Prep!$B$4:$AH$378,MATCH(F_Outputs!$A46&amp;F_Outputs!$B46,F_Outputs_Prep!$I$4:$I$378,0),MATCH(F_Outputs!W$2,F_Outputs_Prep!$B$4:$AH$4,0))</f>
        <v>NA</v>
      </c>
      <c r="X46" s="15" t="str">
        <f>INDEX(F_Outputs_Prep!$B$4:$AH$378,MATCH(F_Outputs!$A46&amp;F_Outputs!$B46,F_Outputs_Prep!$I$4:$I$378,0),MATCH(F_Outputs!X$2,F_Outputs_Prep!$B$4:$AH$4,0))</f>
        <v>NA</v>
      </c>
    </row>
    <row r="47" spans="1:24" ht="15" x14ac:dyDescent="0.25">
      <c r="A47" s="58" t="s">
        <v>69</v>
      </c>
      <c r="B47" s="56" t="s">
        <v>199</v>
      </c>
      <c r="C47" s="56" t="s">
        <v>200</v>
      </c>
      <c r="D47" s="52" t="s">
        <v>201</v>
      </c>
      <c r="E47" s="56" t="s">
        <v>44</v>
      </c>
      <c r="F47" s="15">
        <f>INDEX(F_Outputs_Prep!$B$4:$AH$378,MATCH(F_Outputs!$A47&amp;F_Outputs!$B47,F_Outputs_Prep!$I$4:$I$378,0),MATCH(F_Outputs!F$2,F_Outputs_Prep!$B$4:$AH$4,0))</f>
        <v>1</v>
      </c>
      <c r="G47" s="15">
        <f>INDEX(F_Outputs_Prep!$B$4:$AH$378,MATCH(F_Outputs!$A47&amp;F_Outputs!$B47,F_Outputs_Prep!$I$4:$I$378,0),MATCH(F_Outputs!G$2,F_Outputs_Prep!$B$4:$AH$4,0))</f>
        <v>1</v>
      </c>
      <c r="H47" s="15">
        <f>INDEX(F_Outputs_Prep!$B$4:$AH$378,MATCH(F_Outputs!$A47&amp;F_Outputs!$B47,F_Outputs_Prep!$I$4:$I$378,0),MATCH(F_Outputs!H$2,F_Outputs_Prep!$B$4:$AH$4,0))</f>
        <v>1</v>
      </c>
      <c r="I47" s="15">
        <f>INDEX(F_Outputs_Prep!$B$4:$AH$378,MATCH(F_Outputs!$A47&amp;F_Outputs!$B47,F_Outputs_Prep!$I$4:$I$378,0),MATCH(F_Outputs!I$2,F_Outputs_Prep!$B$4:$AH$4,0))</f>
        <v>1</v>
      </c>
      <c r="J47" s="15">
        <f>INDEX(F_Outputs_Prep!$B$4:$AH$378,MATCH(F_Outputs!$A47&amp;F_Outputs!$B47,F_Outputs_Prep!$I$4:$I$378,0),MATCH(F_Outputs!J$2,F_Outputs_Prep!$B$4:$AH$4,0))</f>
        <v>1</v>
      </c>
      <c r="K47" s="15">
        <f>INDEX(F_Outputs_Prep!$B$4:$AH$378,MATCH(F_Outputs!$A47&amp;F_Outputs!$B47,F_Outputs_Prep!$I$4:$I$378,0),MATCH(F_Outputs!K$2,F_Outputs_Prep!$B$4:$AH$4,0))</f>
        <v>1</v>
      </c>
      <c r="L47" s="15">
        <f>INDEX(F_Outputs_Prep!$B$4:$AH$378,MATCH(F_Outputs!$A47&amp;F_Outputs!$B47,F_Outputs_Prep!$I$4:$I$378,0),MATCH(F_Outputs!L$2,F_Outputs_Prep!$B$4:$AH$4,0))</f>
        <v>1</v>
      </c>
      <c r="M47" s="15">
        <f>INDEX(F_Outputs_Prep!$B$4:$AH$378,MATCH(F_Outputs!$A47&amp;F_Outputs!$B47,F_Outputs_Prep!$I$4:$I$378,0),MATCH(F_Outputs!M$2,F_Outputs_Prep!$B$4:$AH$4,0))</f>
        <v>1</v>
      </c>
      <c r="N47" s="15">
        <f>INDEX(F_Outputs_Prep!$B$4:$AH$378,MATCH(F_Outputs!$A47&amp;F_Outputs!$B47,F_Outputs_Prep!$I$4:$I$378,0),MATCH(F_Outputs!N$2,F_Outputs_Prep!$B$4:$AH$4,0))</f>
        <v>1</v>
      </c>
      <c r="O47" s="15">
        <f>INDEX(F_Outputs_Prep!$B$4:$AH$378,MATCH(F_Outputs!$A47&amp;F_Outputs!$B47,F_Outputs_Prep!$I$4:$I$378,0),MATCH(F_Outputs!O$2,F_Outputs_Prep!$B$4:$AH$4,0))</f>
        <v>1</v>
      </c>
      <c r="P47" s="15">
        <f>INDEX(F_Outputs_Prep!$B$4:$AH$378,MATCH(F_Outputs!$A47&amp;F_Outputs!$B47,F_Outputs_Prep!$I$4:$I$378,0),MATCH(F_Outputs!P$2,F_Outputs_Prep!$B$4:$AH$4,0))</f>
        <v>1</v>
      </c>
      <c r="Q47" s="15">
        <f>INDEX(F_Outputs_Prep!$B$4:$AH$378,MATCH(F_Outputs!$A47&amp;F_Outputs!$B47,F_Outputs_Prep!$I$4:$I$378,0),MATCH(F_Outputs!Q$2,F_Outputs_Prep!$B$4:$AH$4,0))</f>
        <v>1</v>
      </c>
      <c r="R47" s="15">
        <f>INDEX(F_Outputs_Prep!$B$4:$AH$378,MATCH(F_Outputs!$A47&amp;F_Outputs!$B47,F_Outputs_Prep!$I$4:$I$378,0),MATCH(F_Outputs!R$2,F_Outputs_Prep!$B$4:$AH$4,0))</f>
        <v>1</v>
      </c>
      <c r="S47" s="15">
        <f>INDEX(F_Outputs_Prep!$B$4:$AH$378,MATCH(F_Outputs!$A47&amp;F_Outputs!$B47,F_Outputs_Prep!$I$4:$I$378,0),MATCH(F_Outputs!S$2,F_Outputs_Prep!$B$4:$AH$4,0))</f>
        <v>1</v>
      </c>
      <c r="T47" s="15">
        <f>INDEX(F_Outputs_Prep!$B$4:$AH$378,MATCH(F_Outputs!$A47&amp;F_Outputs!$B47,F_Outputs_Prep!$I$4:$I$378,0),MATCH(F_Outputs!T$2,F_Outputs_Prep!$B$4:$AH$4,0))</f>
        <v>1</v>
      </c>
      <c r="U47" s="15">
        <f>INDEX(F_Outputs_Prep!$B$4:$AH$378,MATCH(F_Outputs!$A47&amp;F_Outputs!$B47,F_Outputs_Prep!$I$4:$I$378,0),MATCH(F_Outputs!U$2,F_Outputs_Prep!$B$4:$AH$4,0))</f>
        <v>1</v>
      </c>
      <c r="V47" s="15">
        <f>INDEX(F_Outputs_Prep!$B$4:$AH$378,MATCH(F_Outputs!$A47&amp;F_Outputs!$B47,F_Outputs_Prep!$I$4:$I$378,0),MATCH(F_Outputs!V$2,F_Outputs_Prep!$B$4:$AH$4,0))</f>
        <v>1</v>
      </c>
      <c r="W47" s="15">
        <f>INDEX(F_Outputs_Prep!$B$4:$AH$378,MATCH(F_Outputs!$A47&amp;F_Outputs!$B47,F_Outputs_Prep!$I$4:$I$378,0),MATCH(F_Outputs!W$2,F_Outputs_Prep!$B$4:$AH$4,0))</f>
        <v>1</v>
      </c>
      <c r="X47" s="15">
        <f>INDEX(F_Outputs_Prep!$B$4:$AH$378,MATCH(F_Outputs!$A47&amp;F_Outputs!$B47,F_Outputs_Prep!$I$4:$I$378,0),MATCH(F_Outputs!X$2,F_Outputs_Prep!$B$4:$AH$4,0))</f>
        <v>1</v>
      </c>
    </row>
    <row r="48" spans="1:24" ht="15" x14ac:dyDescent="0.25">
      <c r="A48" s="58" t="s">
        <v>71</v>
      </c>
      <c r="B48" s="56" t="s">
        <v>125</v>
      </c>
      <c r="C48" s="56" t="s">
        <v>176</v>
      </c>
      <c r="D48" s="52" t="s">
        <v>50</v>
      </c>
      <c r="E48" s="56" t="s">
        <v>44</v>
      </c>
      <c r="F48" s="15" t="str">
        <f>INDEX(F_Outputs_Prep!$B$4:$AH$378,MATCH(F_Outputs!$A48&amp;F_Outputs!$B48,F_Outputs_Prep!$I$4:$I$378,0),MATCH(F_Outputs!F$2,F_Outputs_Prep!$B$4:$AH$4,0))</f>
        <v>##BLANK</v>
      </c>
      <c r="G48" s="15" t="str">
        <f>INDEX(F_Outputs_Prep!$B$4:$AH$378,MATCH(F_Outputs!$A48&amp;F_Outputs!$B48,F_Outputs_Prep!$I$4:$I$378,0),MATCH(F_Outputs!G$2,F_Outputs_Prep!$B$4:$AH$4,0))</f>
        <v>##BLANK</v>
      </c>
      <c r="H48" s="15" t="str">
        <f>INDEX(F_Outputs_Prep!$B$4:$AH$378,MATCH(F_Outputs!$A48&amp;F_Outputs!$B48,F_Outputs_Prep!$I$4:$I$378,0),MATCH(F_Outputs!H$2,F_Outputs_Prep!$B$4:$AH$4,0))</f>
        <v>##BLANK</v>
      </c>
      <c r="I48" s="15" t="str">
        <f>INDEX(F_Outputs_Prep!$B$4:$AH$378,MATCH(F_Outputs!$A48&amp;F_Outputs!$B48,F_Outputs_Prep!$I$4:$I$378,0),MATCH(F_Outputs!I$2,F_Outputs_Prep!$B$4:$AH$4,0))</f>
        <v>##BLANK</v>
      </c>
      <c r="J48" s="15" t="str">
        <f>INDEX(F_Outputs_Prep!$B$4:$AH$378,MATCH(F_Outputs!$A48&amp;F_Outputs!$B48,F_Outputs_Prep!$I$4:$I$378,0),MATCH(F_Outputs!J$2,F_Outputs_Prep!$B$4:$AH$4,0))</f>
        <v>##BLANK</v>
      </c>
      <c r="K48" s="15" t="str">
        <f>INDEX(F_Outputs_Prep!$B$4:$AH$378,MATCH(F_Outputs!$A48&amp;F_Outputs!$B48,F_Outputs_Prep!$I$4:$I$378,0),MATCH(F_Outputs!K$2,F_Outputs_Prep!$B$4:$AH$4,0))</f>
        <v>##BLANK</v>
      </c>
      <c r="L48" s="15" t="str">
        <f>INDEX(F_Outputs_Prep!$B$4:$AH$378,MATCH(F_Outputs!$A48&amp;F_Outputs!$B48,F_Outputs_Prep!$I$4:$I$378,0),MATCH(F_Outputs!L$2,F_Outputs_Prep!$B$4:$AH$4,0))</f>
        <v>##BLANK</v>
      </c>
      <c r="M48" s="15" t="str">
        <f>INDEX(F_Outputs_Prep!$B$4:$AH$378,MATCH(F_Outputs!$A48&amp;F_Outputs!$B48,F_Outputs_Prep!$I$4:$I$378,0),MATCH(F_Outputs!M$2,F_Outputs_Prep!$B$4:$AH$4,0))</f>
        <v>##BLANK</v>
      </c>
      <c r="N48" s="15" t="str">
        <f>INDEX(F_Outputs_Prep!$B$4:$AH$378,MATCH(F_Outputs!$A48&amp;F_Outputs!$B48,F_Outputs_Prep!$I$4:$I$378,0),MATCH(F_Outputs!N$2,F_Outputs_Prep!$B$4:$AH$4,0))</f>
        <v>##BLANK</v>
      </c>
      <c r="O48" s="15" t="str">
        <f>INDEX(F_Outputs_Prep!$B$4:$AH$378,MATCH(F_Outputs!$A48&amp;F_Outputs!$B48,F_Outputs_Prep!$I$4:$I$378,0),MATCH(F_Outputs!O$2,F_Outputs_Prep!$B$4:$AH$4,0))</f>
        <v>##BLANK</v>
      </c>
      <c r="P48" s="15" t="str">
        <f>INDEX(F_Outputs_Prep!$B$4:$AH$378,MATCH(F_Outputs!$A48&amp;F_Outputs!$B48,F_Outputs_Prep!$I$4:$I$378,0),MATCH(F_Outputs!P$2,F_Outputs_Prep!$B$4:$AH$4,0))</f>
        <v>##BLANK</v>
      </c>
      <c r="Q48" s="15" t="str">
        <f>INDEX(F_Outputs_Prep!$B$4:$AH$378,MATCH(F_Outputs!$A48&amp;F_Outputs!$B48,F_Outputs_Prep!$I$4:$I$378,0),MATCH(F_Outputs!Q$2,F_Outputs_Prep!$B$4:$AH$4,0))</f>
        <v>##BLANK</v>
      </c>
      <c r="R48" s="15" t="str">
        <f>INDEX(F_Outputs_Prep!$B$4:$AH$378,MATCH(F_Outputs!$A48&amp;F_Outputs!$B48,F_Outputs_Prep!$I$4:$I$378,0),MATCH(F_Outputs!R$2,F_Outputs_Prep!$B$4:$AH$4,0))</f>
        <v>##BLANK</v>
      </c>
      <c r="S48" s="15" t="str">
        <f>INDEX(F_Outputs_Prep!$B$4:$AH$378,MATCH(F_Outputs!$A48&amp;F_Outputs!$B48,F_Outputs_Prep!$I$4:$I$378,0),MATCH(F_Outputs!S$2,F_Outputs_Prep!$B$4:$AH$4,0))</f>
        <v>##BLANK</v>
      </c>
      <c r="T48" s="15" t="str">
        <f>INDEX(F_Outputs_Prep!$B$4:$AH$378,MATCH(F_Outputs!$A48&amp;F_Outputs!$B48,F_Outputs_Prep!$I$4:$I$378,0),MATCH(F_Outputs!T$2,F_Outputs_Prep!$B$4:$AH$4,0))</f>
        <v>##BLANK</v>
      </c>
      <c r="U48" s="15" t="str">
        <f>INDEX(F_Outputs_Prep!$B$4:$AH$378,MATCH(F_Outputs!$A48&amp;F_Outputs!$B48,F_Outputs_Prep!$I$4:$I$378,0),MATCH(F_Outputs!U$2,F_Outputs_Prep!$B$4:$AH$4,0))</f>
        <v>##BLANK</v>
      </c>
      <c r="V48" s="15" t="str">
        <f>INDEX(F_Outputs_Prep!$B$4:$AH$378,MATCH(F_Outputs!$A48&amp;F_Outputs!$B48,F_Outputs_Prep!$I$4:$I$378,0),MATCH(F_Outputs!V$2,F_Outputs_Prep!$B$4:$AH$4,0))</f>
        <v>##BLANK</v>
      </c>
      <c r="W48" s="15" t="str">
        <f>INDEX(F_Outputs_Prep!$B$4:$AH$378,MATCH(F_Outputs!$A48&amp;F_Outputs!$B48,F_Outputs_Prep!$I$4:$I$378,0),MATCH(F_Outputs!W$2,F_Outputs_Prep!$B$4:$AH$4,0))</f>
        <v>##BLANK</v>
      </c>
      <c r="X48" s="15" t="str">
        <f>INDEX(F_Outputs_Prep!$B$4:$AH$378,MATCH(F_Outputs!$A48&amp;F_Outputs!$B48,F_Outputs_Prep!$I$4:$I$378,0),MATCH(F_Outputs!X$2,F_Outputs_Prep!$B$4:$AH$4,0))</f>
        <v>##BLANK</v>
      </c>
    </row>
    <row r="49" spans="1:24" ht="15" x14ac:dyDescent="0.25">
      <c r="A49" s="58" t="s">
        <v>71</v>
      </c>
      <c r="B49" s="56" t="s">
        <v>126</v>
      </c>
      <c r="C49" s="56" t="s">
        <v>177</v>
      </c>
      <c r="D49" s="52" t="s">
        <v>50</v>
      </c>
      <c r="E49" s="56" t="s">
        <v>44</v>
      </c>
      <c r="F49" s="15">
        <f>INDEX(F_Outputs_Prep!$B$4:$AH$378,MATCH(F_Outputs!$A49&amp;F_Outputs!$B49,F_Outputs_Prep!$I$4:$I$378,0),MATCH(F_Outputs!F$2,F_Outputs_Prep!$B$4:$AH$4,0))</f>
        <v>93.481099999999998</v>
      </c>
      <c r="G49" s="15">
        <f>INDEX(F_Outputs_Prep!$B$4:$AH$378,MATCH(F_Outputs!$A49&amp;F_Outputs!$B49,F_Outputs_Prep!$I$4:$I$378,0),MATCH(F_Outputs!G$2,F_Outputs_Prep!$B$4:$AH$4,0))</f>
        <v>153.63679999999999</v>
      </c>
      <c r="H49" s="15">
        <f>INDEX(F_Outputs_Prep!$B$4:$AH$378,MATCH(F_Outputs!$A49&amp;F_Outputs!$B49,F_Outputs_Prep!$I$4:$I$378,0),MATCH(F_Outputs!H$2,F_Outputs_Prep!$B$4:$AH$4,0))</f>
        <v>121.2231</v>
      </c>
      <c r="I49" s="15">
        <f>INDEX(F_Outputs_Prep!$B$4:$AH$378,MATCH(F_Outputs!$A49&amp;F_Outputs!$B49,F_Outputs_Prep!$I$4:$I$378,0),MATCH(F_Outputs!I$2,F_Outputs_Prep!$B$4:$AH$4,0))</f>
        <v>113.48009999999999</v>
      </c>
      <c r="J49" s="15">
        <f>INDEX(F_Outputs_Prep!$B$4:$AH$378,MATCH(F_Outputs!$A49&amp;F_Outputs!$B49,F_Outputs_Prep!$I$4:$I$378,0),MATCH(F_Outputs!J$2,F_Outputs_Prep!$B$4:$AH$4,0))</f>
        <v>108.19880000000001</v>
      </c>
      <c r="K49" s="15">
        <f>INDEX(F_Outputs_Prep!$B$4:$AH$378,MATCH(F_Outputs!$A49&amp;F_Outputs!$B49,F_Outputs_Prep!$I$4:$I$378,0),MATCH(F_Outputs!K$2,F_Outputs_Prep!$B$4:$AH$4,0))</f>
        <v>119.0722</v>
      </c>
      <c r="L49" s="15">
        <f>INDEX(F_Outputs_Prep!$B$4:$AH$378,MATCH(F_Outputs!$A49&amp;F_Outputs!$B49,F_Outputs_Prep!$I$4:$I$378,0),MATCH(F_Outputs!L$2,F_Outputs_Prep!$B$4:$AH$4,0))</f>
        <v>112.68</v>
      </c>
      <c r="M49" s="15">
        <f>INDEX(F_Outputs_Prep!$B$4:$AH$378,MATCH(F_Outputs!$A49&amp;F_Outputs!$B49,F_Outputs_Prep!$I$4:$I$378,0),MATCH(F_Outputs!M$2,F_Outputs_Prep!$B$4:$AH$4,0))</f>
        <v>139.86859999999999</v>
      </c>
      <c r="N49" s="15">
        <f>INDEX(F_Outputs_Prep!$B$4:$AH$378,MATCH(F_Outputs!$A49&amp;F_Outputs!$B49,F_Outputs_Prep!$I$4:$I$378,0),MATCH(F_Outputs!N$2,F_Outputs_Prep!$B$4:$AH$4,0))</f>
        <v>151.59020000000001</v>
      </c>
      <c r="O49" s="15">
        <f>INDEX(F_Outputs_Prep!$B$4:$AH$378,MATCH(F_Outputs!$A49&amp;F_Outputs!$B49,F_Outputs_Prep!$I$4:$I$378,0),MATCH(F_Outputs!O$2,F_Outputs_Prep!$B$4:$AH$4,0))</f>
        <v>152.90100000000001</v>
      </c>
      <c r="P49" s="15">
        <f>INDEX(F_Outputs_Prep!$B$4:$AH$378,MATCH(F_Outputs!$A49&amp;F_Outputs!$B49,F_Outputs_Prep!$I$4:$I$378,0),MATCH(F_Outputs!P$2,F_Outputs_Prep!$B$4:$AH$4,0))</f>
        <v>138.81890000000001</v>
      </c>
      <c r="Q49" s="15">
        <f>INDEX(F_Outputs_Prep!$B$4:$AH$378,MATCH(F_Outputs!$A49&amp;F_Outputs!$B49,F_Outputs_Prep!$I$4:$I$378,0),MATCH(F_Outputs!Q$2,F_Outputs_Prep!$B$4:$AH$4,0))</f>
        <v>118.87</v>
      </c>
      <c r="R49" s="15">
        <f>INDEX(F_Outputs_Prep!$B$4:$AH$378,MATCH(F_Outputs!$A49&amp;F_Outputs!$B49,F_Outputs_Prep!$I$4:$I$378,0),MATCH(F_Outputs!R$2,F_Outputs_Prep!$B$4:$AH$4,0))</f>
        <v>376.90499999999997</v>
      </c>
      <c r="S49" s="15">
        <f>INDEX(F_Outputs_Prep!$B$4:$AH$378,MATCH(F_Outputs!$A49&amp;F_Outputs!$B49,F_Outputs_Prep!$I$4:$I$378,0),MATCH(F_Outputs!S$2,F_Outputs_Prep!$B$4:$AH$4,0))</f>
        <v>376.90499999999997</v>
      </c>
      <c r="T49" s="15">
        <f>INDEX(F_Outputs_Prep!$B$4:$AH$378,MATCH(F_Outputs!$A49&amp;F_Outputs!$B49,F_Outputs_Prep!$I$4:$I$378,0),MATCH(F_Outputs!T$2,F_Outputs_Prep!$B$4:$AH$4,0))</f>
        <v>5901.1526000000003</v>
      </c>
      <c r="U49" s="15">
        <f>INDEX(F_Outputs_Prep!$B$4:$AH$378,MATCH(F_Outputs!$A49&amp;F_Outputs!$B49,F_Outputs_Prep!$I$4:$I$378,0),MATCH(F_Outputs!U$2,F_Outputs_Prep!$B$4:$AH$4,0))</f>
        <v>5901.1526000000003</v>
      </c>
      <c r="V49" s="15">
        <f>INDEX(F_Outputs_Prep!$B$4:$AH$378,MATCH(F_Outputs!$A49&amp;F_Outputs!$B49,F_Outputs_Prep!$I$4:$I$378,0),MATCH(F_Outputs!V$2,F_Outputs_Prep!$B$4:$AH$4,0))</f>
        <v>5901.1526000000003</v>
      </c>
      <c r="W49" s="15">
        <f>INDEX(F_Outputs_Prep!$B$4:$AH$378,MATCH(F_Outputs!$A49&amp;F_Outputs!$B49,F_Outputs_Prep!$I$4:$I$378,0),MATCH(F_Outputs!W$2,F_Outputs_Prep!$B$4:$AH$4,0))</f>
        <v>5901.1526000000003</v>
      </c>
      <c r="X49" s="15">
        <f>INDEX(F_Outputs_Prep!$B$4:$AH$378,MATCH(F_Outputs!$A49&amp;F_Outputs!$B49,F_Outputs_Prep!$I$4:$I$378,0),MATCH(F_Outputs!X$2,F_Outputs_Prep!$B$4:$AH$4,0))</f>
        <v>5901.1526000000003</v>
      </c>
    </row>
    <row r="50" spans="1:24" ht="15" x14ac:dyDescent="0.25">
      <c r="A50" s="58" t="s">
        <v>71</v>
      </c>
      <c r="B50" s="56" t="s">
        <v>127</v>
      </c>
      <c r="C50" s="56" t="s">
        <v>178</v>
      </c>
      <c r="D50" s="52" t="s">
        <v>50</v>
      </c>
      <c r="E50" s="56" t="s">
        <v>44</v>
      </c>
      <c r="F50" s="15">
        <f>INDEX(F_Outputs_Prep!$B$4:$AH$378,MATCH(F_Outputs!$A50&amp;F_Outputs!$B50,F_Outputs_Prep!$I$4:$I$378,0),MATCH(F_Outputs!F$2,F_Outputs_Prep!$B$4:$AH$4,0))</f>
        <v>227.07149999999999</v>
      </c>
      <c r="G50" s="15">
        <f>INDEX(F_Outputs_Prep!$B$4:$AH$378,MATCH(F_Outputs!$A50&amp;F_Outputs!$B50,F_Outputs_Prep!$I$4:$I$378,0),MATCH(F_Outputs!G$2,F_Outputs_Prep!$B$4:$AH$4,0))</f>
        <v>176.5977</v>
      </c>
      <c r="H50" s="15">
        <f>INDEX(F_Outputs_Prep!$B$4:$AH$378,MATCH(F_Outputs!$A50&amp;F_Outputs!$B50,F_Outputs_Prep!$I$4:$I$378,0),MATCH(F_Outputs!H$2,F_Outputs_Prep!$B$4:$AH$4,0))</f>
        <v>114.0989</v>
      </c>
      <c r="I50" s="15">
        <f>INDEX(F_Outputs_Prep!$B$4:$AH$378,MATCH(F_Outputs!$A50&amp;F_Outputs!$B50,F_Outputs_Prep!$I$4:$I$378,0),MATCH(F_Outputs!I$2,F_Outputs_Prep!$B$4:$AH$4,0))</f>
        <v>102.6427</v>
      </c>
      <c r="J50" s="15">
        <f>INDEX(F_Outputs_Prep!$B$4:$AH$378,MATCH(F_Outputs!$A50&amp;F_Outputs!$B50,F_Outputs_Prep!$I$4:$I$378,0),MATCH(F_Outputs!J$2,F_Outputs_Prep!$B$4:$AH$4,0))</f>
        <v>237.95779999999999</v>
      </c>
      <c r="K50" s="15">
        <f>INDEX(F_Outputs_Prep!$B$4:$AH$378,MATCH(F_Outputs!$A50&amp;F_Outputs!$B50,F_Outputs_Prep!$I$4:$I$378,0),MATCH(F_Outputs!K$2,F_Outputs_Prep!$B$4:$AH$4,0))</f>
        <v>135.30940000000001</v>
      </c>
      <c r="L50" s="15">
        <f>INDEX(F_Outputs_Prep!$B$4:$AH$378,MATCH(F_Outputs!$A50&amp;F_Outputs!$B50,F_Outputs_Prep!$I$4:$I$378,0),MATCH(F_Outputs!L$2,F_Outputs_Prep!$B$4:$AH$4,0))</f>
        <v>120.4145</v>
      </c>
      <c r="M50" s="15">
        <f>INDEX(F_Outputs_Prep!$B$4:$AH$378,MATCH(F_Outputs!$A50&amp;F_Outputs!$B50,F_Outputs_Prep!$I$4:$I$378,0),MATCH(F_Outputs!M$2,F_Outputs_Prep!$B$4:$AH$4,0))</f>
        <v>119.3507</v>
      </c>
      <c r="N50" s="15">
        <f>INDEX(F_Outputs_Prep!$B$4:$AH$378,MATCH(F_Outputs!$A50&amp;F_Outputs!$B50,F_Outputs_Prep!$I$4:$I$378,0),MATCH(F_Outputs!N$2,F_Outputs_Prep!$B$4:$AH$4,0))</f>
        <v>125.9772</v>
      </c>
      <c r="O50" s="15">
        <f>INDEX(F_Outputs_Prep!$B$4:$AH$378,MATCH(F_Outputs!$A50&amp;F_Outputs!$B50,F_Outputs_Prep!$I$4:$I$378,0),MATCH(F_Outputs!O$2,F_Outputs_Prep!$B$4:$AH$4,0))</f>
        <v>152.90100000000001</v>
      </c>
      <c r="P50" s="15">
        <f>INDEX(F_Outputs_Prep!$B$4:$AH$378,MATCH(F_Outputs!$A50&amp;F_Outputs!$B50,F_Outputs_Prep!$I$4:$I$378,0),MATCH(F_Outputs!P$2,F_Outputs_Prep!$B$4:$AH$4,0))</f>
        <v>168.2653</v>
      </c>
      <c r="Q50" s="15">
        <f>INDEX(F_Outputs_Prep!$B$4:$AH$378,MATCH(F_Outputs!$A50&amp;F_Outputs!$B50,F_Outputs_Prep!$I$4:$I$378,0),MATCH(F_Outputs!Q$2,F_Outputs_Prep!$B$4:$AH$4,0))</f>
        <v>193.8597</v>
      </c>
      <c r="R50" s="15">
        <f>INDEX(F_Outputs_Prep!$B$4:$AH$378,MATCH(F_Outputs!$A50&amp;F_Outputs!$B50,F_Outputs_Prep!$I$4:$I$378,0),MATCH(F_Outputs!R$2,F_Outputs_Prep!$B$4:$AH$4,0))</f>
        <v>376.90499999999997</v>
      </c>
      <c r="S50" s="15">
        <f>INDEX(F_Outputs_Prep!$B$4:$AH$378,MATCH(F_Outputs!$A50&amp;F_Outputs!$B50,F_Outputs_Prep!$I$4:$I$378,0),MATCH(F_Outputs!S$2,F_Outputs_Prep!$B$4:$AH$4,0))</f>
        <v>376.90499999999997</v>
      </c>
      <c r="T50" s="15">
        <f>INDEX(F_Outputs_Prep!$B$4:$AH$378,MATCH(F_Outputs!$A50&amp;F_Outputs!$B50,F_Outputs_Prep!$I$4:$I$378,0),MATCH(F_Outputs!T$2,F_Outputs_Prep!$B$4:$AH$4,0))</f>
        <v>2457.8658999999998</v>
      </c>
      <c r="U50" s="15">
        <f>INDEX(F_Outputs_Prep!$B$4:$AH$378,MATCH(F_Outputs!$A50&amp;F_Outputs!$B50,F_Outputs_Prep!$I$4:$I$378,0),MATCH(F_Outputs!U$2,F_Outputs_Prep!$B$4:$AH$4,0))</f>
        <v>2457.8658999999998</v>
      </c>
      <c r="V50" s="15">
        <f>INDEX(F_Outputs_Prep!$B$4:$AH$378,MATCH(F_Outputs!$A50&amp;F_Outputs!$B50,F_Outputs_Prep!$I$4:$I$378,0),MATCH(F_Outputs!V$2,F_Outputs_Prep!$B$4:$AH$4,0))</f>
        <v>2457.8658999999998</v>
      </c>
      <c r="W50" s="15">
        <f>INDEX(F_Outputs_Prep!$B$4:$AH$378,MATCH(F_Outputs!$A50&amp;F_Outputs!$B50,F_Outputs_Prep!$I$4:$I$378,0),MATCH(F_Outputs!W$2,F_Outputs_Prep!$B$4:$AH$4,0))</f>
        <v>2457.8658999999998</v>
      </c>
      <c r="X50" s="15">
        <f>INDEX(F_Outputs_Prep!$B$4:$AH$378,MATCH(F_Outputs!$A50&amp;F_Outputs!$B50,F_Outputs_Prep!$I$4:$I$378,0),MATCH(F_Outputs!X$2,F_Outputs_Prep!$B$4:$AH$4,0))</f>
        <v>2457.8658999999998</v>
      </c>
    </row>
    <row r="51" spans="1:24" ht="15" x14ac:dyDescent="0.25">
      <c r="A51" s="58" t="s">
        <v>71</v>
      </c>
      <c r="B51" s="56" t="s">
        <v>128</v>
      </c>
      <c r="C51" s="56" t="s">
        <v>179</v>
      </c>
      <c r="D51" s="52" t="s">
        <v>50</v>
      </c>
      <c r="E51" s="56" t="s">
        <v>44</v>
      </c>
      <c r="F51" s="15">
        <f>INDEX(F_Outputs_Prep!$B$4:$AH$378,MATCH(F_Outputs!$A51&amp;F_Outputs!$B51,F_Outputs_Prep!$I$4:$I$378,0),MATCH(F_Outputs!F$2,F_Outputs_Prep!$B$4:$AH$4,0))</f>
        <v>-133.59039999999999</v>
      </c>
      <c r="G51" s="15">
        <f>INDEX(F_Outputs_Prep!$B$4:$AH$378,MATCH(F_Outputs!$A51&amp;F_Outputs!$B51,F_Outputs_Prep!$I$4:$I$378,0),MATCH(F_Outputs!G$2,F_Outputs_Prep!$B$4:$AH$4,0))</f>
        <v>-22.960899999999999</v>
      </c>
      <c r="H51" s="15">
        <f>INDEX(F_Outputs_Prep!$B$4:$AH$378,MATCH(F_Outputs!$A51&amp;F_Outputs!$B51,F_Outputs_Prep!$I$4:$I$378,0),MATCH(F_Outputs!H$2,F_Outputs_Prep!$B$4:$AH$4,0))</f>
        <v>7.1242000000000001</v>
      </c>
      <c r="I51" s="15">
        <f>INDEX(F_Outputs_Prep!$B$4:$AH$378,MATCH(F_Outputs!$A51&amp;F_Outputs!$B51,F_Outputs_Prep!$I$4:$I$378,0),MATCH(F_Outputs!I$2,F_Outputs_Prep!$B$4:$AH$4,0))</f>
        <v>10.837400000000001</v>
      </c>
      <c r="J51" s="15">
        <f>INDEX(F_Outputs_Prep!$B$4:$AH$378,MATCH(F_Outputs!$A51&amp;F_Outputs!$B51,F_Outputs_Prep!$I$4:$I$378,0),MATCH(F_Outputs!J$2,F_Outputs_Prep!$B$4:$AH$4,0))</f>
        <v>-129.75899999999999</v>
      </c>
      <c r="K51" s="15">
        <f>INDEX(F_Outputs_Prep!$B$4:$AH$378,MATCH(F_Outputs!$A51&amp;F_Outputs!$B51,F_Outputs_Prep!$I$4:$I$378,0),MATCH(F_Outputs!K$2,F_Outputs_Prep!$B$4:$AH$4,0))</f>
        <v>-16.237100000000002</v>
      </c>
      <c r="L51" s="15">
        <f>INDEX(F_Outputs_Prep!$B$4:$AH$378,MATCH(F_Outputs!$A51&amp;F_Outputs!$B51,F_Outputs_Prep!$I$4:$I$378,0),MATCH(F_Outputs!L$2,F_Outputs_Prep!$B$4:$AH$4,0))</f>
        <v>-7.7344999999999997</v>
      </c>
      <c r="M51" s="15">
        <f>INDEX(F_Outputs_Prep!$B$4:$AH$378,MATCH(F_Outputs!$A51&amp;F_Outputs!$B51,F_Outputs_Prep!$I$4:$I$378,0),MATCH(F_Outputs!M$2,F_Outputs_Prep!$B$4:$AH$4,0))</f>
        <v>20.517900000000001</v>
      </c>
      <c r="N51" s="15">
        <f>INDEX(F_Outputs_Prep!$B$4:$AH$378,MATCH(F_Outputs!$A51&amp;F_Outputs!$B51,F_Outputs_Prep!$I$4:$I$378,0),MATCH(F_Outputs!N$2,F_Outputs_Prep!$B$4:$AH$4,0))</f>
        <v>25.613</v>
      </c>
      <c r="O51" s="15">
        <f>INDEX(F_Outputs_Prep!$B$4:$AH$378,MATCH(F_Outputs!$A51&amp;F_Outputs!$B51,F_Outputs_Prep!$I$4:$I$378,0),MATCH(F_Outputs!O$2,F_Outputs_Prep!$B$4:$AH$4,0))</f>
        <v>0</v>
      </c>
      <c r="P51" s="15">
        <f>INDEX(F_Outputs_Prep!$B$4:$AH$378,MATCH(F_Outputs!$A51&amp;F_Outputs!$B51,F_Outputs_Prep!$I$4:$I$378,0),MATCH(F_Outputs!P$2,F_Outputs_Prep!$B$4:$AH$4,0))</f>
        <v>-29.446400000000001</v>
      </c>
      <c r="Q51" s="15">
        <f>INDEX(F_Outputs_Prep!$B$4:$AH$378,MATCH(F_Outputs!$A51&amp;F_Outputs!$B51,F_Outputs_Prep!$I$4:$I$378,0),MATCH(F_Outputs!Q$2,F_Outputs_Prep!$B$4:$AH$4,0))</f>
        <v>-74.989599999999996</v>
      </c>
      <c r="R51" s="15">
        <f>INDEX(F_Outputs_Prep!$B$4:$AH$378,MATCH(F_Outputs!$A51&amp;F_Outputs!$B51,F_Outputs_Prep!$I$4:$I$378,0),MATCH(F_Outputs!R$2,F_Outputs_Prep!$B$4:$AH$4,0))</f>
        <v>0</v>
      </c>
      <c r="S51" s="15">
        <f>INDEX(F_Outputs_Prep!$B$4:$AH$378,MATCH(F_Outputs!$A51&amp;F_Outputs!$B51,F_Outputs_Prep!$I$4:$I$378,0),MATCH(F_Outputs!S$2,F_Outputs_Prep!$B$4:$AH$4,0))</f>
        <v>0</v>
      </c>
      <c r="T51" s="15">
        <f>INDEX(F_Outputs_Prep!$B$4:$AH$378,MATCH(F_Outputs!$A51&amp;F_Outputs!$B51,F_Outputs_Prep!$I$4:$I$378,0),MATCH(F_Outputs!T$2,F_Outputs_Prep!$B$4:$AH$4,0))</f>
        <v>3443.2865999999999</v>
      </c>
      <c r="U51" s="15">
        <f>INDEX(F_Outputs_Prep!$B$4:$AH$378,MATCH(F_Outputs!$A51&amp;F_Outputs!$B51,F_Outputs_Prep!$I$4:$I$378,0),MATCH(F_Outputs!U$2,F_Outputs_Prep!$B$4:$AH$4,0))</f>
        <v>3443.2865999999999</v>
      </c>
      <c r="V51" s="15">
        <f>INDEX(F_Outputs_Prep!$B$4:$AH$378,MATCH(F_Outputs!$A51&amp;F_Outputs!$B51,F_Outputs_Prep!$I$4:$I$378,0),MATCH(F_Outputs!V$2,F_Outputs_Prep!$B$4:$AH$4,0))</f>
        <v>3443.2865999999999</v>
      </c>
      <c r="W51" s="15">
        <f>INDEX(F_Outputs_Prep!$B$4:$AH$378,MATCH(F_Outputs!$A51&amp;F_Outputs!$B51,F_Outputs_Prep!$I$4:$I$378,0),MATCH(F_Outputs!W$2,F_Outputs_Prep!$B$4:$AH$4,0))</f>
        <v>3443.2865999999999</v>
      </c>
      <c r="X51" s="15">
        <f>INDEX(F_Outputs_Prep!$B$4:$AH$378,MATCH(F_Outputs!$A51&amp;F_Outputs!$B51,F_Outputs_Prep!$I$4:$I$378,0),MATCH(F_Outputs!X$2,F_Outputs_Prep!$B$4:$AH$4,0))</f>
        <v>3443.2865999999999</v>
      </c>
    </row>
    <row r="52" spans="1:24" ht="15" x14ac:dyDescent="0.25">
      <c r="A52" s="58" t="s">
        <v>71</v>
      </c>
      <c r="B52" s="56" t="s">
        <v>129</v>
      </c>
      <c r="C52" s="56" t="s">
        <v>180</v>
      </c>
      <c r="D52" s="52" t="s">
        <v>50</v>
      </c>
      <c r="E52" s="56" t="s">
        <v>44</v>
      </c>
      <c r="F52" s="15">
        <f>INDEX(F_Outputs_Prep!$B$4:$AH$378,MATCH(F_Outputs!$A52&amp;F_Outputs!$B52,F_Outputs_Prep!$I$4:$I$378,0),MATCH(F_Outputs!F$2,F_Outputs_Prep!$B$4:$AH$4,0))</f>
        <v>0</v>
      </c>
      <c r="G52" s="15">
        <f>INDEX(F_Outputs_Prep!$B$4:$AH$378,MATCH(F_Outputs!$A52&amp;F_Outputs!$B52,F_Outputs_Prep!$I$4:$I$378,0),MATCH(F_Outputs!G$2,F_Outputs_Prep!$B$4:$AH$4,0))</f>
        <v>0</v>
      </c>
      <c r="H52" s="15">
        <f>INDEX(F_Outputs_Prep!$B$4:$AH$378,MATCH(F_Outputs!$A52&amp;F_Outputs!$B52,F_Outputs_Prep!$I$4:$I$378,0),MATCH(F_Outputs!H$2,F_Outputs_Prep!$B$4:$AH$4,0))</f>
        <v>0</v>
      </c>
      <c r="I52" s="15">
        <f>INDEX(F_Outputs_Prep!$B$4:$AH$378,MATCH(F_Outputs!$A52&amp;F_Outputs!$B52,F_Outputs_Prep!$I$4:$I$378,0),MATCH(F_Outputs!I$2,F_Outputs_Prep!$B$4:$AH$4,0))</f>
        <v>0</v>
      </c>
      <c r="J52" s="15">
        <f>INDEX(F_Outputs_Prep!$B$4:$AH$378,MATCH(F_Outputs!$A52&amp;F_Outputs!$B52,F_Outputs_Prep!$I$4:$I$378,0),MATCH(F_Outputs!J$2,F_Outputs_Prep!$B$4:$AH$4,0))</f>
        <v>0</v>
      </c>
      <c r="K52" s="15">
        <f>INDEX(F_Outputs_Prep!$B$4:$AH$378,MATCH(F_Outputs!$A52&amp;F_Outputs!$B52,F_Outputs_Prep!$I$4:$I$378,0),MATCH(F_Outputs!K$2,F_Outputs_Prep!$B$4:$AH$4,0))</f>
        <v>0</v>
      </c>
      <c r="L52" s="15">
        <f>INDEX(F_Outputs_Prep!$B$4:$AH$378,MATCH(F_Outputs!$A52&amp;F_Outputs!$B52,F_Outputs_Prep!$I$4:$I$378,0),MATCH(F_Outputs!L$2,F_Outputs_Prep!$B$4:$AH$4,0))</f>
        <v>0</v>
      </c>
      <c r="M52" s="15">
        <f>INDEX(F_Outputs_Prep!$B$4:$AH$378,MATCH(F_Outputs!$A52&amp;F_Outputs!$B52,F_Outputs_Prep!$I$4:$I$378,0),MATCH(F_Outputs!M$2,F_Outputs_Prep!$B$4:$AH$4,0))</f>
        <v>0</v>
      </c>
      <c r="N52" s="15">
        <f>INDEX(F_Outputs_Prep!$B$4:$AH$378,MATCH(F_Outputs!$A52&amp;F_Outputs!$B52,F_Outputs_Prep!$I$4:$I$378,0),MATCH(F_Outputs!N$2,F_Outputs_Prep!$B$4:$AH$4,0))</f>
        <v>0</v>
      </c>
      <c r="O52" s="15">
        <f>INDEX(F_Outputs_Prep!$B$4:$AH$378,MATCH(F_Outputs!$A52&amp;F_Outputs!$B52,F_Outputs_Prep!$I$4:$I$378,0),MATCH(F_Outputs!O$2,F_Outputs_Prep!$B$4:$AH$4,0))</f>
        <v>0</v>
      </c>
      <c r="P52" s="15">
        <f>INDEX(F_Outputs_Prep!$B$4:$AH$378,MATCH(F_Outputs!$A52&amp;F_Outputs!$B52,F_Outputs_Prep!$I$4:$I$378,0),MATCH(F_Outputs!P$2,F_Outputs_Prep!$B$4:$AH$4,0))</f>
        <v>0</v>
      </c>
      <c r="Q52" s="15">
        <f>INDEX(F_Outputs_Prep!$B$4:$AH$378,MATCH(F_Outputs!$A52&amp;F_Outputs!$B52,F_Outputs_Prep!$I$4:$I$378,0),MATCH(F_Outputs!Q$2,F_Outputs_Prep!$B$4:$AH$4,0))</f>
        <v>0</v>
      </c>
      <c r="R52" s="15">
        <f>INDEX(F_Outputs_Prep!$B$4:$AH$378,MATCH(F_Outputs!$A52&amp;F_Outputs!$B52,F_Outputs_Prep!$I$4:$I$378,0),MATCH(F_Outputs!R$2,F_Outputs_Prep!$B$4:$AH$4,0))</f>
        <v>0</v>
      </c>
      <c r="S52" s="15">
        <f>INDEX(F_Outputs_Prep!$B$4:$AH$378,MATCH(F_Outputs!$A52&amp;F_Outputs!$B52,F_Outputs_Prep!$I$4:$I$378,0),MATCH(F_Outputs!S$2,F_Outputs_Prep!$B$4:$AH$4,0))</f>
        <v>0</v>
      </c>
      <c r="T52" s="15">
        <f>INDEX(F_Outputs_Prep!$B$4:$AH$378,MATCH(F_Outputs!$A52&amp;F_Outputs!$B52,F_Outputs_Prep!$I$4:$I$378,0),MATCH(F_Outputs!T$2,F_Outputs_Prep!$B$4:$AH$4,0))</f>
        <v>0</v>
      </c>
      <c r="U52" s="15">
        <f>INDEX(F_Outputs_Prep!$B$4:$AH$378,MATCH(F_Outputs!$A52&amp;F_Outputs!$B52,F_Outputs_Prep!$I$4:$I$378,0),MATCH(F_Outputs!U$2,F_Outputs_Prep!$B$4:$AH$4,0))</f>
        <v>0</v>
      </c>
      <c r="V52" s="15">
        <f>INDEX(F_Outputs_Prep!$B$4:$AH$378,MATCH(F_Outputs!$A52&amp;F_Outputs!$B52,F_Outputs_Prep!$I$4:$I$378,0),MATCH(F_Outputs!V$2,F_Outputs_Prep!$B$4:$AH$4,0))</f>
        <v>0</v>
      </c>
      <c r="W52" s="15">
        <f>INDEX(F_Outputs_Prep!$B$4:$AH$378,MATCH(F_Outputs!$A52&amp;F_Outputs!$B52,F_Outputs_Prep!$I$4:$I$378,0),MATCH(F_Outputs!W$2,F_Outputs_Prep!$B$4:$AH$4,0))</f>
        <v>0</v>
      </c>
      <c r="X52" s="15">
        <f>INDEX(F_Outputs_Prep!$B$4:$AH$378,MATCH(F_Outputs!$A52&amp;F_Outputs!$B52,F_Outputs_Prep!$I$4:$I$378,0),MATCH(F_Outputs!X$2,F_Outputs_Prep!$B$4:$AH$4,0))</f>
        <v>0</v>
      </c>
    </row>
    <row r="53" spans="1:24" ht="15" x14ac:dyDescent="0.25">
      <c r="A53" s="58" t="s">
        <v>71</v>
      </c>
      <c r="B53" s="56" t="s">
        <v>130</v>
      </c>
      <c r="C53" s="56" t="s">
        <v>181</v>
      </c>
      <c r="D53" s="52" t="s">
        <v>50</v>
      </c>
      <c r="E53" s="56" t="s">
        <v>44</v>
      </c>
      <c r="F53" s="15" t="str">
        <f>INDEX(F_Outputs_Prep!$B$4:$AH$378,MATCH(F_Outputs!$A53&amp;F_Outputs!$B53,F_Outputs_Prep!$I$4:$I$378,0),MATCH(F_Outputs!F$2,F_Outputs_Prep!$B$4:$AH$4,0))</f>
        <v>##BLANK</v>
      </c>
      <c r="G53" s="15" t="str">
        <f>INDEX(F_Outputs_Prep!$B$4:$AH$378,MATCH(F_Outputs!$A53&amp;F_Outputs!$B53,F_Outputs_Prep!$I$4:$I$378,0),MATCH(F_Outputs!G$2,F_Outputs_Prep!$B$4:$AH$4,0))</f>
        <v>##BLANK</v>
      </c>
      <c r="H53" s="15" t="str">
        <f>INDEX(F_Outputs_Prep!$B$4:$AH$378,MATCH(F_Outputs!$A53&amp;F_Outputs!$B53,F_Outputs_Prep!$I$4:$I$378,0),MATCH(F_Outputs!H$2,F_Outputs_Prep!$B$4:$AH$4,0))</f>
        <v>##BLANK</v>
      </c>
      <c r="I53" s="15" t="str">
        <f>INDEX(F_Outputs_Prep!$B$4:$AH$378,MATCH(F_Outputs!$A53&amp;F_Outputs!$B53,F_Outputs_Prep!$I$4:$I$378,0),MATCH(F_Outputs!I$2,F_Outputs_Prep!$B$4:$AH$4,0))</f>
        <v>##BLANK</v>
      </c>
      <c r="J53" s="15" t="str">
        <f>INDEX(F_Outputs_Prep!$B$4:$AH$378,MATCH(F_Outputs!$A53&amp;F_Outputs!$B53,F_Outputs_Prep!$I$4:$I$378,0),MATCH(F_Outputs!J$2,F_Outputs_Prep!$B$4:$AH$4,0))</f>
        <v>##BLANK</v>
      </c>
      <c r="K53" s="15" t="str">
        <f>INDEX(F_Outputs_Prep!$B$4:$AH$378,MATCH(F_Outputs!$A53&amp;F_Outputs!$B53,F_Outputs_Prep!$I$4:$I$378,0),MATCH(F_Outputs!K$2,F_Outputs_Prep!$B$4:$AH$4,0))</f>
        <v>##BLANK</v>
      </c>
      <c r="L53" s="15" t="str">
        <f>INDEX(F_Outputs_Prep!$B$4:$AH$378,MATCH(F_Outputs!$A53&amp;F_Outputs!$B53,F_Outputs_Prep!$I$4:$I$378,0),MATCH(F_Outputs!L$2,F_Outputs_Prep!$B$4:$AH$4,0))</f>
        <v>##BLANK</v>
      </c>
      <c r="M53" s="15" t="str">
        <f>INDEX(F_Outputs_Prep!$B$4:$AH$378,MATCH(F_Outputs!$A53&amp;F_Outputs!$B53,F_Outputs_Prep!$I$4:$I$378,0),MATCH(F_Outputs!M$2,F_Outputs_Prep!$B$4:$AH$4,0))</f>
        <v>##BLANK</v>
      </c>
      <c r="N53" s="15" t="str">
        <f>INDEX(F_Outputs_Prep!$B$4:$AH$378,MATCH(F_Outputs!$A53&amp;F_Outputs!$B53,F_Outputs_Prep!$I$4:$I$378,0),MATCH(F_Outputs!N$2,F_Outputs_Prep!$B$4:$AH$4,0))</f>
        <v>##BLANK</v>
      </c>
      <c r="O53" s="15" t="str">
        <f>INDEX(F_Outputs_Prep!$B$4:$AH$378,MATCH(F_Outputs!$A53&amp;F_Outputs!$B53,F_Outputs_Prep!$I$4:$I$378,0),MATCH(F_Outputs!O$2,F_Outputs_Prep!$B$4:$AH$4,0))</f>
        <v>##BLANK</v>
      </c>
      <c r="P53" s="15" t="str">
        <f>INDEX(F_Outputs_Prep!$B$4:$AH$378,MATCH(F_Outputs!$A53&amp;F_Outputs!$B53,F_Outputs_Prep!$I$4:$I$378,0),MATCH(F_Outputs!P$2,F_Outputs_Prep!$B$4:$AH$4,0))</f>
        <v>##BLANK</v>
      </c>
      <c r="Q53" s="15" t="str">
        <f>INDEX(F_Outputs_Prep!$B$4:$AH$378,MATCH(F_Outputs!$A53&amp;F_Outputs!$B53,F_Outputs_Prep!$I$4:$I$378,0),MATCH(F_Outputs!Q$2,F_Outputs_Prep!$B$4:$AH$4,0))</f>
        <v>##BLANK</v>
      </c>
      <c r="R53" s="15" t="str">
        <f>INDEX(F_Outputs_Prep!$B$4:$AH$378,MATCH(F_Outputs!$A53&amp;F_Outputs!$B53,F_Outputs_Prep!$I$4:$I$378,0),MATCH(F_Outputs!R$2,F_Outputs_Prep!$B$4:$AH$4,0))</f>
        <v>##BLANK</v>
      </c>
      <c r="S53" s="15" t="str">
        <f>INDEX(F_Outputs_Prep!$B$4:$AH$378,MATCH(F_Outputs!$A53&amp;F_Outputs!$B53,F_Outputs_Prep!$I$4:$I$378,0),MATCH(F_Outputs!S$2,F_Outputs_Prep!$B$4:$AH$4,0))</f>
        <v>##BLANK</v>
      </c>
      <c r="T53" s="15" t="str">
        <f>INDEX(F_Outputs_Prep!$B$4:$AH$378,MATCH(F_Outputs!$A53&amp;F_Outputs!$B53,F_Outputs_Prep!$I$4:$I$378,0),MATCH(F_Outputs!T$2,F_Outputs_Prep!$B$4:$AH$4,0))</f>
        <v>##BLANK</v>
      </c>
      <c r="U53" s="15" t="str">
        <f>INDEX(F_Outputs_Prep!$B$4:$AH$378,MATCH(F_Outputs!$A53&amp;F_Outputs!$B53,F_Outputs_Prep!$I$4:$I$378,0),MATCH(F_Outputs!U$2,F_Outputs_Prep!$B$4:$AH$4,0))</f>
        <v>##BLANK</v>
      </c>
      <c r="V53" s="15" t="str">
        <f>INDEX(F_Outputs_Prep!$B$4:$AH$378,MATCH(F_Outputs!$A53&amp;F_Outputs!$B53,F_Outputs_Prep!$I$4:$I$378,0),MATCH(F_Outputs!V$2,F_Outputs_Prep!$B$4:$AH$4,0))</f>
        <v>##BLANK</v>
      </c>
      <c r="W53" s="15" t="str">
        <f>INDEX(F_Outputs_Prep!$B$4:$AH$378,MATCH(F_Outputs!$A53&amp;F_Outputs!$B53,F_Outputs_Prep!$I$4:$I$378,0),MATCH(F_Outputs!W$2,F_Outputs_Prep!$B$4:$AH$4,0))</f>
        <v>##BLANK</v>
      </c>
      <c r="X53" s="15" t="str">
        <f>INDEX(F_Outputs_Prep!$B$4:$AH$378,MATCH(F_Outputs!$A53&amp;F_Outputs!$B53,F_Outputs_Prep!$I$4:$I$378,0),MATCH(F_Outputs!X$2,F_Outputs_Prep!$B$4:$AH$4,0))</f>
        <v>##BLANK</v>
      </c>
    </row>
    <row r="54" spans="1:24" ht="15" x14ac:dyDescent="0.25">
      <c r="A54" s="58" t="s">
        <v>71</v>
      </c>
      <c r="B54" s="56" t="s">
        <v>131</v>
      </c>
      <c r="C54" s="56" t="s">
        <v>182</v>
      </c>
      <c r="D54" s="52" t="s">
        <v>50</v>
      </c>
      <c r="E54" s="56" t="s">
        <v>44</v>
      </c>
      <c r="F54" s="15">
        <f>INDEX(F_Outputs_Prep!$B$4:$AH$378,MATCH(F_Outputs!$A54&amp;F_Outputs!$B54,F_Outputs_Prep!$I$4:$I$378,0),MATCH(F_Outputs!F$2,F_Outputs_Prep!$B$4:$AH$4,0))</f>
        <v>0</v>
      </c>
      <c r="G54" s="15">
        <f>INDEX(F_Outputs_Prep!$B$4:$AH$378,MATCH(F_Outputs!$A54&amp;F_Outputs!$B54,F_Outputs_Prep!$I$4:$I$378,0),MATCH(F_Outputs!G$2,F_Outputs_Prep!$B$4:$AH$4,0))</f>
        <v>0</v>
      </c>
      <c r="H54" s="15">
        <f>INDEX(F_Outputs_Prep!$B$4:$AH$378,MATCH(F_Outputs!$A54&amp;F_Outputs!$B54,F_Outputs_Prep!$I$4:$I$378,0),MATCH(F_Outputs!H$2,F_Outputs_Prep!$B$4:$AH$4,0))</f>
        <v>0</v>
      </c>
      <c r="I54" s="15">
        <f>INDEX(F_Outputs_Prep!$B$4:$AH$378,MATCH(F_Outputs!$A54&amp;F_Outputs!$B54,F_Outputs_Prep!$I$4:$I$378,0),MATCH(F_Outputs!I$2,F_Outputs_Prep!$B$4:$AH$4,0))</f>
        <v>0</v>
      </c>
      <c r="J54" s="15">
        <f>INDEX(F_Outputs_Prep!$B$4:$AH$378,MATCH(F_Outputs!$A54&amp;F_Outputs!$B54,F_Outputs_Prep!$I$4:$I$378,0),MATCH(F_Outputs!J$2,F_Outputs_Prep!$B$4:$AH$4,0))</f>
        <v>0</v>
      </c>
      <c r="K54" s="15">
        <f>INDEX(F_Outputs_Prep!$B$4:$AH$378,MATCH(F_Outputs!$A54&amp;F_Outputs!$B54,F_Outputs_Prep!$I$4:$I$378,0),MATCH(F_Outputs!K$2,F_Outputs_Prep!$B$4:$AH$4,0))</f>
        <v>0</v>
      </c>
      <c r="L54" s="15">
        <f>INDEX(F_Outputs_Prep!$B$4:$AH$378,MATCH(F_Outputs!$A54&amp;F_Outputs!$B54,F_Outputs_Prep!$I$4:$I$378,0),MATCH(F_Outputs!L$2,F_Outputs_Prep!$B$4:$AH$4,0))</f>
        <v>0</v>
      </c>
      <c r="M54" s="15">
        <f>INDEX(F_Outputs_Prep!$B$4:$AH$378,MATCH(F_Outputs!$A54&amp;F_Outputs!$B54,F_Outputs_Prep!$I$4:$I$378,0),MATCH(F_Outputs!M$2,F_Outputs_Prep!$B$4:$AH$4,0))</f>
        <v>0</v>
      </c>
      <c r="N54" s="15">
        <f>INDEX(F_Outputs_Prep!$B$4:$AH$378,MATCH(F_Outputs!$A54&amp;F_Outputs!$B54,F_Outputs_Prep!$I$4:$I$378,0),MATCH(F_Outputs!N$2,F_Outputs_Prep!$B$4:$AH$4,0))</f>
        <v>0</v>
      </c>
      <c r="O54" s="15">
        <f>INDEX(F_Outputs_Prep!$B$4:$AH$378,MATCH(F_Outputs!$A54&amp;F_Outputs!$B54,F_Outputs_Prep!$I$4:$I$378,0),MATCH(F_Outputs!O$2,F_Outputs_Prep!$B$4:$AH$4,0))</f>
        <v>0</v>
      </c>
      <c r="P54" s="15">
        <f>INDEX(F_Outputs_Prep!$B$4:$AH$378,MATCH(F_Outputs!$A54&amp;F_Outputs!$B54,F_Outputs_Prep!$I$4:$I$378,0),MATCH(F_Outputs!P$2,F_Outputs_Prep!$B$4:$AH$4,0))</f>
        <v>0</v>
      </c>
      <c r="Q54" s="15">
        <f>INDEX(F_Outputs_Prep!$B$4:$AH$378,MATCH(F_Outputs!$A54&amp;F_Outputs!$B54,F_Outputs_Prep!$I$4:$I$378,0),MATCH(F_Outputs!Q$2,F_Outputs_Prep!$B$4:$AH$4,0))</f>
        <v>0</v>
      </c>
      <c r="R54" s="15">
        <f>INDEX(F_Outputs_Prep!$B$4:$AH$378,MATCH(F_Outputs!$A54&amp;F_Outputs!$B54,F_Outputs_Prep!$I$4:$I$378,0),MATCH(F_Outputs!R$2,F_Outputs_Prep!$B$4:$AH$4,0))</f>
        <v>0</v>
      </c>
      <c r="S54" s="15">
        <f>INDEX(F_Outputs_Prep!$B$4:$AH$378,MATCH(F_Outputs!$A54&amp;F_Outputs!$B54,F_Outputs_Prep!$I$4:$I$378,0),MATCH(F_Outputs!S$2,F_Outputs_Prep!$B$4:$AH$4,0))</f>
        <v>0</v>
      </c>
      <c r="T54" s="15">
        <f>INDEX(F_Outputs_Prep!$B$4:$AH$378,MATCH(F_Outputs!$A54&amp;F_Outputs!$B54,F_Outputs_Prep!$I$4:$I$378,0),MATCH(F_Outputs!T$2,F_Outputs_Prep!$B$4:$AH$4,0))</f>
        <v>0</v>
      </c>
      <c r="U54" s="15">
        <f>INDEX(F_Outputs_Prep!$B$4:$AH$378,MATCH(F_Outputs!$A54&amp;F_Outputs!$B54,F_Outputs_Prep!$I$4:$I$378,0),MATCH(F_Outputs!U$2,F_Outputs_Prep!$B$4:$AH$4,0))</f>
        <v>0</v>
      </c>
      <c r="V54" s="15">
        <f>INDEX(F_Outputs_Prep!$B$4:$AH$378,MATCH(F_Outputs!$A54&amp;F_Outputs!$B54,F_Outputs_Prep!$I$4:$I$378,0),MATCH(F_Outputs!V$2,F_Outputs_Prep!$B$4:$AH$4,0))</f>
        <v>0</v>
      </c>
      <c r="W54" s="15">
        <f>INDEX(F_Outputs_Prep!$B$4:$AH$378,MATCH(F_Outputs!$A54&amp;F_Outputs!$B54,F_Outputs_Prep!$I$4:$I$378,0),MATCH(F_Outputs!W$2,F_Outputs_Prep!$B$4:$AH$4,0))</f>
        <v>0</v>
      </c>
      <c r="X54" s="15">
        <f>INDEX(F_Outputs_Prep!$B$4:$AH$378,MATCH(F_Outputs!$A54&amp;F_Outputs!$B54,F_Outputs_Prep!$I$4:$I$378,0),MATCH(F_Outputs!X$2,F_Outputs_Prep!$B$4:$AH$4,0))</f>
        <v>0</v>
      </c>
    </row>
    <row r="55" spans="1:24" ht="15" x14ac:dyDescent="0.25">
      <c r="A55" s="58" t="s">
        <v>71</v>
      </c>
      <c r="B55" s="56" t="s">
        <v>132</v>
      </c>
      <c r="C55" s="56" t="s">
        <v>183</v>
      </c>
      <c r="D55" s="52" t="s">
        <v>50</v>
      </c>
      <c r="E55" s="56" t="s">
        <v>44</v>
      </c>
      <c r="F55" s="15">
        <f>INDEX(F_Outputs_Prep!$B$4:$AH$378,MATCH(F_Outputs!$A55&amp;F_Outputs!$B55,F_Outputs_Prep!$I$4:$I$378,0),MATCH(F_Outputs!F$2,F_Outputs_Prep!$B$4:$AH$4,0))</f>
        <v>-133.59039999999999</v>
      </c>
      <c r="G55" s="15">
        <f>INDEX(F_Outputs_Prep!$B$4:$AH$378,MATCH(F_Outputs!$A55&amp;F_Outputs!$B55,F_Outputs_Prep!$I$4:$I$378,0),MATCH(F_Outputs!G$2,F_Outputs_Prep!$B$4:$AH$4,0))</f>
        <v>-22.960899999999999</v>
      </c>
      <c r="H55" s="15">
        <f>INDEX(F_Outputs_Prep!$B$4:$AH$378,MATCH(F_Outputs!$A55&amp;F_Outputs!$B55,F_Outputs_Prep!$I$4:$I$378,0),MATCH(F_Outputs!H$2,F_Outputs_Prep!$B$4:$AH$4,0))</f>
        <v>7.1242000000000001</v>
      </c>
      <c r="I55" s="15">
        <f>INDEX(F_Outputs_Prep!$B$4:$AH$378,MATCH(F_Outputs!$A55&amp;F_Outputs!$B55,F_Outputs_Prep!$I$4:$I$378,0),MATCH(F_Outputs!I$2,F_Outputs_Prep!$B$4:$AH$4,0))</f>
        <v>10.837400000000001</v>
      </c>
      <c r="J55" s="15">
        <f>INDEX(F_Outputs_Prep!$B$4:$AH$378,MATCH(F_Outputs!$A55&amp;F_Outputs!$B55,F_Outputs_Prep!$I$4:$I$378,0),MATCH(F_Outputs!J$2,F_Outputs_Prep!$B$4:$AH$4,0))</f>
        <v>-129.75899999999999</v>
      </c>
      <c r="K55" s="15">
        <f>INDEX(F_Outputs_Prep!$B$4:$AH$378,MATCH(F_Outputs!$A55&amp;F_Outputs!$B55,F_Outputs_Prep!$I$4:$I$378,0),MATCH(F_Outputs!K$2,F_Outputs_Prep!$B$4:$AH$4,0))</f>
        <v>-16.237100000000002</v>
      </c>
      <c r="L55" s="15">
        <f>INDEX(F_Outputs_Prep!$B$4:$AH$378,MATCH(F_Outputs!$A55&amp;F_Outputs!$B55,F_Outputs_Prep!$I$4:$I$378,0),MATCH(F_Outputs!L$2,F_Outputs_Prep!$B$4:$AH$4,0))</f>
        <v>-7.7344999999999997</v>
      </c>
      <c r="M55" s="15">
        <f>INDEX(F_Outputs_Prep!$B$4:$AH$378,MATCH(F_Outputs!$A55&amp;F_Outputs!$B55,F_Outputs_Prep!$I$4:$I$378,0),MATCH(F_Outputs!M$2,F_Outputs_Prep!$B$4:$AH$4,0))</f>
        <v>20.517900000000001</v>
      </c>
      <c r="N55" s="15">
        <f>INDEX(F_Outputs_Prep!$B$4:$AH$378,MATCH(F_Outputs!$A55&amp;F_Outputs!$B55,F_Outputs_Prep!$I$4:$I$378,0),MATCH(F_Outputs!N$2,F_Outputs_Prep!$B$4:$AH$4,0))</f>
        <v>25.613</v>
      </c>
      <c r="O55" s="15">
        <f>INDEX(F_Outputs_Prep!$B$4:$AH$378,MATCH(F_Outputs!$A55&amp;F_Outputs!$B55,F_Outputs_Prep!$I$4:$I$378,0),MATCH(F_Outputs!O$2,F_Outputs_Prep!$B$4:$AH$4,0))</f>
        <v>0</v>
      </c>
      <c r="P55" s="15">
        <f>INDEX(F_Outputs_Prep!$B$4:$AH$378,MATCH(F_Outputs!$A55&amp;F_Outputs!$B55,F_Outputs_Prep!$I$4:$I$378,0),MATCH(F_Outputs!P$2,F_Outputs_Prep!$B$4:$AH$4,0))</f>
        <v>-29.446400000000001</v>
      </c>
      <c r="Q55" s="15">
        <f>INDEX(F_Outputs_Prep!$B$4:$AH$378,MATCH(F_Outputs!$A55&amp;F_Outputs!$B55,F_Outputs_Prep!$I$4:$I$378,0),MATCH(F_Outputs!Q$2,F_Outputs_Prep!$B$4:$AH$4,0))</f>
        <v>-74.989599999999996</v>
      </c>
      <c r="R55" s="15">
        <f>INDEX(F_Outputs_Prep!$B$4:$AH$378,MATCH(F_Outputs!$A55&amp;F_Outputs!$B55,F_Outputs_Prep!$I$4:$I$378,0),MATCH(F_Outputs!R$2,F_Outputs_Prep!$B$4:$AH$4,0))</f>
        <v>0</v>
      </c>
      <c r="S55" s="15">
        <f>INDEX(F_Outputs_Prep!$B$4:$AH$378,MATCH(F_Outputs!$A55&amp;F_Outputs!$B55,F_Outputs_Prep!$I$4:$I$378,0),MATCH(F_Outputs!S$2,F_Outputs_Prep!$B$4:$AH$4,0))</f>
        <v>0</v>
      </c>
      <c r="T55" s="15">
        <f>INDEX(F_Outputs_Prep!$B$4:$AH$378,MATCH(F_Outputs!$A55&amp;F_Outputs!$B55,F_Outputs_Prep!$I$4:$I$378,0),MATCH(F_Outputs!T$2,F_Outputs_Prep!$B$4:$AH$4,0))</f>
        <v>3443.2865999999999</v>
      </c>
      <c r="U55" s="15">
        <f>INDEX(F_Outputs_Prep!$B$4:$AH$378,MATCH(F_Outputs!$A55&amp;F_Outputs!$B55,F_Outputs_Prep!$I$4:$I$378,0),MATCH(F_Outputs!U$2,F_Outputs_Prep!$B$4:$AH$4,0))</f>
        <v>3443.2865999999999</v>
      </c>
      <c r="V55" s="15">
        <f>INDEX(F_Outputs_Prep!$B$4:$AH$378,MATCH(F_Outputs!$A55&amp;F_Outputs!$B55,F_Outputs_Prep!$I$4:$I$378,0),MATCH(F_Outputs!V$2,F_Outputs_Prep!$B$4:$AH$4,0))</f>
        <v>3443.2865999999999</v>
      </c>
      <c r="W55" s="15">
        <f>INDEX(F_Outputs_Prep!$B$4:$AH$378,MATCH(F_Outputs!$A55&amp;F_Outputs!$B55,F_Outputs_Prep!$I$4:$I$378,0),MATCH(F_Outputs!W$2,F_Outputs_Prep!$B$4:$AH$4,0))</f>
        <v>3443.2865999999999</v>
      </c>
      <c r="X55" s="15">
        <f>INDEX(F_Outputs_Prep!$B$4:$AH$378,MATCH(F_Outputs!$A55&amp;F_Outputs!$B55,F_Outputs_Prep!$I$4:$I$378,0),MATCH(F_Outputs!X$2,F_Outputs_Prep!$B$4:$AH$4,0))</f>
        <v>3443.2865999999999</v>
      </c>
    </row>
    <row r="56" spans="1:24" ht="15" x14ac:dyDescent="0.25">
      <c r="A56" s="58" t="s">
        <v>71</v>
      </c>
      <c r="B56" s="56" t="s">
        <v>124</v>
      </c>
      <c r="C56" s="56" t="s">
        <v>184</v>
      </c>
      <c r="D56" s="52" t="s">
        <v>68</v>
      </c>
      <c r="E56" s="56" t="s">
        <v>44</v>
      </c>
      <c r="F56" s="15">
        <f>INDEX(F_Outputs_Prep!$B$4:$AH$378,MATCH(F_Outputs!$A56&amp;F_Outputs!$B56,F_Outputs_Prep!$I$4:$I$378,0),MATCH(F_Outputs!F$2,F_Outputs_Prep!$B$4:$AH$4,0))</f>
        <v>-4.3E-3</v>
      </c>
      <c r="G56" s="15">
        <f>INDEX(F_Outputs_Prep!$B$4:$AH$378,MATCH(F_Outputs!$A56&amp;F_Outputs!$B56,F_Outputs_Prep!$I$4:$I$378,0),MATCH(F_Outputs!G$2,F_Outputs_Prep!$B$4:$AH$4,0))</f>
        <v>-6.9999999999999999E-4</v>
      </c>
      <c r="H56" s="15">
        <f>INDEX(F_Outputs_Prep!$B$4:$AH$378,MATCH(F_Outputs!$A56&amp;F_Outputs!$B56,F_Outputs_Prep!$I$4:$I$378,0),MATCH(F_Outputs!H$2,F_Outputs_Prep!$B$4:$AH$4,0))</f>
        <v>2.0000000000000001E-4</v>
      </c>
      <c r="I56" s="15">
        <f>INDEX(F_Outputs_Prep!$B$4:$AH$378,MATCH(F_Outputs!$A56&amp;F_Outputs!$B56,F_Outputs_Prep!$I$4:$I$378,0),MATCH(F_Outputs!I$2,F_Outputs_Prep!$B$4:$AH$4,0))</f>
        <v>4.0000000000000002E-4</v>
      </c>
      <c r="J56" s="15">
        <f>INDEX(F_Outputs_Prep!$B$4:$AH$378,MATCH(F_Outputs!$A56&amp;F_Outputs!$B56,F_Outputs_Prep!$I$4:$I$378,0),MATCH(F_Outputs!J$2,F_Outputs_Prep!$B$4:$AH$4,0))</f>
        <v>-4.1999999999999997E-3</v>
      </c>
      <c r="K56" s="15">
        <f>INDEX(F_Outputs_Prep!$B$4:$AH$378,MATCH(F_Outputs!$A56&amp;F_Outputs!$B56,F_Outputs_Prep!$I$4:$I$378,0),MATCH(F_Outputs!K$2,F_Outputs_Prep!$B$4:$AH$4,0))</f>
        <v>-5.0000000000000001E-4</v>
      </c>
      <c r="L56" s="15">
        <f>INDEX(F_Outputs_Prep!$B$4:$AH$378,MATCH(F_Outputs!$A56&amp;F_Outputs!$B56,F_Outputs_Prep!$I$4:$I$378,0),MATCH(F_Outputs!L$2,F_Outputs_Prep!$B$4:$AH$4,0))</f>
        <v>-2.9999999999999997E-4</v>
      </c>
      <c r="M56" s="15">
        <f>INDEX(F_Outputs_Prep!$B$4:$AH$378,MATCH(F_Outputs!$A56&amp;F_Outputs!$B56,F_Outputs_Prep!$I$4:$I$378,0),MATCH(F_Outputs!M$2,F_Outputs_Prep!$B$4:$AH$4,0))</f>
        <v>6.9999999999999999E-4</v>
      </c>
      <c r="N56" s="15">
        <f>INDEX(F_Outputs_Prep!$B$4:$AH$378,MATCH(F_Outputs!$A56&amp;F_Outputs!$B56,F_Outputs_Prep!$I$4:$I$378,0),MATCH(F_Outputs!N$2,F_Outputs_Prep!$B$4:$AH$4,0))</f>
        <v>8.0000000000000004E-4</v>
      </c>
      <c r="O56" s="15">
        <f>INDEX(F_Outputs_Prep!$B$4:$AH$378,MATCH(F_Outputs!$A56&amp;F_Outputs!$B56,F_Outputs_Prep!$I$4:$I$378,0),MATCH(F_Outputs!O$2,F_Outputs_Prep!$B$4:$AH$4,0))</f>
        <v>0</v>
      </c>
      <c r="P56" s="15">
        <f>INDEX(F_Outputs_Prep!$B$4:$AH$378,MATCH(F_Outputs!$A56&amp;F_Outputs!$B56,F_Outputs_Prep!$I$4:$I$378,0),MATCH(F_Outputs!P$2,F_Outputs_Prep!$B$4:$AH$4,0))</f>
        <v>-1E-3</v>
      </c>
      <c r="Q56" s="15">
        <f>INDEX(F_Outputs_Prep!$B$4:$AH$378,MATCH(F_Outputs!$A56&amp;F_Outputs!$B56,F_Outputs_Prep!$I$4:$I$378,0),MATCH(F_Outputs!Q$2,F_Outputs_Prep!$B$4:$AH$4,0))</f>
        <v>-2.3999999999999998E-3</v>
      </c>
      <c r="R56" s="15">
        <f>INDEX(F_Outputs_Prep!$B$4:$AH$378,MATCH(F_Outputs!$A56&amp;F_Outputs!$B56,F_Outputs_Prep!$I$4:$I$378,0),MATCH(F_Outputs!R$2,F_Outputs_Prep!$B$4:$AH$4,0))</f>
        <v>0</v>
      </c>
      <c r="S56" s="15">
        <f>INDEX(F_Outputs_Prep!$B$4:$AH$378,MATCH(F_Outputs!$A56&amp;F_Outputs!$B56,F_Outputs_Prep!$I$4:$I$378,0),MATCH(F_Outputs!S$2,F_Outputs_Prep!$B$4:$AH$4,0))</f>
        <v>0</v>
      </c>
      <c r="T56" s="15">
        <f>INDEX(F_Outputs_Prep!$B$4:$AH$378,MATCH(F_Outputs!$A56&amp;F_Outputs!$B56,F_Outputs_Prep!$I$4:$I$378,0),MATCH(F_Outputs!T$2,F_Outputs_Prep!$B$4:$AH$4,0))</f>
        <v>0.1114</v>
      </c>
      <c r="U56" s="15">
        <f>INDEX(F_Outputs_Prep!$B$4:$AH$378,MATCH(F_Outputs!$A56&amp;F_Outputs!$B56,F_Outputs_Prep!$I$4:$I$378,0),MATCH(F_Outputs!U$2,F_Outputs_Prep!$B$4:$AH$4,0))</f>
        <v>0.1114</v>
      </c>
      <c r="V56" s="15">
        <f>INDEX(F_Outputs_Prep!$B$4:$AH$378,MATCH(F_Outputs!$A56&amp;F_Outputs!$B56,F_Outputs_Prep!$I$4:$I$378,0),MATCH(F_Outputs!V$2,F_Outputs_Prep!$B$4:$AH$4,0))</f>
        <v>0.1114</v>
      </c>
      <c r="W56" s="15">
        <f>INDEX(F_Outputs_Prep!$B$4:$AH$378,MATCH(F_Outputs!$A56&amp;F_Outputs!$B56,F_Outputs_Prep!$I$4:$I$378,0),MATCH(F_Outputs!W$2,F_Outputs_Prep!$B$4:$AH$4,0))</f>
        <v>0.1114</v>
      </c>
      <c r="X56" s="15">
        <f>INDEX(F_Outputs_Prep!$B$4:$AH$378,MATCH(F_Outputs!$A56&amp;F_Outputs!$B56,F_Outputs_Prep!$I$4:$I$378,0),MATCH(F_Outputs!X$2,F_Outputs_Prep!$B$4:$AH$4,0))</f>
        <v>0.1114</v>
      </c>
    </row>
    <row r="57" spans="1:24" ht="15" x14ac:dyDescent="0.25">
      <c r="A57" s="58" t="s">
        <v>71</v>
      </c>
      <c r="B57" s="56" t="s">
        <v>164</v>
      </c>
      <c r="C57" s="56" t="s">
        <v>153</v>
      </c>
      <c r="D57" s="52" t="s">
        <v>50</v>
      </c>
      <c r="E57" s="56" t="s">
        <v>44</v>
      </c>
      <c r="F57" s="15" t="str">
        <f>INDEX(F_Outputs_Prep!$B$4:$AH$378,MATCH(F_Outputs!$A57&amp;F_Outputs!$B57,F_Outputs_Prep!$I$4:$I$378,0),MATCH(F_Outputs!F$2,F_Outputs_Prep!$B$4:$AH$4,0))</f>
        <v>##BLANK</v>
      </c>
      <c r="G57" s="15" t="str">
        <f>INDEX(F_Outputs_Prep!$B$4:$AH$378,MATCH(F_Outputs!$A57&amp;F_Outputs!$B57,F_Outputs_Prep!$I$4:$I$378,0),MATCH(F_Outputs!G$2,F_Outputs_Prep!$B$4:$AH$4,0))</f>
        <v>##BLANK</v>
      </c>
      <c r="H57" s="15" t="str">
        <f>INDEX(F_Outputs_Prep!$B$4:$AH$378,MATCH(F_Outputs!$A57&amp;F_Outputs!$B57,F_Outputs_Prep!$I$4:$I$378,0),MATCH(F_Outputs!H$2,F_Outputs_Prep!$B$4:$AH$4,0))</f>
        <v>##BLANK</v>
      </c>
      <c r="I57" s="15" t="str">
        <f>INDEX(F_Outputs_Prep!$B$4:$AH$378,MATCH(F_Outputs!$A57&amp;F_Outputs!$B57,F_Outputs_Prep!$I$4:$I$378,0),MATCH(F_Outputs!I$2,F_Outputs_Prep!$B$4:$AH$4,0))</f>
        <v>##BLANK</v>
      </c>
      <c r="J57" s="15" t="str">
        <f>INDEX(F_Outputs_Prep!$B$4:$AH$378,MATCH(F_Outputs!$A57&amp;F_Outputs!$B57,F_Outputs_Prep!$I$4:$I$378,0),MATCH(F_Outputs!J$2,F_Outputs_Prep!$B$4:$AH$4,0))</f>
        <v>##BLANK</v>
      </c>
      <c r="K57" s="15" t="str">
        <f>INDEX(F_Outputs_Prep!$B$4:$AH$378,MATCH(F_Outputs!$A57&amp;F_Outputs!$B57,F_Outputs_Prep!$I$4:$I$378,0),MATCH(F_Outputs!K$2,F_Outputs_Prep!$B$4:$AH$4,0))</f>
        <v>##BLANK</v>
      </c>
      <c r="L57" s="15" t="str">
        <f>INDEX(F_Outputs_Prep!$B$4:$AH$378,MATCH(F_Outputs!$A57&amp;F_Outputs!$B57,F_Outputs_Prep!$I$4:$I$378,0),MATCH(F_Outputs!L$2,F_Outputs_Prep!$B$4:$AH$4,0))</f>
        <v>##BLANK</v>
      </c>
      <c r="M57" s="15" t="str">
        <f>INDEX(F_Outputs_Prep!$B$4:$AH$378,MATCH(F_Outputs!$A57&amp;F_Outputs!$B57,F_Outputs_Prep!$I$4:$I$378,0),MATCH(F_Outputs!M$2,F_Outputs_Prep!$B$4:$AH$4,0))</f>
        <v>##BLANK</v>
      </c>
      <c r="N57" s="15" t="str">
        <f>INDEX(F_Outputs_Prep!$B$4:$AH$378,MATCH(F_Outputs!$A57&amp;F_Outputs!$B57,F_Outputs_Prep!$I$4:$I$378,0),MATCH(F_Outputs!N$2,F_Outputs_Prep!$B$4:$AH$4,0))</f>
        <v>##BLANK</v>
      </c>
      <c r="O57" s="15" t="str">
        <f>INDEX(F_Outputs_Prep!$B$4:$AH$378,MATCH(F_Outputs!$A57&amp;F_Outputs!$B57,F_Outputs_Prep!$I$4:$I$378,0),MATCH(F_Outputs!O$2,F_Outputs_Prep!$B$4:$AH$4,0))</f>
        <v>##BLANK</v>
      </c>
      <c r="P57" s="15" t="str">
        <f>INDEX(F_Outputs_Prep!$B$4:$AH$378,MATCH(F_Outputs!$A57&amp;F_Outputs!$B57,F_Outputs_Prep!$I$4:$I$378,0),MATCH(F_Outputs!P$2,F_Outputs_Prep!$B$4:$AH$4,0))</f>
        <v>##BLANK</v>
      </c>
      <c r="Q57" s="15" t="str">
        <f>INDEX(F_Outputs_Prep!$B$4:$AH$378,MATCH(F_Outputs!$A57&amp;F_Outputs!$B57,F_Outputs_Prep!$I$4:$I$378,0),MATCH(F_Outputs!Q$2,F_Outputs_Prep!$B$4:$AH$4,0))</f>
        <v>##BLANK</v>
      </c>
      <c r="R57" s="15" t="str">
        <f>INDEX(F_Outputs_Prep!$B$4:$AH$378,MATCH(F_Outputs!$A57&amp;F_Outputs!$B57,F_Outputs_Prep!$I$4:$I$378,0),MATCH(F_Outputs!R$2,F_Outputs_Prep!$B$4:$AH$4,0))</f>
        <v>##BLANK</v>
      </c>
      <c r="S57" s="15" t="str">
        <f>INDEX(F_Outputs_Prep!$B$4:$AH$378,MATCH(F_Outputs!$A57&amp;F_Outputs!$B57,F_Outputs_Prep!$I$4:$I$378,0),MATCH(F_Outputs!S$2,F_Outputs_Prep!$B$4:$AH$4,0))</f>
        <v>##BLANK</v>
      </c>
      <c r="T57" s="15" t="str">
        <f>INDEX(F_Outputs_Prep!$B$4:$AH$378,MATCH(F_Outputs!$A57&amp;F_Outputs!$B57,F_Outputs_Prep!$I$4:$I$378,0),MATCH(F_Outputs!T$2,F_Outputs_Prep!$B$4:$AH$4,0))</f>
        <v>##BLANK</v>
      </c>
      <c r="U57" s="15" t="str">
        <f>INDEX(F_Outputs_Prep!$B$4:$AH$378,MATCH(F_Outputs!$A57&amp;F_Outputs!$B57,F_Outputs_Prep!$I$4:$I$378,0),MATCH(F_Outputs!U$2,F_Outputs_Prep!$B$4:$AH$4,0))</f>
        <v>##BLANK</v>
      </c>
      <c r="V57" s="15" t="str">
        <f>INDEX(F_Outputs_Prep!$B$4:$AH$378,MATCH(F_Outputs!$A57&amp;F_Outputs!$B57,F_Outputs_Prep!$I$4:$I$378,0),MATCH(F_Outputs!V$2,F_Outputs_Prep!$B$4:$AH$4,0))</f>
        <v>##BLANK</v>
      </c>
      <c r="W57" s="15" t="str">
        <f>INDEX(F_Outputs_Prep!$B$4:$AH$378,MATCH(F_Outputs!$A57&amp;F_Outputs!$B57,F_Outputs_Prep!$I$4:$I$378,0),MATCH(F_Outputs!W$2,F_Outputs_Prep!$B$4:$AH$4,0))</f>
        <v>##BLANK</v>
      </c>
      <c r="X57" s="15" t="str">
        <f>INDEX(F_Outputs_Prep!$B$4:$AH$378,MATCH(F_Outputs!$A57&amp;F_Outputs!$B57,F_Outputs_Prep!$I$4:$I$378,0),MATCH(F_Outputs!X$2,F_Outputs_Prep!$B$4:$AH$4,0))</f>
        <v>##BLANK</v>
      </c>
    </row>
    <row r="58" spans="1:24" ht="15" x14ac:dyDescent="0.25">
      <c r="A58" s="58" t="s">
        <v>71</v>
      </c>
      <c r="B58" s="56" t="s">
        <v>165</v>
      </c>
      <c r="C58" s="56" t="s">
        <v>185</v>
      </c>
      <c r="D58" s="52" t="s">
        <v>50</v>
      </c>
      <c r="E58" s="56" t="s">
        <v>44</v>
      </c>
      <c r="F58" s="15" t="str">
        <f>INDEX(F_Outputs_Prep!$B$4:$AH$378,MATCH(F_Outputs!$A58&amp;F_Outputs!$B58,F_Outputs_Prep!$I$4:$I$378,0),MATCH(F_Outputs!F$2,F_Outputs_Prep!$B$4:$AH$4,0))</f>
        <v>##BLANK</v>
      </c>
      <c r="G58" s="15" t="str">
        <f>INDEX(F_Outputs_Prep!$B$4:$AH$378,MATCH(F_Outputs!$A58&amp;F_Outputs!$B58,F_Outputs_Prep!$I$4:$I$378,0),MATCH(F_Outputs!G$2,F_Outputs_Prep!$B$4:$AH$4,0))</f>
        <v>##BLANK</v>
      </c>
      <c r="H58" s="15" t="str">
        <f>INDEX(F_Outputs_Prep!$B$4:$AH$378,MATCH(F_Outputs!$A58&amp;F_Outputs!$B58,F_Outputs_Prep!$I$4:$I$378,0),MATCH(F_Outputs!H$2,F_Outputs_Prep!$B$4:$AH$4,0))</f>
        <v>##BLANK</v>
      </c>
      <c r="I58" s="15" t="str">
        <f>INDEX(F_Outputs_Prep!$B$4:$AH$378,MATCH(F_Outputs!$A58&amp;F_Outputs!$B58,F_Outputs_Prep!$I$4:$I$378,0),MATCH(F_Outputs!I$2,F_Outputs_Prep!$B$4:$AH$4,0))</f>
        <v>##BLANK</v>
      </c>
      <c r="J58" s="15" t="str">
        <f>INDEX(F_Outputs_Prep!$B$4:$AH$378,MATCH(F_Outputs!$A58&amp;F_Outputs!$B58,F_Outputs_Prep!$I$4:$I$378,0),MATCH(F_Outputs!J$2,F_Outputs_Prep!$B$4:$AH$4,0))</f>
        <v>##BLANK</v>
      </c>
      <c r="K58" s="15" t="str">
        <f>INDEX(F_Outputs_Prep!$B$4:$AH$378,MATCH(F_Outputs!$A58&amp;F_Outputs!$B58,F_Outputs_Prep!$I$4:$I$378,0),MATCH(F_Outputs!K$2,F_Outputs_Prep!$B$4:$AH$4,0))</f>
        <v>##BLANK</v>
      </c>
      <c r="L58" s="15" t="str">
        <f>INDEX(F_Outputs_Prep!$B$4:$AH$378,MATCH(F_Outputs!$A58&amp;F_Outputs!$B58,F_Outputs_Prep!$I$4:$I$378,0),MATCH(F_Outputs!L$2,F_Outputs_Prep!$B$4:$AH$4,0))</f>
        <v>##BLANK</v>
      </c>
      <c r="M58" s="15" t="str">
        <f>INDEX(F_Outputs_Prep!$B$4:$AH$378,MATCH(F_Outputs!$A58&amp;F_Outputs!$B58,F_Outputs_Prep!$I$4:$I$378,0),MATCH(F_Outputs!M$2,F_Outputs_Prep!$B$4:$AH$4,0))</f>
        <v>##BLANK</v>
      </c>
      <c r="N58" s="15" t="str">
        <f>INDEX(F_Outputs_Prep!$B$4:$AH$378,MATCH(F_Outputs!$A58&amp;F_Outputs!$B58,F_Outputs_Prep!$I$4:$I$378,0),MATCH(F_Outputs!N$2,F_Outputs_Prep!$B$4:$AH$4,0))</f>
        <v>##BLANK</v>
      </c>
      <c r="O58" s="15" t="str">
        <f>INDEX(F_Outputs_Prep!$B$4:$AH$378,MATCH(F_Outputs!$A58&amp;F_Outputs!$B58,F_Outputs_Prep!$I$4:$I$378,0),MATCH(F_Outputs!O$2,F_Outputs_Prep!$B$4:$AH$4,0))</f>
        <v>##BLANK</v>
      </c>
      <c r="P58" s="15" t="str">
        <f>INDEX(F_Outputs_Prep!$B$4:$AH$378,MATCH(F_Outputs!$A58&amp;F_Outputs!$B58,F_Outputs_Prep!$I$4:$I$378,0),MATCH(F_Outputs!P$2,F_Outputs_Prep!$B$4:$AH$4,0))</f>
        <v>##BLANK</v>
      </c>
      <c r="Q58" s="15" t="str">
        <f>INDEX(F_Outputs_Prep!$B$4:$AH$378,MATCH(F_Outputs!$A58&amp;F_Outputs!$B58,F_Outputs_Prep!$I$4:$I$378,0),MATCH(F_Outputs!Q$2,F_Outputs_Prep!$B$4:$AH$4,0))</f>
        <v>##BLANK</v>
      </c>
      <c r="R58" s="15" t="str">
        <f>INDEX(F_Outputs_Prep!$B$4:$AH$378,MATCH(F_Outputs!$A58&amp;F_Outputs!$B58,F_Outputs_Prep!$I$4:$I$378,0),MATCH(F_Outputs!R$2,F_Outputs_Prep!$B$4:$AH$4,0))</f>
        <v>##BLANK</v>
      </c>
      <c r="S58" s="15">
        <f>INDEX(F_Outputs_Prep!$B$4:$AH$378,MATCH(F_Outputs!$A58&amp;F_Outputs!$B58,F_Outputs_Prep!$I$4:$I$378,0),MATCH(F_Outputs!S$2,F_Outputs_Prep!$B$4:$AH$4,0))</f>
        <v>376.90499999999997</v>
      </c>
      <c r="T58" s="15">
        <f>INDEX(F_Outputs_Prep!$B$4:$AH$378,MATCH(F_Outputs!$A58&amp;F_Outputs!$B58,F_Outputs_Prep!$I$4:$I$378,0),MATCH(F_Outputs!T$2,F_Outputs_Prep!$B$4:$AH$4,0))</f>
        <v>5901.1526000000003</v>
      </c>
      <c r="U58" s="15">
        <f>INDEX(F_Outputs_Prep!$B$4:$AH$378,MATCH(F_Outputs!$A58&amp;F_Outputs!$B58,F_Outputs_Prep!$I$4:$I$378,0),MATCH(F_Outputs!U$2,F_Outputs_Prep!$B$4:$AH$4,0))</f>
        <v>5901.1526000000003</v>
      </c>
      <c r="V58" s="15">
        <f>INDEX(F_Outputs_Prep!$B$4:$AH$378,MATCH(F_Outputs!$A58&amp;F_Outputs!$B58,F_Outputs_Prep!$I$4:$I$378,0),MATCH(F_Outputs!V$2,F_Outputs_Prep!$B$4:$AH$4,0))</f>
        <v>5901.1526000000003</v>
      </c>
      <c r="W58" s="15">
        <f>INDEX(F_Outputs_Prep!$B$4:$AH$378,MATCH(F_Outputs!$A58&amp;F_Outputs!$B58,F_Outputs_Prep!$I$4:$I$378,0),MATCH(F_Outputs!W$2,F_Outputs_Prep!$B$4:$AH$4,0))</f>
        <v>5901.1526000000003</v>
      </c>
      <c r="X58" s="15">
        <f>INDEX(F_Outputs_Prep!$B$4:$AH$378,MATCH(F_Outputs!$A58&amp;F_Outputs!$B58,F_Outputs_Prep!$I$4:$I$378,0),MATCH(F_Outputs!X$2,F_Outputs_Prep!$B$4:$AH$4,0))</f>
        <v>5901.1526000000003</v>
      </c>
    </row>
    <row r="59" spans="1:24" ht="15" x14ac:dyDescent="0.25">
      <c r="A59" s="58" t="s">
        <v>71</v>
      </c>
      <c r="B59" s="56" t="s">
        <v>166</v>
      </c>
      <c r="C59" s="56" t="s">
        <v>186</v>
      </c>
      <c r="D59" s="52" t="s">
        <v>50</v>
      </c>
      <c r="E59" s="56" t="s">
        <v>44</v>
      </c>
      <c r="F59" s="15" t="str">
        <f>INDEX(F_Outputs_Prep!$B$4:$AH$378,MATCH(F_Outputs!$A59&amp;F_Outputs!$B59,F_Outputs_Prep!$I$4:$I$378,0),MATCH(F_Outputs!F$2,F_Outputs_Prep!$B$4:$AH$4,0))</f>
        <v>##BLANK</v>
      </c>
      <c r="G59" s="15" t="str">
        <f>INDEX(F_Outputs_Prep!$B$4:$AH$378,MATCH(F_Outputs!$A59&amp;F_Outputs!$B59,F_Outputs_Prep!$I$4:$I$378,0),MATCH(F_Outputs!G$2,F_Outputs_Prep!$B$4:$AH$4,0))</f>
        <v>##BLANK</v>
      </c>
      <c r="H59" s="15" t="str">
        <f>INDEX(F_Outputs_Prep!$B$4:$AH$378,MATCH(F_Outputs!$A59&amp;F_Outputs!$B59,F_Outputs_Prep!$I$4:$I$378,0),MATCH(F_Outputs!H$2,F_Outputs_Prep!$B$4:$AH$4,0))</f>
        <v>##BLANK</v>
      </c>
      <c r="I59" s="15" t="str">
        <f>INDEX(F_Outputs_Prep!$B$4:$AH$378,MATCH(F_Outputs!$A59&amp;F_Outputs!$B59,F_Outputs_Prep!$I$4:$I$378,0),MATCH(F_Outputs!I$2,F_Outputs_Prep!$B$4:$AH$4,0))</f>
        <v>##BLANK</v>
      </c>
      <c r="J59" s="15" t="str">
        <f>INDEX(F_Outputs_Prep!$B$4:$AH$378,MATCH(F_Outputs!$A59&amp;F_Outputs!$B59,F_Outputs_Prep!$I$4:$I$378,0),MATCH(F_Outputs!J$2,F_Outputs_Prep!$B$4:$AH$4,0))</f>
        <v>##BLANK</v>
      </c>
      <c r="K59" s="15" t="str">
        <f>INDEX(F_Outputs_Prep!$B$4:$AH$378,MATCH(F_Outputs!$A59&amp;F_Outputs!$B59,F_Outputs_Prep!$I$4:$I$378,0),MATCH(F_Outputs!K$2,F_Outputs_Prep!$B$4:$AH$4,0))</f>
        <v>##BLANK</v>
      </c>
      <c r="L59" s="15" t="str">
        <f>INDEX(F_Outputs_Prep!$B$4:$AH$378,MATCH(F_Outputs!$A59&amp;F_Outputs!$B59,F_Outputs_Prep!$I$4:$I$378,0),MATCH(F_Outputs!L$2,F_Outputs_Prep!$B$4:$AH$4,0))</f>
        <v>##BLANK</v>
      </c>
      <c r="M59" s="15" t="str">
        <f>INDEX(F_Outputs_Prep!$B$4:$AH$378,MATCH(F_Outputs!$A59&amp;F_Outputs!$B59,F_Outputs_Prep!$I$4:$I$378,0),MATCH(F_Outputs!M$2,F_Outputs_Prep!$B$4:$AH$4,0))</f>
        <v>##BLANK</v>
      </c>
      <c r="N59" s="15" t="str">
        <f>INDEX(F_Outputs_Prep!$B$4:$AH$378,MATCH(F_Outputs!$A59&amp;F_Outputs!$B59,F_Outputs_Prep!$I$4:$I$378,0),MATCH(F_Outputs!N$2,F_Outputs_Prep!$B$4:$AH$4,0))</f>
        <v>##BLANK</v>
      </c>
      <c r="O59" s="15" t="str">
        <f>INDEX(F_Outputs_Prep!$B$4:$AH$378,MATCH(F_Outputs!$A59&amp;F_Outputs!$B59,F_Outputs_Prep!$I$4:$I$378,0),MATCH(F_Outputs!O$2,F_Outputs_Prep!$B$4:$AH$4,0))</f>
        <v>##BLANK</v>
      </c>
      <c r="P59" s="15" t="str">
        <f>INDEX(F_Outputs_Prep!$B$4:$AH$378,MATCH(F_Outputs!$A59&amp;F_Outputs!$B59,F_Outputs_Prep!$I$4:$I$378,0),MATCH(F_Outputs!P$2,F_Outputs_Prep!$B$4:$AH$4,0))</f>
        <v>##BLANK</v>
      </c>
      <c r="Q59" s="15" t="str">
        <f>INDEX(F_Outputs_Prep!$B$4:$AH$378,MATCH(F_Outputs!$A59&amp;F_Outputs!$B59,F_Outputs_Prep!$I$4:$I$378,0),MATCH(F_Outputs!Q$2,F_Outputs_Prep!$B$4:$AH$4,0))</f>
        <v>##BLANK</v>
      </c>
      <c r="R59" s="15" t="str">
        <f>INDEX(F_Outputs_Prep!$B$4:$AH$378,MATCH(F_Outputs!$A59&amp;F_Outputs!$B59,F_Outputs_Prep!$I$4:$I$378,0),MATCH(F_Outputs!R$2,F_Outputs_Prep!$B$4:$AH$4,0))</f>
        <v>##BLANK</v>
      </c>
      <c r="S59" s="15">
        <f>INDEX(F_Outputs_Prep!$B$4:$AH$378,MATCH(F_Outputs!$A59&amp;F_Outputs!$B59,F_Outputs_Prep!$I$4:$I$378,0),MATCH(F_Outputs!S$2,F_Outputs_Prep!$B$4:$AH$4,0))</f>
        <v>376.90499999999997</v>
      </c>
      <c r="T59" s="15">
        <f>INDEX(F_Outputs_Prep!$B$4:$AH$378,MATCH(F_Outputs!$A59&amp;F_Outputs!$B59,F_Outputs_Prep!$I$4:$I$378,0),MATCH(F_Outputs!T$2,F_Outputs_Prep!$B$4:$AH$4,0))</f>
        <v>2457.8658999999998</v>
      </c>
      <c r="U59" s="15">
        <f>INDEX(F_Outputs_Prep!$B$4:$AH$378,MATCH(F_Outputs!$A59&amp;F_Outputs!$B59,F_Outputs_Prep!$I$4:$I$378,0),MATCH(F_Outputs!U$2,F_Outputs_Prep!$B$4:$AH$4,0))</f>
        <v>2457.8658999999998</v>
      </c>
      <c r="V59" s="15">
        <f>INDEX(F_Outputs_Prep!$B$4:$AH$378,MATCH(F_Outputs!$A59&amp;F_Outputs!$B59,F_Outputs_Prep!$I$4:$I$378,0),MATCH(F_Outputs!V$2,F_Outputs_Prep!$B$4:$AH$4,0))</f>
        <v>2457.8658999999998</v>
      </c>
      <c r="W59" s="15">
        <f>INDEX(F_Outputs_Prep!$B$4:$AH$378,MATCH(F_Outputs!$A59&amp;F_Outputs!$B59,F_Outputs_Prep!$I$4:$I$378,0),MATCH(F_Outputs!W$2,F_Outputs_Prep!$B$4:$AH$4,0))</f>
        <v>2457.8658999999998</v>
      </c>
      <c r="X59" s="15">
        <f>INDEX(F_Outputs_Prep!$B$4:$AH$378,MATCH(F_Outputs!$A59&amp;F_Outputs!$B59,F_Outputs_Prep!$I$4:$I$378,0),MATCH(F_Outputs!X$2,F_Outputs_Prep!$B$4:$AH$4,0))</f>
        <v>2457.8658999999998</v>
      </c>
    </row>
    <row r="60" spans="1:24" ht="15" x14ac:dyDescent="0.25">
      <c r="A60" s="58" t="s">
        <v>71</v>
      </c>
      <c r="B60" s="56" t="s">
        <v>167</v>
      </c>
      <c r="C60" s="56" t="s">
        <v>187</v>
      </c>
      <c r="D60" s="52" t="s">
        <v>50</v>
      </c>
      <c r="E60" s="56" t="s">
        <v>44</v>
      </c>
      <c r="F60" s="15" t="str">
        <f>INDEX(F_Outputs_Prep!$B$4:$AH$378,MATCH(F_Outputs!$A60&amp;F_Outputs!$B60,F_Outputs_Prep!$I$4:$I$378,0),MATCH(F_Outputs!F$2,F_Outputs_Prep!$B$4:$AH$4,0))</f>
        <v>##BLANK</v>
      </c>
      <c r="G60" s="15" t="str">
        <f>INDEX(F_Outputs_Prep!$B$4:$AH$378,MATCH(F_Outputs!$A60&amp;F_Outputs!$B60,F_Outputs_Prep!$I$4:$I$378,0),MATCH(F_Outputs!G$2,F_Outputs_Prep!$B$4:$AH$4,0))</f>
        <v>##BLANK</v>
      </c>
      <c r="H60" s="15" t="str">
        <f>INDEX(F_Outputs_Prep!$B$4:$AH$378,MATCH(F_Outputs!$A60&amp;F_Outputs!$B60,F_Outputs_Prep!$I$4:$I$378,0),MATCH(F_Outputs!H$2,F_Outputs_Prep!$B$4:$AH$4,0))</f>
        <v>##BLANK</v>
      </c>
      <c r="I60" s="15" t="str">
        <f>INDEX(F_Outputs_Prep!$B$4:$AH$378,MATCH(F_Outputs!$A60&amp;F_Outputs!$B60,F_Outputs_Prep!$I$4:$I$378,0),MATCH(F_Outputs!I$2,F_Outputs_Prep!$B$4:$AH$4,0))</f>
        <v>##BLANK</v>
      </c>
      <c r="J60" s="15" t="str">
        <f>INDEX(F_Outputs_Prep!$B$4:$AH$378,MATCH(F_Outputs!$A60&amp;F_Outputs!$B60,F_Outputs_Prep!$I$4:$I$378,0),MATCH(F_Outputs!J$2,F_Outputs_Prep!$B$4:$AH$4,0))</f>
        <v>##BLANK</v>
      </c>
      <c r="K60" s="15" t="str">
        <f>INDEX(F_Outputs_Prep!$B$4:$AH$378,MATCH(F_Outputs!$A60&amp;F_Outputs!$B60,F_Outputs_Prep!$I$4:$I$378,0),MATCH(F_Outputs!K$2,F_Outputs_Prep!$B$4:$AH$4,0))</f>
        <v>##BLANK</v>
      </c>
      <c r="L60" s="15" t="str">
        <f>INDEX(F_Outputs_Prep!$B$4:$AH$378,MATCH(F_Outputs!$A60&amp;F_Outputs!$B60,F_Outputs_Prep!$I$4:$I$378,0),MATCH(F_Outputs!L$2,F_Outputs_Prep!$B$4:$AH$4,0))</f>
        <v>##BLANK</v>
      </c>
      <c r="M60" s="15" t="str">
        <f>INDEX(F_Outputs_Prep!$B$4:$AH$378,MATCH(F_Outputs!$A60&amp;F_Outputs!$B60,F_Outputs_Prep!$I$4:$I$378,0),MATCH(F_Outputs!M$2,F_Outputs_Prep!$B$4:$AH$4,0))</f>
        <v>##BLANK</v>
      </c>
      <c r="N60" s="15" t="str">
        <f>INDEX(F_Outputs_Prep!$B$4:$AH$378,MATCH(F_Outputs!$A60&amp;F_Outputs!$B60,F_Outputs_Prep!$I$4:$I$378,0),MATCH(F_Outputs!N$2,F_Outputs_Prep!$B$4:$AH$4,0))</f>
        <v>##BLANK</v>
      </c>
      <c r="O60" s="15" t="str">
        <f>INDEX(F_Outputs_Prep!$B$4:$AH$378,MATCH(F_Outputs!$A60&amp;F_Outputs!$B60,F_Outputs_Prep!$I$4:$I$378,0),MATCH(F_Outputs!O$2,F_Outputs_Prep!$B$4:$AH$4,0))</f>
        <v>##BLANK</v>
      </c>
      <c r="P60" s="15" t="str">
        <f>INDEX(F_Outputs_Prep!$B$4:$AH$378,MATCH(F_Outputs!$A60&amp;F_Outputs!$B60,F_Outputs_Prep!$I$4:$I$378,0),MATCH(F_Outputs!P$2,F_Outputs_Prep!$B$4:$AH$4,0))</f>
        <v>##BLANK</v>
      </c>
      <c r="Q60" s="15" t="str">
        <f>INDEX(F_Outputs_Prep!$B$4:$AH$378,MATCH(F_Outputs!$A60&amp;F_Outputs!$B60,F_Outputs_Prep!$I$4:$I$378,0),MATCH(F_Outputs!Q$2,F_Outputs_Prep!$B$4:$AH$4,0))</f>
        <v>##BLANK</v>
      </c>
      <c r="R60" s="15" t="str">
        <f>INDEX(F_Outputs_Prep!$B$4:$AH$378,MATCH(F_Outputs!$A60&amp;F_Outputs!$B60,F_Outputs_Prep!$I$4:$I$378,0),MATCH(F_Outputs!R$2,F_Outputs_Prep!$B$4:$AH$4,0))</f>
        <v>##BLANK</v>
      </c>
      <c r="S60" s="15">
        <f>INDEX(F_Outputs_Prep!$B$4:$AH$378,MATCH(F_Outputs!$A60&amp;F_Outputs!$B60,F_Outputs_Prep!$I$4:$I$378,0),MATCH(F_Outputs!S$2,F_Outputs_Prep!$B$4:$AH$4,0))</f>
        <v>0</v>
      </c>
      <c r="T60" s="15">
        <f>INDEX(F_Outputs_Prep!$B$4:$AH$378,MATCH(F_Outputs!$A60&amp;F_Outputs!$B60,F_Outputs_Prep!$I$4:$I$378,0),MATCH(F_Outputs!T$2,F_Outputs_Prep!$B$4:$AH$4,0))</f>
        <v>3443.2865999999999</v>
      </c>
      <c r="U60" s="15">
        <f>INDEX(F_Outputs_Prep!$B$4:$AH$378,MATCH(F_Outputs!$A60&amp;F_Outputs!$B60,F_Outputs_Prep!$I$4:$I$378,0),MATCH(F_Outputs!U$2,F_Outputs_Prep!$B$4:$AH$4,0))</f>
        <v>3443.2865999999999</v>
      </c>
      <c r="V60" s="15">
        <f>INDEX(F_Outputs_Prep!$B$4:$AH$378,MATCH(F_Outputs!$A60&amp;F_Outputs!$B60,F_Outputs_Prep!$I$4:$I$378,0),MATCH(F_Outputs!V$2,F_Outputs_Prep!$B$4:$AH$4,0))</f>
        <v>3443.2865999999999</v>
      </c>
      <c r="W60" s="15">
        <f>INDEX(F_Outputs_Prep!$B$4:$AH$378,MATCH(F_Outputs!$A60&amp;F_Outputs!$B60,F_Outputs_Prep!$I$4:$I$378,0),MATCH(F_Outputs!W$2,F_Outputs_Prep!$B$4:$AH$4,0))</f>
        <v>3443.2865999999999</v>
      </c>
      <c r="X60" s="15">
        <f>INDEX(F_Outputs_Prep!$B$4:$AH$378,MATCH(F_Outputs!$A60&amp;F_Outputs!$B60,F_Outputs_Prep!$I$4:$I$378,0),MATCH(F_Outputs!X$2,F_Outputs_Prep!$B$4:$AH$4,0))</f>
        <v>3443.2865999999999</v>
      </c>
    </row>
    <row r="61" spans="1:24" ht="15" x14ac:dyDescent="0.25">
      <c r="A61" s="58" t="s">
        <v>71</v>
      </c>
      <c r="B61" s="56" t="s">
        <v>168</v>
      </c>
      <c r="C61" s="56" t="s">
        <v>188</v>
      </c>
      <c r="D61" s="52" t="s">
        <v>50</v>
      </c>
      <c r="E61" s="56" t="s">
        <v>44</v>
      </c>
      <c r="F61" s="15" t="str">
        <f>INDEX(F_Outputs_Prep!$B$4:$AH$378,MATCH(F_Outputs!$A61&amp;F_Outputs!$B61,F_Outputs_Prep!$I$4:$I$378,0),MATCH(F_Outputs!F$2,F_Outputs_Prep!$B$4:$AH$4,0))</f>
        <v>##BLANK</v>
      </c>
      <c r="G61" s="15" t="str">
        <f>INDEX(F_Outputs_Prep!$B$4:$AH$378,MATCH(F_Outputs!$A61&amp;F_Outputs!$B61,F_Outputs_Prep!$I$4:$I$378,0),MATCH(F_Outputs!G$2,F_Outputs_Prep!$B$4:$AH$4,0))</f>
        <v>##BLANK</v>
      </c>
      <c r="H61" s="15" t="str">
        <f>INDEX(F_Outputs_Prep!$B$4:$AH$378,MATCH(F_Outputs!$A61&amp;F_Outputs!$B61,F_Outputs_Prep!$I$4:$I$378,0),MATCH(F_Outputs!H$2,F_Outputs_Prep!$B$4:$AH$4,0))</f>
        <v>##BLANK</v>
      </c>
      <c r="I61" s="15" t="str">
        <f>INDEX(F_Outputs_Prep!$B$4:$AH$378,MATCH(F_Outputs!$A61&amp;F_Outputs!$B61,F_Outputs_Prep!$I$4:$I$378,0),MATCH(F_Outputs!I$2,F_Outputs_Prep!$B$4:$AH$4,0))</f>
        <v>##BLANK</v>
      </c>
      <c r="J61" s="15" t="str">
        <f>INDEX(F_Outputs_Prep!$B$4:$AH$378,MATCH(F_Outputs!$A61&amp;F_Outputs!$B61,F_Outputs_Prep!$I$4:$I$378,0),MATCH(F_Outputs!J$2,F_Outputs_Prep!$B$4:$AH$4,0))</f>
        <v>##BLANK</v>
      </c>
      <c r="K61" s="15" t="str">
        <f>INDEX(F_Outputs_Prep!$B$4:$AH$378,MATCH(F_Outputs!$A61&amp;F_Outputs!$B61,F_Outputs_Prep!$I$4:$I$378,0),MATCH(F_Outputs!K$2,F_Outputs_Prep!$B$4:$AH$4,0))</f>
        <v>##BLANK</v>
      </c>
      <c r="L61" s="15" t="str">
        <f>INDEX(F_Outputs_Prep!$B$4:$AH$378,MATCH(F_Outputs!$A61&amp;F_Outputs!$B61,F_Outputs_Prep!$I$4:$I$378,0),MATCH(F_Outputs!L$2,F_Outputs_Prep!$B$4:$AH$4,0))</f>
        <v>##BLANK</v>
      </c>
      <c r="M61" s="15" t="str">
        <f>INDEX(F_Outputs_Prep!$B$4:$AH$378,MATCH(F_Outputs!$A61&amp;F_Outputs!$B61,F_Outputs_Prep!$I$4:$I$378,0),MATCH(F_Outputs!M$2,F_Outputs_Prep!$B$4:$AH$4,0))</f>
        <v>##BLANK</v>
      </c>
      <c r="N61" s="15" t="str">
        <f>INDEX(F_Outputs_Prep!$B$4:$AH$378,MATCH(F_Outputs!$A61&amp;F_Outputs!$B61,F_Outputs_Prep!$I$4:$I$378,0),MATCH(F_Outputs!N$2,F_Outputs_Prep!$B$4:$AH$4,0))</f>
        <v>##BLANK</v>
      </c>
      <c r="O61" s="15" t="str">
        <f>INDEX(F_Outputs_Prep!$B$4:$AH$378,MATCH(F_Outputs!$A61&amp;F_Outputs!$B61,F_Outputs_Prep!$I$4:$I$378,0),MATCH(F_Outputs!O$2,F_Outputs_Prep!$B$4:$AH$4,0))</f>
        <v>##BLANK</v>
      </c>
      <c r="P61" s="15" t="str">
        <f>INDEX(F_Outputs_Prep!$B$4:$AH$378,MATCH(F_Outputs!$A61&amp;F_Outputs!$B61,F_Outputs_Prep!$I$4:$I$378,0),MATCH(F_Outputs!P$2,F_Outputs_Prep!$B$4:$AH$4,0))</f>
        <v>##BLANK</v>
      </c>
      <c r="Q61" s="15" t="str">
        <f>INDEX(F_Outputs_Prep!$B$4:$AH$378,MATCH(F_Outputs!$A61&amp;F_Outputs!$B61,F_Outputs_Prep!$I$4:$I$378,0),MATCH(F_Outputs!Q$2,F_Outputs_Prep!$B$4:$AH$4,0))</f>
        <v>##BLANK</v>
      </c>
      <c r="R61" s="15" t="str">
        <f>INDEX(F_Outputs_Prep!$B$4:$AH$378,MATCH(F_Outputs!$A61&amp;F_Outputs!$B61,F_Outputs_Prep!$I$4:$I$378,0),MATCH(F_Outputs!R$2,F_Outputs_Prep!$B$4:$AH$4,0))</f>
        <v>##BLANK</v>
      </c>
      <c r="S61" s="15">
        <f>INDEX(F_Outputs_Prep!$B$4:$AH$378,MATCH(F_Outputs!$A61&amp;F_Outputs!$B61,F_Outputs_Prep!$I$4:$I$378,0),MATCH(F_Outputs!S$2,F_Outputs_Prep!$B$4:$AH$4,0))</f>
        <v>0</v>
      </c>
      <c r="T61" s="15">
        <f>INDEX(F_Outputs_Prep!$B$4:$AH$378,MATCH(F_Outputs!$A61&amp;F_Outputs!$B61,F_Outputs_Prep!$I$4:$I$378,0),MATCH(F_Outputs!T$2,F_Outputs_Prep!$B$4:$AH$4,0))</f>
        <v>0</v>
      </c>
      <c r="U61" s="15">
        <f>INDEX(F_Outputs_Prep!$B$4:$AH$378,MATCH(F_Outputs!$A61&amp;F_Outputs!$B61,F_Outputs_Prep!$I$4:$I$378,0),MATCH(F_Outputs!U$2,F_Outputs_Prep!$B$4:$AH$4,0))</f>
        <v>0</v>
      </c>
      <c r="V61" s="15">
        <f>INDEX(F_Outputs_Prep!$B$4:$AH$378,MATCH(F_Outputs!$A61&amp;F_Outputs!$B61,F_Outputs_Prep!$I$4:$I$378,0),MATCH(F_Outputs!V$2,F_Outputs_Prep!$B$4:$AH$4,0))</f>
        <v>0</v>
      </c>
      <c r="W61" s="15">
        <f>INDEX(F_Outputs_Prep!$B$4:$AH$378,MATCH(F_Outputs!$A61&amp;F_Outputs!$B61,F_Outputs_Prep!$I$4:$I$378,0),MATCH(F_Outputs!W$2,F_Outputs_Prep!$B$4:$AH$4,0))</f>
        <v>0</v>
      </c>
      <c r="X61" s="15">
        <f>INDEX(F_Outputs_Prep!$B$4:$AH$378,MATCH(F_Outputs!$A61&amp;F_Outputs!$B61,F_Outputs_Prep!$I$4:$I$378,0),MATCH(F_Outputs!X$2,F_Outputs_Prep!$B$4:$AH$4,0))</f>
        <v>0</v>
      </c>
    </row>
    <row r="62" spans="1:24" ht="15" x14ac:dyDescent="0.25">
      <c r="A62" s="58" t="s">
        <v>71</v>
      </c>
      <c r="B62" s="56" t="s">
        <v>169</v>
      </c>
      <c r="C62" s="56" t="s">
        <v>189</v>
      </c>
      <c r="D62" s="52" t="s">
        <v>50</v>
      </c>
      <c r="E62" s="56" t="s">
        <v>44</v>
      </c>
      <c r="F62" s="15" t="str">
        <f>INDEX(F_Outputs_Prep!$B$4:$AH$378,MATCH(F_Outputs!$A62&amp;F_Outputs!$B62,F_Outputs_Prep!$I$4:$I$378,0),MATCH(F_Outputs!F$2,F_Outputs_Prep!$B$4:$AH$4,0))</f>
        <v>##BLANK</v>
      </c>
      <c r="G62" s="15" t="str">
        <f>INDEX(F_Outputs_Prep!$B$4:$AH$378,MATCH(F_Outputs!$A62&amp;F_Outputs!$B62,F_Outputs_Prep!$I$4:$I$378,0),MATCH(F_Outputs!G$2,F_Outputs_Prep!$B$4:$AH$4,0))</f>
        <v>##BLANK</v>
      </c>
      <c r="H62" s="15" t="str">
        <f>INDEX(F_Outputs_Prep!$B$4:$AH$378,MATCH(F_Outputs!$A62&amp;F_Outputs!$B62,F_Outputs_Prep!$I$4:$I$378,0),MATCH(F_Outputs!H$2,F_Outputs_Prep!$B$4:$AH$4,0))</f>
        <v>##BLANK</v>
      </c>
      <c r="I62" s="15" t="str">
        <f>INDEX(F_Outputs_Prep!$B$4:$AH$378,MATCH(F_Outputs!$A62&amp;F_Outputs!$B62,F_Outputs_Prep!$I$4:$I$378,0),MATCH(F_Outputs!I$2,F_Outputs_Prep!$B$4:$AH$4,0))</f>
        <v>##BLANK</v>
      </c>
      <c r="J62" s="15" t="str">
        <f>INDEX(F_Outputs_Prep!$B$4:$AH$378,MATCH(F_Outputs!$A62&amp;F_Outputs!$B62,F_Outputs_Prep!$I$4:$I$378,0),MATCH(F_Outputs!J$2,F_Outputs_Prep!$B$4:$AH$4,0))</f>
        <v>##BLANK</v>
      </c>
      <c r="K62" s="15" t="str">
        <f>INDEX(F_Outputs_Prep!$B$4:$AH$378,MATCH(F_Outputs!$A62&amp;F_Outputs!$B62,F_Outputs_Prep!$I$4:$I$378,0),MATCH(F_Outputs!K$2,F_Outputs_Prep!$B$4:$AH$4,0))</f>
        <v>##BLANK</v>
      </c>
      <c r="L62" s="15" t="str">
        <f>INDEX(F_Outputs_Prep!$B$4:$AH$378,MATCH(F_Outputs!$A62&amp;F_Outputs!$B62,F_Outputs_Prep!$I$4:$I$378,0),MATCH(F_Outputs!L$2,F_Outputs_Prep!$B$4:$AH$4,0))</f>
        <v>##BLANK</v>
      </c>
      <c r="M62" s="15" t="str">
        <f>INDEX(F_Outputs_Prep!$B$4:$AH$378,MATCH(F_Outputs!$A62&amp;F_Outputs!$B62,F_Outputs_Prep!$I$4:$I$378,0),MATCH(F_Outputs!M$2,F_Outputs_Prep!$B$4:$AH$4,0))</f>
        <v>##BLANK</v>
      </c>
      <c r="N62" s="15" t="str">
        <f>INDEX(F_Outputs_Prep!$B$4:$AH$378,MATCH(F_Outputs!$A62&amp;F_Outputs!$B62,F_Outputs_Prep!$I$4:$I$378,0),MATCH(F_Outputs!N$2,F_Outputs_Prep!$B$4:$AH$4,0))</f>
        <v>##BLANK</v>
      </c>
      <c r="O62" s="15" t="str">
        <f>INDEX(F_Outputs_Prep!$B$4:$AH$378,MATCH(F_Outputs!$A62&amp;F_Outputs!$B62,F_Outputs_Prep!$I$4:$I$378,0),MATCH(F_Outputs!O$2,F_Outputs_Prep!$B$4:$AH$4,0))</f>
        <v>##BLANK</v>
      </c>
      <c r="P62" s="15" t="str">
        <f>INDEX(F_Outputs_Prep!$B$4:$AH$378,MATCH(F_Outputs!$A62&amp;F_Outputs!$B62,F_Outputs_Prep!$I$4:$I$378,0),MATCH(F_Outputs!P$2,F_Outputs_Prep!$B$4:$AH$4,0))</f>
        <v>##BLANK</v>
      </c>
      <c r="Q62" s="15" t="str">
        <f>INDEX(F_Outputs_Prep!$B$4:$AH$378,MATCH(F_Outputs!$A62&amp;F_Outputs!$B62,F_Outputs_Prep!$I$4:$I$378,0),MATCH(F_Outputs!Q$2,F_Outputs_Prep!$B$4:$AH$4,0))</f>
        <v>##BLANK</v>
      </c>
      <c r="R62" s="15" t="str">
        <f>INDEX(F_Outputs_Prep!$B$4:$AH$378,MATCH(F_Outputs!$A62&amp;F_Outputs!$B62,F_Outputs_Prep!$I$4:$I$378,0),MATCH(F_Outputs!R$2,F_Outputs_Prep!$B$4:$AH$4,0))</f>
        <v>##BLANK</v>
      </c>
      <c r="S62" s="15" t="str">
        <f>INDEX(F_Outputs_Prep!$B$4:$AH$378,MATCH(F_Outputs!$A62&amp;F_Outputs!$B62,F_Outputs_Prep!$I$4:$I$378,0),MATCH(F_Outputs!S$2,F_Outputs_Prep!$B$4:$AH$4,0))</f>
        <v>##BLANK</v>
      </c>
      <c r="T62" s="15" t="str">
        <f>INDEX(F_Outputs_Prep!$B$4:$AH$378,MATCH(F_Outputs!$A62&amp;F_Outputs!$B62,F_Outputs_Prep!$I$4:$I$378,0),MATCH(F_Outputs!T$2,F_Outputs_Prep!$B$4:$AH$4,0))</f>
        <v>##BLANK</v>
      </c>
      <c r="U62" s="15" t="str">
        <f>INDEX(F_Outputs_Prep!$B$4:$AH$378,MATCH(F_Outputs!$A62&amp;F_Outputs!$B62,F_Outputs_Prep!$I$4:$I$378,0),MATCH(F_Outputs!U$2,F_Outputs_Prep!$B$4:$AH$4,0))</f>
        <v>##BLANK</v>
      </c>
      <c r="V62" s="15" t="str">
        <f>INDEX(F_Outputs_Prep!$B$4:$AH$378,MATCH(F_Outputs!$A62&amp;F_Outputs!$B62,F_Outputs_Prep!$I$4:$I$378,0),MATCH(F_Outputs!V$2,F_Outputs_Prep!$B$4:$AH$4,0))</f>
        <v>##BLANK</v>
      </c>
      <c r="W62" s="15" t="str">
        <f>INDEX(F_Outputs_Prep!$B$4:$AH$378,MATCH(F_Outputs!$A62&amp;F_Outputs!$B62,F_Outputs_Prep!$I$4:$I$378,0),MATCH(F_Outputs!W$2,F_Outputs_Prep!$B$4:$AH$4,0))</f>
        <v>##BLANK</v>
      </c>
      <c r="X62" s="15" t="str">
        <f>INDEX(F_Outputs_Prep!$B$4:$AH$378,MATCH(F_Outputs!$A62&amp;F_Outputs!$B62,F_Outputs_Prep!$I$4:$I$378,0),MATCH(F_Outputs!X$2,F_Outputs_Prep!$B$4:$AH$4,0))</f>
        <v>##BLANK</v>
      </c>
    </row>
    <row r="63" spans="1:24" ht="15" x14ac:dyDescent="0.25">
      <c r="A63" s="58" t="s">
        <v>71</v>
      </c>
      <c r="B63" s="56" t="s">
        <v>170</v>
      </c>
      <c r="C63" s="56" t="s">
        <v>190</v>
      </c>
      <c r="D63" s="52" t="s">
        <v>50</v>
      </c>
      <c r="E63" s="56" t="s">
        <v>44</v>
      </c>
      <c r="F63" s="15" t="str">
        <f>INDEX(F_Outputs_Prep!$B$4:$AH$378,MATCH(F_Outputs!$A63&amp;F_Outputs!$B63,F_Outputs_Prep!$I$4:$I$378,0),MATCH(F_Outputs!F$2,F_Outputs_Prep!$B$4:$AH$4,0))</f>
        <v>##BLANK</v>
      </c>
      <c r="G63" s="15" t="str">
        <f>INDEX(F_Outputs_Prep!$B$4:$AH$378,MATCH(F_Outputs!$A63&amp;F_Outputs!$B63,F_Outputs_Prep!$I$4:$I$378,0),MATCH(F_Outputs!G$2,F_Outputs_Prep!$B$4:$AH$4,0))</f>
        <v>##BLANK</v>
      </c>
      <c r="H63" s="15" t="str">
        <f>INDEX(F_Outputs_Prep!$B$4:$AH$378,MATCH(F_Outputs!$A63&amp;F_Outputs!$B63,F_Outputs_Prep!$I$4:$I$378,0),MATCH(F_Outputs!H$2,F_Outputs_Prep!$B$4:$AH$4,0))</f>
        <v>##BLANK</v>
      </c>
      <c r="I63" s="15" t="str">
        <f>INDEX(F_Outputs_Prep!$B$4:$AH$378,MATCH(F_Outputs!$A63&amp;F_Outputs!$B63,F_Outputs_Prep!$I$4:$I$378,0),MATCH(F_Outputs!I$2,F_Outputs_Prep!$B$4:$AH$4,0))</f>
        <v>##BLANK</v>
      </c>
      <c r="J63" s="15" t="str">
        <f>INDEX(F_Outputs_Prep!$B$4:$AH$378,MATCH(F_Outputs!$A63&amp;F_Outputs!$B63,F_Outputs_Prep!$I$4:$I$378,0),MATCH(F_Outputs!J$2,F_Outputs_Prep!$B$4:$AH$4,0))</f>
        <v>##BLANK</v>
      </c>
      <c r="K63" s="15" t="str">
        <f>INDEX(F_Outputs_Prep!$B$4:$AH$378,MATCH(F_Outputs!$A63&amp;F_Outputs!$B63,F_Outputs_Prep!$I$4:$I$378,0),MATCH(F_Outputs!K$2,F_Outputs_Prep!$B$4:$AH$4,0))</f>
        <v>##BLANK</v>
      </c>
      <c r="L63" s="15" t="str">
        <f>INDEX(F_Outputs_Prep!$B$4:$AH$378,MATCH(F_Outputs!$A63&amp;F_Outputs!$B63,F_Outputs_Prep!$I$4:$I$378,0),MATCH(F_Outputs!L$2,F_Outputs_Prep!$B$4:$AH$4,0))</f>
        <v>##BLANK</v>
      </c>
      <c r="M63" s="15" t="str">
        <f>INDEX(F_Outputs_Prep!$B$4:$AH$378,MATCH(F_Outputs!$A63&amp;F_Outputs!$B63,F_Outputs_Prep!$I$4:$I$378,0),MATCH(F_Outputs!M$2,F_Outputs_Prep!$B$4:$AH$4,0))</f>
        <v>##BLANK</v>
      </c>
      <c r="N63" s="15" t="str">
        <f>INDEX(F_Outputs_Prep!$B$4:$AH$378,MATCH(F_Outputs!$A63&amp;F_Outputs!$B63,F_Outputs_Prep!$I$4:$I$378,0),MATCH(F_Outputs!N$2,F_Outputs_Prep!$B$4:$AH$4,0))</f>
        <v>##BLANK</v>
      </c>
      <c r="O63" s="15" t="str">
        <f>INDEX(F_Outputs_Prep!$B$4:$AH$378,MATCH(F_Outputs!$A63&amp;F_Outputs!$B63,F_Outputs_Prep!$I$4:$I$378,0),MATCH(F_Outputs!O$2,F_Outputs_Prep!$B$4:$AH$4,0))</f>
        <v>##BLANK</v>
      </c>
      <c r="P63" s="15" t="str">
        <f>INDEX(F_Outputs_Prep!$B$4:$AH$378,MATCH(F_Outputs!$A63&amp;F_Outputs!$B63,F_Outputs_Prep!$I$4:$I$378,0),MATCH(F_Outputs!P$2,F_Outputs_Prep!$B$4:$AH$4,0))</f>
        <v>##BLANK</v>
      </c>
      <c r="Q63" s="15" t="str">
        <f>INDEX(F_Outputs_Prep!$B$4:$AH$378,MATCH(F_Outputs!$A63&amp;F_Outputs!$B63,F_Outputs_Prep!$I$4:$I$378,0),MATCH(F_Outputs!Q$2,F_Outputs_Prep!$B$4:$AH$4,0))</f>
        <v>##BLANK</v>
      </c>
      <c r="R63" s="15" t="str">
        <f>INDEX(F_Outputs_Prep!$B$4:$AH$378,MATCH(F_Outputs!$A63&amp;F_Outputs!$B63,F_Outputs_Prep!$I$4:$I$378,0),MATCH(F_Outputs!R$2,F_Outputs_Prep!$B$4:$AH$4,0))</f>
        <v>##BLANK</v>
      </c>
      <c r="S63" s="15">
        <f>INDEX(F_Outputs_Prep!$B$4:$AH$378,MATCH(F_Outputs!$A63&amp;F_Outputs!$B63,F_Outputs_Prep!$I$4:$I$378,0),MATCH(F_Outputs!S$2,F_Outputs_Prep!$B$4:$AH$4,0))</f>
        <v>0</v>
      </c>
      <c r="T63" s="15">
        <f>INDEX(F_Outputs_Prep!$B$4:$AH$378,MATCH(F_Outputs!$A63&amp;F_Outputs!$B63,F_Outputs_Prep!$I$4:$I$378,0),MATCH(F_Outputs!T$2,F_Outputs_Prep!$B$4:$AH$4,0))</f>
        <v>0</v>
      </c>
      <c r="U63" s="15">
        <f>INDEX(F_Outputs_Prep!$B$4:$AH$378,MATCH(F_Outputs!$A63&amp;F_Outputs!$B63,F_Outputs_Prep!$I$4:$I$378,0),MATCH(F_Outputs!U$2,F_Outputs_Prep!$B$4:$AH$4,0))</f>
        <v>0</v>
      </c>
      <c r="V63" s="15">
        <f>INDEX(F_Outputs_Prep!$B$4:$AH$378,MATCH(F_Outputs!$A63&amp;F_Outputs!$B63,F_Outputs_Prep!$I$4:$I$378,0),MATCH(F_Outputs!V$2,F_Outputs_Prep!$B$4:$AH$4,0))</f>
        <v>0</v>
      </c>
      <c r="W63" s="15">
        <f>INDEX(F_Outputs_Prep!$B$4:$AH$378,MATCH(F_Outputs!$A63&amp;F_Outputs!$B63,F_Outputs_Prep!$I$4:$I$378,0),MATCH(F_Outputs!W$2,F_Outputs_Prep!$B$4:$AH$4,0))</f>
        <v>0</v>
      </c>
      <c r="X63" s="15">
        <f>INDEX(F_Outputs_Prep!$B$4:$AH$378,MATCH(F_Outputs!$A63&amp;F_Outputs!$B63,F_Outputs_Prep!$I$4:$I$378,0),MATCH(F_Outputs!X$2,F_Outputs_Prep!$B$4:$AH$4,0))</f>
        <v>0</v>
      </c>
    </row>
    <row r="64" spans="1:24" ht="15" x14ac:dyDescent="0.25">
      <c r="A64" s="58" t="s">
        <v>71</v>
      </c>
      <c r="B64" s="56" t="s">
        <v>97</v>
      </c>
      <c r="C64" s="56" t="s">
        <v>98</v>
      </c>
      <c r="D64" s="52" t="s">
        <v>50</v>
      </c>
      <c r="E64" s="56" t="s">
        <v>44</v>
      </c>
      <c r="F64" s="15" t="str">
        <f>INDEX(F_Outputs_Prep!$B$4:$AH$378,MATCH(F_Outputs!$A64&amp;F_Outputs!$B64,F_Outputs_Prep!$I$4:$I$378,0),MATCH(F_Outputs!F$2,F_Outputs_Prep!$B$4:$AH$4,0))</f>
        <v>##BLANK</v>
      </c>
      <c r="G64" s="15" t="str">
        <f>INDEX(F_Outputs_Prep!$B$4:$AH$378,MATCH(F_Outputs!$A64&amp;F_Outputs!$B64,F_Outputs_Prep!$I$4:$I$378,0),MATCH(F_Outputs!G$2,F_Outputs_Prep!$B$4:$AH$4,0))</f>
        <v>##BLANK</v>
      </c>
      <c r="H64" s="15" t="str">
        <f>INDEX(F_Outputs_Prep!$B$4:$AH$378,MATCH(F_Outputs!$A64&amp;F_Outputs!$B64,F_Outputs_Prep!$I$4:$I$378,0),MATCH(F_Outputs!H$2,F_Outputs_Prep!$B$4:$AH$4,0))</f>
        <v>##BLANK</v>
      </c>
      <c r="I64" s="15" t="str">
        <f>INDEX(F_Outputs_Prep!$B$4:$AH$378,MATCH(F_Outputs!$A64&amp;F_Outputs!$B64,F_Outputs_Prep!$I$4:$I$378,0),MATCH(F_Outputs!I$2,F_Outputs_Prep!$B$4:$AH$4,0))</f>
        <v>##BLANK</v>
      </c>
      <c r="J64" s="15" t="str">
        <f>INDEX(F_Outputs_Prep!$B$4:$AH$378,MATCH(F_Outputs!$A64&amp;F_Outputs!$B64,F_Outputs_Prep!$I$4:$I$378,0),MATCH(F_Outputs!J$2,F_Outputs_Prep!$B$4:$AH$4,0))</f>
        <v>##BLANK</v>
      </c>
      <c r="K64" s="15" t="str">
        <f>INDEX(F_Outputs_Prep!$B$4:$AH$378,MATCH(F_Outputs!$A64&amp;F_Outputs!$B64,F_Outputs_Prep!$I$4:$I$378,0),MATCH(F_Outputs!K$2,F_Outputs_Prep!$B$4:$AH$4,0))</f>
        <v>##BLANK</v>
      </c>
      <c r="L64" s="15" t="str">
        <f>INDEX(F_Outputs_Prep!$B$4:$AH$378,MATCH(F_Outputs!$A64&amp;F_Outputs!$B64,F_Outputs_Prep!$I$4:$I$378,0),MATCH(F_Outputs!L$2,F_Outputs_Prep!$B$4:$AH$4,0))</f>
        <v>##BLANK</v>
      </c>
      <c r="M64" s="15" t="str">
        <f>INDEX(F_Outputs_Prep!$B$4:$AH$378,MATCH(F_Outputs!$A64&amp;F_Outputs!$B64,F_Outputs_Prep!$I$4:$I$378,0),MATCH(F_Outputs!M$2,F_Outputs_Prep!$B$4:$AH$4,0))</f>
        <v>##BLANK</v>
      </c>
      <c r="N64" s="15" t="str">
        <f>INDEX(F_Outputs_Prep!$B$4:$AH$378,MATCH(F_Outputs!$A64&amp;F_Outputs!$B64,F_Outputs_Prep!$I$4:$I$378,0),MATCH(F_Outputs!N$2,F_Outputs_Prep!$B$4:$AH$4,0))</f>
        <v>##BLANK</v>
      </c>
      <c r="O64" s="15" t="str">
        <f>INDEX(F_Outputs_Prep!$B$4:$AH$378,MATCH(F_Outputs!$A64&amp;F_Outputs!$B64,F_Outputs_Prep!$I$4:$I$378,0),MATCH(F_Outputs!O$2,F_Outputs_Prep!$B$4:$AH$4,0))</f>
        <v>##BLANK</v>
      </c>
      <c r="P64" s="15" t="str">
        <f>INDEX(F_Outputs_Prep!$B$4:$AH$378,MATCH(F_Outputs!$A64&amp;F_Outputs!$B64,F_Outputs_Prep!$I$4:$I$378,0),MATCH(F_Outputs!P$2,F_Outputs_Prep!$B$4:$AH$4,0))</f>
        <v>##BLANK</v>
      </c>
      <c r="Q64" s="15" t="str">
        <f>INDEX(F_Outputs_Prep!$B$4:$AH$378,MATCH(F_Outputs!$A64&amp;F_Outputs!$B64,F_Outputs_Prep!$I$4:$I$378,0),MATCH(F_Outputs!Q$2,F_Outputs_Prep!$B$4:$AH$4,0))</f>
        <v>##BLANK</v>
      </c>
      <c r="R64" s="15" t="str">
        <f>INDEX(F_Outputs_Prep!$B$4:$AH$378,MATCH(F_Outputs!$A64&amp;F_Outputs!$B64,F_Outputs_Prep!$I$4:$I$378,0),MATCH(F_Outputs!R$2,F_Outputs_Prep!$B$4:$AH$4,0))</f>
        <v>##BLANK</v>
      </c>
      <c r="S64" s="15">
        <f>INDEX(F_Outputs_Prep!$B$4:$AH$378,MATCH(F_Outputs!$A64&amp;F_Outputs!$B64,F_Outputs_Prep!$I$4:$I$378,0),MATCH(F_Outputs!S$2,F_Outputs_Prep!$B$4:$AH$4,0))</f>
        <v>0</v>
      </c>
      <c r="T64" s="15">
        <f>INDEX(F_Outputs_Prep!$B$4:$AH$378,MATCH(F_Outputs!$A64&amp;F_Outputs!$B64,F_Outputs_Prep!$I$4:$I$378,0),MATCH(F_Outputs!T$2,F_Outputs_Prep!$B$4:$AH$4,0))</f>
        <v>3443.2865999999999</v>
      </c>
      <c r="U64" s="15">
        <f>INDEX(F_Outputs_Prep!$B$4:$AH$378,MATCH(F_Outputs!$A64&amp;F_Outputs!$B64,F_Outputs_Prep!$I$4:$I$378,0),MATCH(F_Outputs!U$2,F_Outputs_Prep!$B$4:$AH$4,0))</f>
        <v>3443.2865999999999</v>
      </c>
      <c r="V64" s="15">
        <f>INDEX(F_Outputs_Prep!$B$4:$AH$378,MATCH(F_Outputs!$A64&amp;F_Outputs!$B64,F_Outputs_Prep!$I$4:$I$378,0),MATCH(F_Outputs!V$2,F_Outputs_Prep!$B$4:$AH$4,0))</f>
        <v>3443.2865999999999</v>
      </c>
      <c r="W64" s="15">
        <f>INDEX(F_Outputs_Prep!$B$4:$AH$378,MATCH(F_Outputs!$A64&amp;F_Outputs!$B64,F_Outputs_Prep!$I$4:$I$378,0),MATCH(F_Outputs!W$2,F_Outputs_Prep!$B$4:$AH$4,0))</f>
        <v>3443.2865999999999</v>
      </c>
      <c r="X64" s="15">
        <f>INDEX(F_Outputs_Prep!$B$4:$AH$378,MATCH(F_Outputs!$A64&amp;F_Outputs!$B64,F_Outputs_Prep!$I$4:$I$378,0),MATCH(F_Outputs!X$2,F_Outputs_Prep!$B$4:$AH$4,0))</f>
        <v>3443.2865999999999</v>
      </c>
    </row>
    <row r="65" spans="1:24" ht="15" x14ac:dyDescent="0.25">
      <c r="A65" s="58" t="s">
        <v>71</v>
      </c>
      <c r="B65" s="56" t="s">
        <v>163</v>
      </c>
      <c r="C65" s="56" t="s">
        <v>191</v>
      </c>
      <c r="D65" s="52" t="s">
        <v>68</v>
      </c>
      <c r="E65" s="56" t="s">
        <v>44</v>
      </c>
      <c r="F65" s="15" t="str">
        <f>INDEX(F_Outputs_Prep!$B$4:$AH$378,MATCH(F_Outputs!$A65&amp;F_Outputs!$B65,F_Outputs_Prep!$I$4:$I$378,0),MATCH(F_Outputs!F$2,F_Outputs_Prep!$B$4:$AH$4,0))</f>
        <v>##BLANK</v>
      </c>
      <c r="G65" s="15" t="str">
        <f>INDEX(F_Outputs_Prep!$B$4:$AH$378,MATCH(F_Outputs!$A65&amp;F_Outputs!$B65,F_Outputs_Prep!$I$4:$I$378,0),MATCH(F_Outputs!G$2,F_Outputs_Prep!$B$4:$AH$4,0))</f>
        <v>##BLANK</v>
      </c>
      <c r="H65" s="15" t="str">
        <f>INDEX(F_Outputs_Prep!$B$4:$AH$378,MATCH(F_Outputs!$A65&amp;F_Outputs!$B65,F_Outputs_Prep!$I$4:$I$378,0),MATCH(F_Outputs!H$2,F_Outputs_Prep!$B$4:$AH$4,0))</f>
        <v>##BLANK</v>
      </c>
      <c r="I65" s="15" t="str">
        <f>INDEX(F_Outputs_Prep!$B$4:$AH$378,MATCH(F_Outputs!$A65&amp;F_Outputs!$B65,F_Outputs_Prep!$I$4:$I$378,0),MATCH(F_Outputs!I$2,F_Outputs_Prep!$B$4:$AH$4,0))</f>
        <v>##BLANK</v>
      </c>
      <c r="J65" s="15" t="str">
        <f>INDEX(F_Outputs_Prep!$B$4:$AH$378,MATCH(F_Outputs!$A65&amp;F_Outputs!$B65,F_Outputs_Prep!$I$4:$I$378,0),MATCH(F_Outputs!J$2,F_Outputs_Prep!$B$4:$AH$4,0))</f>
        <v>##BLANK</v>
      </c>
      <c r="K65" s="15" t="str">
        <f>INDEX(F_Outputs_Prep!$B$4:$AH$378,MATCH(F_Outputs!$A65&amp;F_Outputs!$B65,F_Outputs_Prep!$I$4:$I$378,0),MATCH(F_Outputs!K$2,F_Outputs_Prep!$B$4:$AH$4,0))</f>
        <v>##BLANK</v>
      </c>
      <c r="L65" s="15" t="str">
        <f>INDEX(F_Outputs_Prep!$B$4:$AH$378,MATCH(F_Outputs!$A65&amp;F_Outputs!$B65,F_Outputs_Prep!$I$4:$I$378,0),MATCH(F_Outputs!L$2,F_Outputs_Prep!$B$4:$AH$4,0))</f>
        <v>##BLANK</v>
      </c>
      <c r="M65" s="15" t="str">
        <f>INDEX(F_Outputs_Prep!$B$4:$AH$378,MATCH(F_Outputs!$A65&amp;F_Outputs!$B65,F_Outputs_Prep!$I$4:$I$378,0),MATCH(F_Outputs!M$2,F_Outputs_Prep!$B$4:$AH$4,0))</f>
        <v>##BLANK</v>
      </c>
      <c r="N65" s="15" t="str">
        <f>INDEX(F_Outputs_Prep!$B$4:$AH$378,MATCH(F_Outputs!$A65&amp;F_Outputs!$B65,F_Outputs_Prep!$I$4:$I$378,0),MATCH(F_Outputs!N$2,F_Outputs_Prep!$B$4:$AH$4,0))</f>
        <v>##BLANK</v>
      </c>
      <c r="O65" s="15" t="str">
        <f>INDEX(F_Outputs_Prep!$B$4:$AH$378,MATCH(F_Outputs!$A65&amp;F_Outputs!$B65,F_Outputs_Prep!$I$4:$I$378,0),MATCH(F_Outputs!O$2,F_Outputs_Prep!$B$4:$AH$4,0))</f>
        <v>##BLANK</v>
      </c>
      <c r="P65" s="15" t="str">
        <f>INDEX(F_Outputs_Prep!$B$4:$AH$378,MATCH(F_Outputs!$A65&amp;F_Outputs!$B65,F_Outputs_Prep!$I$4:$I$378,0),MATCH(F_Outputs!P$2,F_Outputs_Prep!$B$4:$AH$4,0))</f>
        <v>##BLANK</v>
      </c>
      <c r="Q65" s="15" t="str">
        <f>INDEX(F_Outputs_Prep!$B$4:$AH$378,MATCH(F_Outputs!$A65&amp;F_Outputs!$B65,F_Outputs_Prep!$I$4:$I$378,0),MATCH(F_Outputs!Q$2,F_Outputs_Prep!$B$4:$AH$4,0))</f>
        <v>##BLANK</v>
      </c>
      <c r="R65" s="15" t="str">
        <f>INDEX(F_Outputs_Prep!$B$4:$AH$378,MATCH(F_Outputs!$A65&amp;F_Outputs!$B65,F_Outputs_Prep!$I$4:$I$378,0),MATCH(F_Outputs!R$2,F_Outputs_Prep!$B$4:$AH$4,0))</f>
        <v>##BLANK</v>
      </c>
      <c r="S65" s="15">
        <f>INDEX(F_Outputs_Prep!$B$4:$AH$378,MATCH(F_Outputs!$A65&amp;F_Outputs!$B65,F_Outputs_Prep!$I$4:$I$378,0),MATCH(F_Outputs!S$2,F_Outputs_Prep!$B$4:$AH$4,0))</f>
        <v>0</v>
      </c>
      <c r="T65" s="15">
        <f>INDEX(F_Outputs_Prep!$B$4:$AH$378,MATCH(F_Outputs!$A65&amp;F_Outputs!$B65,F_Outputs_Prep!$I$4:$I$378,0),MATCH(F_Outputs!T$2,F_Outputs_Prep!$B$4:$AH$4,0))</f>
        <v>0.1114</v>
      </c>
      <c r="U65" s="15">
        <f>INDEX(F_Outputs_Prep!$B$4:$AH$378,MATCH(F_Outputs!$A65&amp;F_Outputs!$B65,F_Outputs_Prep!$I$4:$I$378,0),MATCH(F_Outputs!U$2,F_Outputs_Prep!$B$4:$AH$4,0))</f>
        <v>0.1114</v>
      </c>
      <c r="V65" s="15">
        <f>INDEX(F_Outputs_Prep!$B$4:$AH$378,MATCH(F_Outputs!$A65&amp;F_Outputs!$B65,F_Outputs_Prep!$I$4:$I$378,0),MATCH(F_Outputs!V$2,F_Outputs_Prep!$B$4:$AH$4,0))</f>
        <v>0.1114</v>
      </c>
      <c r="W65" s="15">
        <f>INDEX(F_Outputs_Prep!$B$4:$AH$378,MATCH(F_Outputs!$A65&amp;F_Outputs!$B65,F_Outputs_Prep!$I$4:$I$378,0),MATCH(F_Outputs!W$2,F_Outputs_Prep!$B$4:$AH$4,0))</f>
        <v>0.1114</v>
      </c>
      <c r="X65" s="15">
        <f>INDEX(F_Outputs_Prep!$B$4:$AH$378,MATCH(F_Outputs!$A65&amp;F_Outputs!$B65,F_Outputs_Prep!$I$4:$I$378,0),MATCH(F_Outputs!X$2,F_Outputs_Prep!$B$4:$AH$4,0))</f>
        <v>0.1114</v>
      </c>
    </row>
    <row r="66" spans="1:24" ht="15" x14ac:dyDescent="0.25">
      <c r="A66" s="58" t="s">
        <v>71</v>
      </c>
      <c r="B66" s="56" t="s">
        <v>192</v>
      </c>
      <c r="C66" s="56" t="s">
        <v>193</v>
      </c>
      <c r="D66" s="52" t="s">
        <v>194</v>
      </c>
      <c r="E66" s="56" t="s">
        <v>44</v>
      </c>
      <c r="F66" s="15" t="str">
        <f ca="1">INDEX(F_Outputs_Prep!$B$4:$AH$378,MATCH(F_Outputs!$A66&amp;F_Outputs!$B66,F_Outputs_Prep!$I$4:$I$378,0),MATCH(F_Outputs!F$2,F_Outputs_Prep!$B$4:$AH$4,0))</f>
        <v>[…]02/04/2026 17:29:15</v>
      </c>
      <c r="G66" s="15" t="str">
        <f ca="1">INDEX(F_Outputs_Prep!$B$4:$AH$378,MATCH(F_Outputs!$A66&amp;F_Outputs!$B66,F_Outputs_Prep!$I$4:$I$378,0),MATCH(F_Outputs!G$2,F_Outputs_Prep!$B$4:$AH$4,0))</f>
        <v>[…]02/04/2026 17:29:15</v>
      </c>
      <c r="H66" s="15" t="str">
        <f ca="1">INDEX(F_Outputs_Prep!$B$4:$AH$378,MATCH(F_Outputs!$A66&amp;F_Outputs!$B66,F_Outputs_Prep!$I$4:$I$378,0),MATCH(F_Outputs!H$2,F_Outputs_Prep!$B$4:$AH$4,0))</f>
        <v>[…]02/04/2026 17:29:15</v>
      </c>
      <c r="I66" s="15" t="str">
        <f ca="1">INDEX(F_Outputs_Prep!$B$4:$AH$378,MATCH(F_Outputs!$A66&amp;F_Outputs!$B66,F_Outputs_Prep!$I$4:$I$378,0),MATCH(F_Outputs!I$2,F_Outputs_Prep!$B$4:$AH$4,0))</f>
        <v>[…]02/04/2026 17:29:15</v>
      </c>
      <c r="J66" s="15" t="str">
        <f ca="1">INDEX(F_Outputs_Prep!$B$4:$AH$378,MATCH(F_Outputs!$A66&amp;F_Outputs!$B66,F_Outputs_Prep!$I$4:$I$378,0),MATCH(F_Outputs!J$2,F_Outputs_Prep!$B$4:$AH$4,0))</f>
        <v>[…]02/04/2026 17:29:15</v>
      </c>
      <c r="K66" s="15" t="str">
        <f ca="1">INDEX(F_Outputs_Prep!$B$4:$AH$378,MATCH(F_Outputs!$A66&amp;F_Outputs!$B66,F_Outputs_Prep!$I$4:$I$378,0),MATCH(F_Outputs!K$2,F_Outputs_Prep!$B$4:$AH$4,0))</f>
        <v>[…]02/04/2026 17:29:15</v>
      </c>
      <c r="L66" s="15" t="str">
        <f ca="1">INDEX(F_Outputs_Prep!$B$4:$AH$378,MATCH(F_Outputs!$A66&amp;F_Outputs!$B66,F_Outputs_Prep!$I$4:$I$378,0),MATCH(F_Outputs!L$2,F_Outputs_Prep!$B$4:$AH$4,0))</f>
        <v>[…]02/04/2026 17:29:15</v>
      </c>
      <c r="M66" s="15" t="str">
        <f ca="1">INDEX(F_Outputs_Prep!$B$4:$AH$378,MATCH(F_Outputs!$A66&amp;F_Outputs!$B66,F_Outputs_Prep!$I$4:$I$378,0),MATCH(F_Outputs!M$2,F_Outputs_Prep!$B$4:$AH$4,0))</f>
        <v>[…]02/04/2026 17:29:15</v>
      </c>
      <c r="N66" s="15" t="str">
        <f ca="1">INDEX(F_Outputs_Prep!$B$4:$AH$378,MATCH(F_Outputs!$A66&amp;F_Outputs!$B66,F_Outputs_Prep!$I$4:$I$378,0),MATCH(F_Outputs!N$2,F_Outputs_Prep!$B$4:$AH$4,0))</f>
        <v>[…]02/04/2026 17:29:15</v>
      </c>
      <c r="O66" s="15" t="str">
        <f ca="1">INDEX(F_Outputs_Prep!$B$4:$AH$378,MATCH(F_Outputs!$A66&amp;F_Outputs!$B66,F_Outputs_Prep!$I$4:$I$378,0),MATCH(F_Outputs!O$2,F_Outputs_Prep!$B$4:$AH$4,0))</f>
        <v>[…]02/04/2026 17:29:15</v>
      </c>
      <c r="P66" s="15" t="str">
        <f ca="1">INDEX(F_Outputs_Prep!$B$4:$AH$378,MATCH(F_Outputs!$A66&amp;F_Outputs!$B66,F_Outputs_Prep!$I$4:$I$378,0),MATCH(F_Outputs!P$2,F_Outputs_Prep!$B$4:$AH$4,0))</f>
        <v>[…]02/04/2026 17:29:15</v>
      </c>
      <c r="Q66" s="15" t="str">
        <f ca="1">INDEX(F_Outputs_Prep!$B$4:$AH$378,MATCH(F_Outputs!$A66&amp;F_Outputs!$B66,F_Outputs_Prep!$I$4:$I$378,0),MATCH(F_Outputs!Q$2,F_Outputs_Prep!$B$4:$AH$4,0))</f>
        <v>[…]02/04/2026 17:29:15</v>
      </c>
      <c r="R66" s="15" t="str">
        <f ca="1">INDEX(F_Outputs_Prep!$B$4:$AH$378,MATCH(F_Outputs!$A66&amp;F_Outputs!$B66,F_Outputs_Prep!$I$4:$I$378,0),MATCH(F_Outputs!R$2,F_Outputs_Prep!$B$4:$AH$4,0))</f>
        <v>[…]02/04/2026 17:29:15</v>
      </c>
      <c r="S66" s="15" t="str">
        <f ca="1">INDEX(F_Outputs_Prep!$B$4:$AH$378,MATCH(F_Outputs!$A66&amp;F_Outputs!$B66,F_Outputs_Prep!$I$4:$I$378,0),MATCH(F_Outputs!S$2,F_Outputs_Prep!$B$4:$AH$4,0))</f>
        <v>[…]02/04/2026 17:29:15</v>
      </c>
      <c r="T66" s="15" t="str">
        <f ca="1">INDEX(F_Outputs_Prep!$B$4:$AH$378,MATCH(F_Outputs!$A66&amp;F_Outputs!$B66,F_Outputs_Prep!$I$4:$I$378,0),MATCH(F_Outputs!T$2,F_Outputs_Prep!$B$4:$AH$4,0))</f>
        <v>[…]02/04/2026 17:29:15</v>
      </c>
      <c r="U66" s="15" t="str">
        <f ca="1">INDEX(F_Outputs_Prep!$B$4:$AH$378,MATCH(F_Outputs!$A66&amp;F_Outputs!$B66,F_Outputs_Prep!$I$4:$I$378,0),MATCH(F_Outputs!U$2,F_Outputs_Prep!$B$4:$AH$4,0))</f>
        <v>[…]02/04/2026 17:29:15</v>
      </c>
      <c r="V66" s="15" t="str">
        <f ca="1">INDEX(F_Outputs_Prep!$B$4:$AH$378,MATCH(F_Outputs!$A66&amp;F_Outputs!$B66,F_Outputs_Prep!$I$4:$I$378,0),MATCH(F_Outputs!V$2,F_Outputs_Prep!$B$4:$AH$4,0))</f>
        <v>[…]02/04/2026 17:29:15</v>
      </c>
      <c r="W66" s="15" t="str">
        <f ca="1">INDEX(F_Outputs_Prep!$B$4:$AH$378,MATCH(F_Outputs!$A66&amp;F_Outputs!$B66,F_Outputs_Prep!$I$4:$I$378,0),MATCH(F_Outputs!W$2,F_Outputs_Prep!$B$4:$AH$4,0))</f>
        <v>[…]02/04/2026 17:29:15</v>
      </c>
      <c r="X66" s="15" t="str">
        <f ca="1">INDEX(F_Outputs_Prep!$B$4:$AH$378,MATCH(F_Outputs!$A66&amp;F_Outputs!$B66,F_Outputs_Prep!$I$4:$I$378,0),MATCH(F_Outputs!X$2,F_Outputs_Prep!$B$4:$AH$4,0))</f>
        <v>[…]02/04/2026 17:29:15</v>
      </c>
    </row>
    <row r="67" spans="1:24" ht="15" x14ac:dyDescent="0.25">
      <c r="A67" s="58" t="s">
        <v>71</v>
      </c>
      <c r="B67" s="56" t="s">
        <v>195</v>
      </c>
      <c r="C67" s="56" t="s">
        <v>196</v>
      </c>
      <c r="D67" s="52" t="s">
        <v>194</v>
      </c>
      <c r="E67" s="56" t="s">
        <v>44</v>
      </c>
      <c r="F67" s="15" t="str">
        <f ca="1">INDEX(F_Outputs_Prep!$B$4:$AH$378,MATCH(F_Outputs!$A67&amp;F_Outputs!$B67,F_Outputs_Prep!$I$4:$I$378,0),MATCH(F_Outputs!F$2,F_Outputs_Prep!$B$4:$AH$4,0))</f>
        <v>PR24-FD-CA13-River-water-quality-v2.xlsx</v>
      </c>
      <c r="G67" s="15" t="str">
        <f ca="1">INDEX(F_Outputs_Prep!$B$4:$AH$378,MATCH(F_Outputs!$A67&amp;F_Outputs!$B67,F_Outputs_Prep!$I$4:$I$378,0),MATCH(F_Outputs!G$2,F_Outputs_Prep!$B$4:$AH$4,0))</f>
        <v>PR24-FD-CA13-River-water-quality-v2.xlsx</v>
      </c>
      <c r="H67" s="15" t="str">
        <f ca="1">INDEX(F_Outputs_Prep!$B$4:$AH$378,MATCH(F_Outputs!$A67&amp;F_Outputs!$B67,F_Outputs_Prep!$I$4:$I$378,0),MATCH(F_Outputs!H$2,F_Outputs_Prep!$B$4:$AH$4,0))</f>
        <v>PR24-FD-CA13-River-water-quality-v2.xlsx</v>
      </c>
      <c r="I67" s="15" t="str">
        <f ca="1">INDEX(F_Outputs_Prep!$B$4:$AH$378,MATCH(F_Outputs!$A67&amp;F_Outputs!$B67,F_Outputs_Prep!$I$4:$I$378,0),MATCH(F_Outputs!I$2,F_Outputs_Prep!$B$4:$AH$4,0))</f>
        <v>PR24-FD-CA13-River-water-quality-v2.xlsx</v>
      </c>
      <c r="J67" s="15" t="str">
        <f ca="1">INDEX(F_Outputs_Prep!$B$4:$AH$378,MATCH(F_Outputs!$A67&amp;F_Outputs!$B67,F_Outputs_Prep!$I$4:$I$378,0),MATCH(F_Outputs!J$2,F_Outputs_Prep!$B$4:$AH$4,0))</f>
        <v>PR24-FD-CA13-River-water-quality-v2.xlsx</v>
      </c>
      <c r="K67" s="15" t="str">
        <f ca="1">INDEX(F_Outputs_Prep!$B$4:$AH$378,MATCH(F_Outputs!$A67&amp;F_Outputs!$B67,F_Outputs_Prep!$I$4:$I$378,0),MATCH(F_Outputs!K$2,F_Outputs_Prep!$B$4:$AH$4,0))</f>
        <v>PR24-FD-CA13-River-water-quality-v2.xlsx</v>
      </c>
      <c r="L67" s="15" t="str">
        <f ca="1">INDEX(F_Outputs_Prep!$B$4:$AH$378,MATCH(F_Outputs!$A67&amp;F_Outputs!$B67,F_Outputs_Prep!$I$4:$I$378,0),MATCH(F_Outputs!L$2,F_Outputs_Prep!$B$4:$AH$4,0))</f>
        <v>PR24-FD-CA13-River-water-quality-v2.xlsx</v>
      </c>
      <c r="M67" s="15" t="str">
        <f ca="1">INDEX(F_Outputs_Prep!$B$4:$AH$378,MATCH(F_Outputs!$A67&amp;F_Outputs!$B67,F_Outputs_Prep!$I$4:$I$378,0),MATCH(F_Outputs!M$2,F_Outputs_Prep!$B$4:$AH$4,0))</f>
        <v>PR24-FD-CA13-River-water-quality-v2.xlsx</v>
      </c>
      <c r="N67" s="15" t="str">
        <f ca="1">INDEX(F_Outputs_Prep!$B$4:$AH$378,MATCH(F_Outputs!$A67&amp;F_Outputs!$B67,F_Outputs_Prep!$I$4:$I$378,0),MATCH(F_Outputs!N$2,F_Outputs_Prep!$B$4:$AH$4,0))</f>
        <v>PR24-FD-CA13-River-water-quality-v2.xlsx</v>
      </c>
      <c r="O67" s="15" t="str">
        <f ca="1">INDEX(F_Outputs_Prep!$B$4:$AH$378,MATCH(F_Outputs!$A67&amp;F_Outputs!$B67,F_Outputs_Prep!$I$4:$I$378,0),MATCH(F_Outputs!O$2,F_Outputs_Prep!$B$4:$AH$4,0))</f>
        <v>PR24-FD-CA13-River-water-quality-v2.xlsx</v>
      </c>
      <c r="P67" s="15" t="str">
        <f ca="1">INDEX(F_Outputs_Prep!$B$4:$AH$378,MATCH(F_Outputs!$A67&amp;F_Outputs!$B67,F_Outputs_Prep!$I$4:$I$378,0),MATCH(F_Outputs!P$2,F_Outputs_Prep!$B$4:$AH$4,0))</f>
        <v>PR24-FD-CA13-River-water-quality-v2.xlsx</v>
      </c>
      <c r="Q67" s="15" t="str">
        <f ca="1">INDEX(F_Outputs_Prep!$B$4:$AH$378,MATCH(F_Outputs!$A67&amp;F_Outputs!$B67,F_Outputs_Prep!$I$4:$I$378,0),MATCH(F_Outputs!Q$2,F_Outputs_Prep!$B$4:$AH$4,0))</f>
        <v>PR24-FD-CA13-River-water-quality-v2.xlsx</v>
      </c>
      <c r="R67" s="15" t="str">
        <f ca="1">INDEX(F_Outputs_Prep!$B$4:$AH$378,MATCH(F_Outputs!$A67&amp;F_Outputs!$B67,F_Outputs_Prep!$I$4:$I$378,0),MATCH(F_Outputs!R$2,F_Outputs_Prep!$B$4:$AH$4,0))</f>
        <v>PR24-FD-CA13-River-water-quality-v2.xlsx</v>
      </c>
      <c r="S67" s="15" t="str">
        <f ca="1">INDEX(F_Outputs_Prep!$B$4:$AH$378,MATCH(F_Outputs!$A67&amp;F_Outputs!$B67,F_Outputs_Prep!$I$4:$I$378,0),MATCH(F_Outputs!S$2,F_Outputs_Prep!$B$4:$AH$4,0))</f>
        <v>PR24-FD-CA13-River-water-quality-v2.xlsx</v>
      </c>
      <c r="T67" s="15" t="str">
        <f ca="1">INDEX(F_Outputs_Prep!$B$4:$AH$378,MATCH(F_Outputs!$A67&amp;F_Outputs!$B67,F_Outputs_Prep!$I$4:$I$378,0),MATCH(F_Outputs!T$2,F_Outputs_Prep!$B$4:$AH$4,0))</f>
        <v>PR24-FD-CA13-River-water-quality-v2.xlsx</v>
      </c>
      <c r="U67" s="15" t="str">
        <f ca="1">INDEX(F_Outputs_Prep!$B$4:$AH$378,MATCH(F_Outputs!$A67&amp;F_Outputs!$B67,F_Outputs_Prep!$I$4:$I$378,0),MATCH(F_Outputs!U$2,F_Outputs_Prep!$B$4:$AH$4,0))</f>
        <v>PR24-FD-CA13-River-water-quality-v2.xlsx</v>
      </c>
      <c r="V67" s="15" t="str">
        <f ca="1">INDEX(F_Outputs_Prep!$B$4:$AH$378,MATCH(F_Outputs!$A67&amp;F_Outputs!$B67,F_Outputs_Prep!$I$4:$I$378,0),MATCH(F_Outputs!V$2,F_Outputs_Prep!$B$4:$AH$4,0))</f>
        <v>PR24-FD-CA13-River-water-quality-v2.xlsx</v>
      </c>
      <c r="W67" s="15" t="str">
        <f ca="1">INDEX(F_Outputs_Prep!$B$4:$AH$378,MATCH(F_Outputs!$A67&amp;F_Outputs!$B67,F_Outputs_Prep!$I$4:$I$378,0),MATCH(F_Outputs!W$2,F_Outputs_Prep!$B$4:$AH$4,0))</f>
        <v>PR24-FD-CA13-River-water-quality-v2.xlsx</v>
      </c>
      <c r="X67" s="15" t="str">
        <f ca="1">INDEX(F_Outputs_Prep!$B$4:$AH$378,MATCH(F_Outputs!$A67&amp;F_Outputs!$B67,F_Outputs_Prep!$I$4:$I$378,0),MATCH(F_Outputs!X$2,F_Outputs_Prep!$B$4:$AH$4,0))</f>
        <v>PR24-FD-CA13-River-water-quality-v2.xlsx</v>
      </c>
    </row>
    <row r="68" spans="1:24" ht="15" x14ac:dyDescent="0.25">
      <c r="A68" s="58" t="s">
        <v>71</v>
      </c>
      <c r="B68" s="56" t="s">
        <v>197</v>
      </c>
      <c r="C68" s="56" t="s">
        <v>198</v>
      </c>
      <c r="D68" s="52" t="s">
        <v>194</v>
      </c>
      <c r="E68" s="56" t="s">
        <v>44</v>
      </c>
      <c r="F68" s="15" t="str">
        <f>INDEX(F_Outputs_Prep!$B$4:$AH$378,MATCH(F_Outputs!$A68&amp;F_Outputs!$B68,F_Outputs_Prep!$I$4:$I$378,0),MATCH(F_Outputs!F$2,F_Outputs_Prep!$B$4:$AH$4,0))</f>
        <v>NA</v>
      </c>
      <c r="G68" s="15" t="str">
        <f>INDEX(F_Outputs_Prep!$B$4:$AH$378,MATCH(F_Outputs!$A68&amp;F_Outputs!$B68,F_Outputs_Prep!$I$4:$I$378,0),MATCH(F_Outputs!G$2,F_Outputs_Prep!$B$4:$AH$4,0))</f>
        <v>NA</v>
      </c>
      <c r="H68" s="15" t="str">
        <f>INDEX(F_Outputs_Prep!$B$4:$AH$378,MATCH(F_Outputs!$A68&amp;F_Outputs!$B68,F_Outputs_Prep!$I$4:$I$378,0),MATCH(F_Outputs!H$2,F_Outputs_Prep!$B$4:$AH$4,0))</f>
        <v>NA</v>
      </c>
      <c r="I68" s="15" t="str">
        <f>INDEX(F_Outputs_Prep!$B$4:$AH$378,MATCH(F_Outputs!$A68&amp;F_Outputs!$B68,F_Outputs_Prep!$I$4:$I$378,0),MATCH(F_Outputs!I$2,F_Outputs_Prep!$B$4:$AH$4,0))</f>
        <v>NA</v>
      </c>
      <c r="J68" s="15" t="str">
        <f>INDEX(F_Outputs_Prep!$B$4:$AH$378,MATCH(F_Outputs!$A68&amp;F_Outputs!$B68,F_Outputs_Prep!$I$4:$I$378,0),MATCH(F_Outputs!J$2,F_Outputs_Prep!$B$4:$AH$4,0))</f>
        <v>NA</v>
      </c>
      <c r="K68" s="15" t="str">
        <f>INDEX(F_Outputs_Prep!$B$4:$AH$378,MATCH(F_Outputs!$A68&amp;F_Outputs!$B68,F_Outputs_Prep!$I$4:$I$378,0),MATCH(F_Outputs!K$2,F_Outputs_Prep!$B$4:$AH$4,0))</f>
        <v>NA</v>
      </c>
      <c r="L68" s="15" t="str">
        <f>INDEX(F_Outputs_Prep!$B$4:$AH$378,MATCH(F_Outputs!$A68&amp;F_Outputs!$B68,F_Outputs_Prep!$I$4:$I$378,0),MATCH(F_Outputs!L$2,F_Outputs_Prep!$B$4:$AH$4,0))</f>
        <v>NA</v>
      </c>
      <c r="M68" s="15" t="str">
        <f>INDEX(F_Outputs_Prep!$B$4:$AH$378,MATCH(F_Outputs!$A68&amp;F_Outputs!$B68,F_Outputs_Prep!$I$4:$I$378,0),MATCH(F_Outputs!M$2,F_Outputs_Prep!$B$4:$AH$4,0))</f>
        <v>NA</v>
      </c>
      <c r="N68" s="15" t="str">
        <f>INDEX(F_Outputs_Prep!$B$4:$AH$378,MATCH(F_Outputs!$A68&amp;F_Outputs!$B68,F_Outputs_Prep!$I$4:$I$378,0),MATCH(F_Outputs!N$2,F_Outputs_Prep!$B$4:$AH$4,0))</f>
        <v>NA</v>
      </c>
      <c r="O68" s="15" t="str">
        <f>INDEX(F_Outputs_Prep!$B$4:$AH$378,MATCH(F_Outputs!$A68&amp;F_Outputs!$B68,F_Outputs_Prep!$I$4:$I$378,0),MATCH(F_Outputs!O$2,F_Outputs_Prep!$B$4:$AH$4,0))</f>
        <v>NA</v>
      </c>
      <c r="P68" s="15" t="str">
        <f>INDEX(F_Outputs_Prep!$B$4:$AH$378,MATCH(F_Outputs!$A68&amp;F_Outputs!$B68,F_Outputs_Prep!$I$4:$I$378,0),MATCH(F_Outputs!P$2,F_Outputs_Prep!$B$4:$AH$4,0))</f>
        <v>NA</v>
      </c>
      <c r="Q68" s="15" t="str">
        <f>INDEX(F_Outputs_Prep!$B$4:$AH$378,MATCH(F_Outputs!$A68&amp;F_Outputs!$B68,F_Outputs_Prep!$I$4:$I$378,0),MATCH(F_Outputs!Q$2,F_Outputs_Prep!$B$4:$AH$4,0))</f>
        <v>NA</v>
      </c>
      <c r="R68" s="15" t="str">
        <f>INDEX(F_Outputs_Prep!$B$4:$AH$378,MATCH(F_Outputs!$A68&amp;F_Outputs!$B68,F_Outputs_Prep!$I$4:$I$378,0),MATCH(F_Outputs!R$2,F_Outputs_Prep!$B$4:$AH$4,0))</f>
        <v>NA</v>
      </c>
      <c r="S68" s="15" t="str">
        <f>INDEX(F_Outputs_Prep!$B$4:$AH$378,MATCH(F_Outputs!$A68&amp;F_Outputs!$B68,F_Outputs_Prep!$I$4:$I$378,0),MATCH(F_Outputs!S$2,F_Outputs_Prep!$B$4:$AH$4,0))</f>
        <v>NA</v>
      </c>
      <c r="T68" s="15" t="str">
        <f>INDEX(F_Outputs_Prep!$B$4:$AH$378,MATCH(F_Outputs!$A68&amp;F_Outputs!$B68,F_Outputs_Prep!$I$4:$I$378,0),MATCH(F_Outputs!T$2,F_Outputs_Prep!$B$4:$AH$4,0))</f>
        <v>NA</v>
      </c>
      <c r="U68" s="15" t="str">
        <f>INDEX(F_Outputs_Prep!$B$4:$AH$378,MATCH(F_Outputs!$A68&amp;F_Outputs!$B68,F_Outputs_Prep!$I$4:$I$378,0),MATCH(F_Outputs!U$2,F_Outputs_Prep!$B$4:$AH$4,0))</f>
        <v>NA</v>
      </c>
      <c r="V68" s="15" t="str">
        <f>INDEX(F_Outputs_Prep!$B$4:$AH$378,MATCH(F_Outputs!$A68&amp;F_Outputs!$B68,F_Outputs_Prep!$I$4:$I$378,0),MATCH(F_Outputs!V$2,F_Outputs_Prep!$B$4:$AH$4,0))</f>
        <v>NA</v>
      </c>
      <c r="W68" s="15" t="str">
        <f>INDEX(F_Outputs_Prep!$B$4:$AH$378,MATCH(F_Outputs!$A68&amp;F_Outputs!$B68,F_Outputs_Prep!$I$4:$I$378,0),MATCH(F_Outputs!W$2,F_Outputs_Prep!$B$4:$AH$4,0))</f>
        <v>NA</v>
      </c>
      <c r="X68" s="15" t="str">
        <f>INDEX(F_Outputs_Prep!$B$4:$AH$378,MATCH(F_Outputs!$A68&amp;F_Outputs!$B68,F_Outputs_Prep!$I$4:$I$378,0),MATCH(F_Outputs!X$2,F_Outputs_Prep!$B$4:$AH$4,0))</f>
        <v>NA</v>
      </c>
    </row>
    <row r="69" spans="1:24" ht="15" x14ac:dyDescent="0.25">
      <c r="A69" s="58" t="s">
        <v>71</v>
      </c>
      <c r="B69" s="56" t="s">
        <v>199</v>
      </c>
      <c r="C69" s="56" t="s">
        <v>200</v>
      </c>
      <c r="D69" s="52" t="s">
        <v>201</v>
      </c>
      <c r="E69" s="56" t="s">
        <v>44</v>
      </c>
      <c r="F69" s="15">
        <f>INDEX(F_Outputs_Prep!$B$4:$AH$378,MATCH(F_Outputs!$A69&amp;F_Outputs!$B69,F_Outputs_Prep!$I$4:$I$378,0),MATCH(F_Outputs!F$2,F_Outputs_Prep!$B$4:$AH$4,0))</f>
        <v>1</v>
      </c>
      <c r="G69" s="15">
        <f>INDEX(F_Outputs_Prep!$B$4:$AH$378,MATCH(F_Outputs!$A69&amp;F_Outputs!$B69,F_Outputs_Prep!$I$4:$I$378,0),MATCH(F_Outputs!G$2,F_Outputs_Prep!$B$4:$AH$4,0))</f>
        <v>1</v>
      </c>
      <c r="H69" s="15">
        <f>INDEX(F_Outputs_Prep!$B$4:$AH$378,MATCH(F_Outputs!$A69&amp;F_Outputs!$B69,F_Outputs_Prep!$I$4:$I$378,0),MATCH(F_Outputs!H$2,F_Outputs_Prep!$B$4:$AH$4,0))</f>
        <v>1</v>
      </c>
      <c r="I69" s="15">
        <f>INDEX(F_Outputs_Prep!$B$4:$AH$378,MATCH(F_Outputs!$A69&amp;F_Outputs!$B69,F_Outputs_Prep!$I$4:$I$378,0),MATCH(F_Outputs!I$2,F_Outputs_Prep!$B$4:$AH$4,0))</f>
        <v>1</v>
      </c>
      <c r="J69" s="15">
        <f>INDEX(F_Outputs_Prep!$B$4:$AH$378,MATCH(F_Outputs!$A69&amp;F_Outputs!$B69,F_Outputs_Prep!$I$4:$I$378,0),MATCH(F_Outputs!J$2,F_Outputs_Prep!$B$4:$AH$4,0))</f>
        <v>1</v>
      </c>
      <c r="K69" s="15">
        <f>INDEX(F_Outputs_Prep!$B$4:$AH$378,MATCH(F_Outputs!$A69&amp;F_Outputs!$B69,F_Outputs_Prep!$I$4:$I$378,0),MATCH(F_Outputs!K$2,F_Outputs_Prep!$B$4:$AH$4,0))</f>
        <v>1</v>
      </c>
      <c r="L69" s="15">
        <f>INDEX(F_Outputs_Prep!$B$4:$AH$378,MATCH(F_Outputs!$A69&amp;F_Outputs!$B69,F_Outputs_Prep!$I$4:$I$378,0),MATCH(F_Outputs!L$2,F_Outputs_Prep!$B$4:$AH$4,0))</f>
        <v>1</v>
      </c>
      <c r="M69" s="15">
        <f>INDEX(F_Outputs_Prep!$B$4:$AH$378,MATCH(F_Outputs!$A69&amp;F_Outputs!$B69,F_Outputs_Prep!$I$4:$I$378,0),MATCH(F_Outputs!M$2,F_Outputs_Prep!$B$4:$AH$4,0))</f>
        <v>1</v>
      </c>
      <c r="N69" s="15">
        <f>INDEX(F_Outputs_Prep!$B$4:$AH$378,MATCH(F_Outputs!$A69&amp;F_Outputs!$B69,F_Outputs_Prep!$I$4:$I$378,0),MATCH(F_Outputs!N$2,F_Outputs_Prep!$B$4:$AH$4,0))</f>
        <v>1</v>
      </c>
      <c r="O69" s="15">
        <f>INDEX(F_Outputs_Prep!$B$4:$AH$378,MATCH(F_Outputs!$A69&amp;F_Outputs!$B69,F_Outputs_Prep!$I$4:$I$378,0),MATCH(F_Outputs!O$2,F_Outputs_Prep!$B$4:$AH$4,0))</f>
        <v>1</v>
      </c>
      <c r="P69" s="15">
        <f>INDEX(F_Outputs_Prep!$B$4:$AH$378,MATCH(F_Outputs!$A69&amp;F_Outputs!$B69,F_Outputs_Prep!$I$4:$I$378,0),MATCH(F_Outputs!P$2,F_Outputs_Prep!$B$4:$AH$4,0))</f>
        <v>1</v>
      </c>
      <c r="Q69" s="15">
        <f>INDEX(F_Outputs_Prep!$B$4:$AH$378,MATCH(F_Outputs!$A69&amp;F_Outputs!$B69,F_Outputs_Prep!$I$4:$I$378,0),MATCH(F_Outputs!Q$2,F_Outputs_Prep!$B$4:$AH$4,0))</f>
        <v>1</v>
      </c>
      <c r="R69" s="15">
        <f>INDEX(F_Outputs_Prep!$B$4:$AH$378,MATCH(F_Outputs!$A69&amp;F_Outputs!$B69,F_Outputs_Prep!$I$4:$I$378,0),MATCH(F_Outputs!R$2,F_Outputs_Prep!$B$4:$AH$4,0))</f>
        <v>1</v>
      </c>
      <c r="S69" s="15">
        <f>INDEX(F_Outputs_Prep!$B$4:$AH$378,MATCH(F_Outputs!$A69&amp;F_Outputs!$B69,F_Outputs_Prep!$I$4:$I$378,0),MATCH(F_Outputs!S$2,F_Outputs_Prep!$B$4:$AH$4,0))</f>
        <v>1</v>
      </c>
      <c r="T69" s="15">
        <f>INDEX(F_Outputs_Prep!$B$4:$AH$378,MATCH(F_Outputs!$A69&amp;F_Outputs!$B69,F_Outputs_Prep!$I$4:$I$378,0),MATCH(F_Outputs!T$2,F_Outputs_Prep!$B$4:$AH$4,0))</f>
        <v>1</v>
      </c>
      <c r="U69" s="15">
        <f>INDEX(F_Outputs_Prep!$B$4:$AH$378,MATCH(F_Outputs!$A69&amp;F_Outputs!$B69,F_Outputs_Prep!$I$4:$I$378,0),MATCH(F_Outputs!U$2,F_Outputs_Prep!$B$4:$AH$4,0))</f>
        <v>1</v>
      </c>
      <c r="V69" s="15">
        <f>INDEX(F_Outputs_Prep!$B$4:$AH$378,MATCH(F_Outputs!$A69&amp;F_Outputs!$B69,F_Outputs_Prep!$I$4:$I$378,0),MATCH(F_Outputs!V$2,F_Outputs_Prep!$B$4:$AH$4,0))</f>
        <v>1</v>
      </c>
      <c r="W69" s="15">
        <f>INDEX(F_Outputs_Prep!$B$4:$AH$378,MATCH(F_Outputs!$A69&amp;F_Outputs!$B69,F_Outputs_Prep!$I$4:$I$378,0),MATCH(F_Outputs!W$2,F_Outputs_Prep!$B$4:$AH$4,0))</f>
        <v>1</v>
      </c>
      <c r="X69" s="15">
        <f>INDEX(F_Outputs_Prep!$B$4:$AH$378,MATCH(F_Outputs!$A69&amp;F_Outputs!$B69,F_Outputs_Prep!$I$4:$I$378,0),MATCH(F_Outputs!X$2,F_Outputs_Prep!$B$4:$AH$4,0))</f>
        <v>1</v>
      </c>
    </row>
    <row r="70" spans="1:24" ht="15" x14ac:dyDescent="0.25">
      <c r="A70" s="58" t="s">
        <v>75</v>
      </c>
      <c r="B70" s="56" t="s">
        <v>125</v>
      </c>
      <c r="C70" s="56" t="s">
        <v>176</v>
      </c>
      <c r="D70" s="52" t="s">
        <v>50</v>
      </c>
      <c r="E70" s="56" t="s">
        <v>44</v>
      </c>
      <c r="F70" s="15" t="str">
        <f>INDEX(F_Outputs_Prep!$B$4:$AH$378,MATCH(F_Outputs!$A70&amp;F_Outputs!$B70,F_Outputs_Prep!$I$4:$I$378,0),MATCH(F_Outputs!F$2,F_Outputs_Prep!$B$4:$AH$4,0))</f>
        <v>##BLANK</v>
      </c>
      <c r="G70" s="15" t="str">
        <f>INDEX(F_Outputs_Prep!$B$4:$AH$378,MATCH(F_Outputs!$A70&amp;F_Outputs!$B70,F_Outputs_Prep!$I$4:$I$378,0),MATCH(F_Outputs!G$2,F_Outputs_Prep!$B$4:$AH$4,0))</f>
        <v>##BLANK</v>
      </c>
      <c r="H70" s="15" t="str">
        <f>INDEX(F_Outputs_Prep!$B$4:$AH$378,MATCH(F_Outputs!$A70&amp;F_Outputs!$B70,F_Outputs_Prep!$I$4:$I$378,0),MATCH(F_Outputs!H$2,F_Outputs_Prep!$B$4:$AH$4,0))</f>
        <v>##BLANK</v>
      </c>
      <c r="I70" s="15" t="str">
        <f>INDEX(F_Outputs_Prep!$B$4:$AH$378,MATCH(F_Outputs!$A70&amp;F_Outputs!$B70,F_Outputs_Prep!$I$4:$I$378,0),MATCH(F_Outputs!I$2,F_Outputs_Prep!$B$4:$AH$4,0))</f>
        <v>##BLANK</v>
      </c>
      <c r="J70" s="15" t="str">
        <f>INDEX(F_Outputs_Prep!$B$4:$AH$378,MATCH(F_Outputs!$A70&amp;F_Outputs!$B70,F_Outputs_Prep!$I$4:$I$378,0),MATCH(F_Outputs!J$2,F_Outputs_Prep!$B$4:$AH$4,0))</f>
        <v>##BLANK</v>
      </c>
      <c r="K70" s="15" t="str">
        <f>INDEX(F_Outputs_Prep!$B$4:$AH$378,MATCH(F_Outputs!$A70&amp;F_Outputs!$B70,F_Outputs_Prep!$I$4:$I$378,0),MATCH(F_Outputs!K$2,F_Outputs_Prep!$B$4:$AH$4,0))</f>
        <v>##BLANK</v>
      </c>
      <c r="L70" s="15" t="str">
        <f>INDEX(F_Outputs_Prep!$B$4:$AH$378,MATCH(F_Outputs!$A70&amp;F_Outputs!$B70,F_Outputs_Prep!$I$4:$I$378,0),MATCH(F_Outputs!L$2,F_Outputs_Prep!$B$4:$AH$4,0))</f>
        <v>##BLANK</v>
      </c>
      <c r="M70" s="15" t="str">
        <f>INDEX(F_Outputs_Prep!$B$4:$AH$378,MATCH(F_Outputs!$A70&amp;F_Outputs!$B70,F_Outputs_Prep!$I$4:$I$378,0),MATCH(F_Outputs!M$2,F_Outputs_Prep!$B$4:$AH$4,0))</f>
        <v>##BLANK</v>
      </c>
      <c r="N70" s="15" t="str">
        <f>INDEX(F_Outputs_Prep!$B$4:$AH$378,MATCH(F_Outputs!$A70&amp;F_Outputs!$B70,F_Outputs_Prep!$I$4:$I$378,0),MATCH(F_Outputs!N$2,F_Outputs_Prep!$B$4:$AH$4,0))</f>
        <v>##BLANK</v>
      </c>
      <c r="O70" s="15" t="str">
        <f>INDEX(F_Outputs_Prep!$B$4:$AH$378,MATCH(F_Outputs!$A70&amp;F_Outputs!$B70,F_Outputs_Prep!$I$4:$I$378,0),MATCH(F_Outputs!O$2,F_Outputs_Prep!$B$4:$AH$4,0))</f>
        <v>##BLANK</v>
      </c>
      <c r="P70" s="15" t="str">
        <f>INDEX(F_Outputs_Prep!$B$4:$AH$378,MATCH(F_Outputs!$A70&amp;F_Outputs!$B70,F_Outputs_Prep!$I$4:$I$378,0),MATCH(F_Outputs!P$2,F_Outputs_Prep!$B$4:$AH$4,0))</f>
        <v>##BLANK</v>
      </c>
      <c r="Q70" s="15" t="str">
        <f>INDEX(F_Outputs_Prep!$B$4:$AH$378,MATCH(F_Outputs!$A70&amp;F_Outputs!$B70,F_Outputs_Prep!$I$4:$I$378,0),MATCH(F_Outputs!Q$2,F_Outputs_Prep!$B$4:$AH$4,0))</f>
        <v>##BLANK</v>
      </c>
      <c r="R70" s="15" t="str">
        <f>INDEX(F_Outputs_Prep!$B$4:$AH$378,MATCH(F_Outputs!$A70&amp;F_Outputs!$B70,F_Outputs_Prep!$I$4:$I$378,0),MATCH(F_Outputs!R$2,F_Outputs_Prep!$B$4:$AH$4,0))</f>
        <v>##BLANK</v>
      </c>
      <c r="S70" s="15" t="str">
        <f>INDEX(F_Outputs_Prep!$B$4:$AH$378,MATCH(F_Outputs!$A70&amp;F_Outputs!$B70,F_Outputs_Prep!$I$4:$I$378,0),MATCH(F_Outputs!S$2,F_Outputs_Prep!$B$4:$AH$4,0))</f>
        <v>##BLANK</v>
      </c>
      <c r="T70" s="15" t="str">
        <f>INDEX(F_Outputs_Prep!$B$4:$AH$378,MATCH(F_Outputs!$A70&amp;F_Outputs!$B70,F_Outputs_Prep!$I$4:$I$378,0),MATCH(F_Outputs!T$2,F_Outputs_Prep!$B$4:$AH$4,0))</f>
        <v>##BLANK</v>
      </c>
      <c r="U70" s="15" t="str">
        <f>INDEX(F_Outputs_Prep!$B$4:$AH$378,MATCH(F_Outputs!$A70&amp;F_Outputs!$B70,F_Outputs_Prep!$I$4:$I$378,0),MATCH(F_Outputs!U$2,F_Outputs_Prep!$B$4:$AH$4,0))</f>
        <v>##BLANK</v>
      </c>
      <c r="V70" s="15" t="str">
        <f>INDEX(F_Outputs_Prep!$B$4:$AH$378,MATCH(F_Outputs!$A70&amp;F_Outputs!$B70,F_Outputs_Prep!$I$4:$I$378,0),MATCH(F_Outputs!V$2,F_Outputs_Prep!$B$4:$AH$4,0))</f>
        <v>##BLANK</v>
      </c>
      <c r="W70" s="15" t="str">
        <f>INDEX(F_Outputs_Prep!$B$4:$AH$378,MATCH(F_Outputs!$A70&amp;F_Outputs!$B70,F_Outputs_Prep!$I$4:$I$378,0),MATCH(F_Outputs!W$2,F_Outputs_Prep!$B$4:$AH$4,0))</f>
        <v>##BLANK</v>
      </c>
      <c r="X70" s="15" t="str">
        <f>INDEX(F_Outputs_Prep!$B$4:$AH$378,MATCH(F_Outputs!$A70&amp;F_Outputs!$B70,F_Outputs_Prep!$I$4:$I$378,0),MATCH(F_Outputs!X$2,F_Outputs_Prep!$B$4:$AH$4,0))</f>
        <v>##BLANK</v>
      </c>
    </row>
    <row r="71" spans="1:24" ht="15" x14ac:dyDescent="0.25">
      <c r="A71" s="58" t="s">
        <v>75</v>
      </c>
      <c r="B71" s="56" t="s">
        <v>126</v>
      </c>
      <c r="C71" s="56" t="s">
        <v>177</v>
      </c>
      <c r="D71" s="52" t="s">
        <v>50</v>
      </c>
      <c r="E71" s="56" t="s">
        <v>44</v>
      </c>
      <c r="F71" s="15" t="str">
        <f>INDEX(F_Outputs_Prep!$B$4:$AH$378,MATCH(F_Outputs!$A71&amp;F_Outputs!$B71,F_Outputs_Prep!$I$4:$I$378,0),MATCH(F_Outputs!F$2,F_Outputs_Prep!$B$4:$AH$4,0))</f>
        <v>##BLANK</v>
      </c>
      <c r="G71" s="15" t="str">
        <f>INDEX(F_Outputs_Prep!$B$4:$AH$378,MATCH(F_Outputs!$A71&amp;F_Outputs!$B71,F_Outputs_Prep!$I$4:$I$378,0),MATCH(F_Outputs!G$2,F_Outputs_Prep!$B$4:$AH$4,0))</f>
        <v>##BLANK</v>
      </c>
      <c r="H71" s="15" t="str">
        <f>INDEX(F_Outputs_Prep!$B$4:$AH$378,MATCH(F_Outputs!$A71&amp;F_Outputs!$B71,F_Outputs_Prep!$I$4:$I$378,0),MATCH(F_Outputs!H$2,F_Outputs_Prep!$B$4:$AH$4,0))</f>
        <v>##BLANK</v>
      </c>
      <c r="I71" s="15" t="str">
        <f>INDEX(F_Outputs_Prep!$B$4:$AH$378,MATCH(F_Outputs!$A71&amp;F_Outputs!$B71,F_Outputs_Prep!$I$4:$I$378,0),MATCH(F_Outputs!I$2,F_Outputs_Prep!$B$4:$AH$4,0))</f>
        <v>##BLANK</v>
      </c>
      <c r="J71" s="15" t="str">
        <f>INDEX(F_Outputs_Prep!$B$4:$AH$378,MATCH(F_Outputs!$A71&amp;F_Outputs!$B71,F_Outputs_Prep!$I$4:$I$378,0),MATCH(F_Outputs!J$2,F_Outputs_Prep!$B$4:$AH$4,0))</f>
        <v>##BLANK</v>
      </c>
      <c r="K71" s="15" t="str">
        <f>INDEX(F_Outputs_Prep!$B$4:$AH$378,MATCH(F_Outputs!$A71&amp;F_Outputs!$B71,F_Outputs_Prep!$I$4:$I$378,0),MATCH(F_Outputs!K$2,F_Outputs_Prep!$B$4:$AH$4,0))</f>
        <v>##BLANK</v>
      </c>
      <c r="L71" s="15" t="str">
        <f>INDEX(F_Outputs_Prep!$B$4:$AH$378,MATCH(F_Outputs!$A71&amp;F_Outputs!$B71,F_Outputs_Prep!$I$4:$I$378,0),MATCH(F_Outputs!L$2,F_Outputs_Prep!$B$4:$AH$4,0))</f>
        <v>##BLANK</v>
      </c>
      <c r="M71" s="15" t="str">
        <f>INDEX(F_Outputs_Prep!$B$4:$AH$378,MATCH(F_Outputs!$A71&amp;F_Outputs!$B71,F_Outputs_Prep!$I$4:$I$378,0),MATCH(F_Outputs!M$2,F_Outputs_Prep!$B$4:$AH$4,0))</f>
        <v>##BLANK</v>
      </c>
      <c r="N71" s="15" t="str">
        <f>INDEX(F_Outputs_Prep!$B$4:$AH$378,MATCH(F_Outputs!$A71&amp;F_Outputs!$B71,F_Outputs_Prep!$I$4:$I$378,0),MATCH(F_Outputs!N$2,F_Outputs_Prep!$B$4:$AH$4,0))</f>
        <v>##BLANK</v>
      </c>
      <c r="O71" s="15">
        <f>INDEX(F_Outputs_Prep!$B$4:$AH$378,MATCH(F_Outputs!$A71&amp;F_Outputs!$B71,F_Outputs_Prep!$I$4:$I$378,0),MATCH(F_Outputs!O$2,F_Outputs_Prep!$B$4:$AH$4,0))</f>
        <v>47712.316899999998</v>
      </c>
      <c r="P71" s="15">
        <f>INDEX(F_Outputs_Prep!$B$4:$AH$378,MATCH(F_Outputs!$A71&amp;F_Outputs!$B71,F_Outputs_Prep!$I$4:$I$378,0),MATCH(F_Outputs!P$2,F_Outputs_Prep!$B$4:$AH$4,0))</f>
        <v>47712.316899999998</v>
      </c>
      <c r="Q71" s="15">
        <f>INDEX(F_Outputs_Prep!$B$4:$AH$378,MATCH(F_Outputs!$A71&amp;F_Outputs!$B71,F_Outputs_Prep!$I$4:$I$378,0),MATCH(F_Outputs!Q$2,F_Outputs_Prep!$B$4:$AH$4,0))</f>
        <v>47712.316899999998</v>
      </c>
      <c r="R71" s="15">
        <f>INDEX(F_Outputs_Prep!$B$4:$AH$378,MATCH(F_Outputs!$A71&amp;F_Outputs!$B71,F_Outputs_Prep!$I$4:$I$378,0),MATCH(F_Outputs!R$2,F_Outputs_Prep!$B$4:$AH$4,0))</f>
        <v>47712.316899999998</v>
      </c>
      <c r="S71" s="15">
        <f>INDEX(F_Outputs_Prep!$B$4:$AH$378,MATCH(F_Outputs!$A71&amp;F_Outputs!$B71,F_Outputs_Prep!$I$4:$I$378,0),MATCH(F_Outputs!S$2,F_Outputs_Prep!$B$4:$AH$4,0))</f>
        <v>48631.667500000003</v>
      </c>
      <c r="T71" s="15">
        <f>INDEX(F_Outputs_Prep!$B$4:$AH$378,MATCH(F_Outputs!$A71&amp;F_Outputs!$B71,F_Outputs_Prep!$I$4:$I$378,0),MATCH(F_Outputs!T$2,F_Outputs_Prep!$B$4:$AH$4,0))</f>
        <v>74205.251799999998</v>
      </c>
      <c r="U71" s="15">
        <f>INDEX(F_Outputs_Prep!$B$4:$AH$378,MATCH(F_Outputs!$A71&amp;F_Outputs!$B71,F_Outputs_Prep!$I$4:$I$378,0),MATCH(F_Outputs!U$2,F_Outputs_Prep!$B$4:$AH$4,0))</f>
        <v>74205.251799999998</v>
      </c>
      <c r="V71" s="15">
        <f>INDEX(F_Outputs_Prep!$B$4:$AH$378,MATCH(F_Outputs!$A71&amp;F_Outputs!$B71,F_Outputs_Prep!$I$4:$I$378,0),MATCH(F_Outputs!V$2,F_Outputs_Prep!$B$4:$AH$4,0))</f>
        <v>82321.2595</v>
      </c>
      <c r="W71" s="15">
        <f>INDEX(F_Outputs_Prep!$B$4:$AH$378,MATCH(F_Outputs!$A71&amp;F_Outputs!$B71,F_Outputs_Prep!$I$4:$I$378,0),MATCH(F_Outputs!W$2,F_Outputs_Prep!$B$4:$AH$4,0))</f>
        <v>82321.2595</v>
      </c>
      <c r="X71" s="15">
        <f>INDEX(F_Outputs_Prep!$B$4:$AH$378,MATCH(F_Outputs!$A71&amp;F_Outputs!$B71,F_Outputs_Prep!$I$4:$I$378,0),MATCH(F_Outputs!X$2,F_Outputs_Prep!$B$4:$AH$4,0))</f>
        <v>82321.2595</v>
      </c>
    </row>
    <row r="72" spans="1:24" ht="15" x14ac:dyDescent="0.25">
      <c r="A72" s="58" t="s">
        <v>75</v>
      </c>
      <c r="B72" s="56" t="s">
        <v>127</v>
      </c>
      <c r="C72" s="56" t="s">
        <v>178</v>
      </c>
      <c r="D72" s="52" t="s">
        <v>50</v>
      </c>
      <c r="E72" s="56" t="s">
        <v>44</v>
      </c>
      <c r="F72" s="15" t="str">
        <f>INDEX(F_Outputs_Prep!$B$4:$AH$378,MATCH(F_Outputs!$A72&amp;F_Outputs!$B72,F_Outputs_Prep!$I$4:$I$378,0),MATCH(F_Outputs!F$2,F_Outputs_Prep!$B$4:$AH$4,0))</f>
        <v>##BLANK</v>
      </c>
      <c r="G72" s="15" t="str">
        <f>INDEX(F_Outputs_Prep!$B$4:$AH$378,MATCH(F_Outputs!$A72&amp;F_Outputs!$B72,F_Outputs_Prep!$I$4:$I$378,0),MATCH(F_Outputs!G$2,F_Outputs_Prep!$B$4:$AH$4,0))</f>
        <v>##BLANK</v>
      </c>
      <c r="H72" s="15" t="str">
        <f>INDEX(F_Outputs_Prep!$B$4:$AH$378,MATCH(F_Outputs!$A72&amp;F_Outputs!$B72,F_Outputs_Prep!$I$4:$I$378,0),MATCH(F_Outputs!H$2,F_Outputs_Prep!$B$4:$AH$4,0))</f>
        <v>##BLANK</v>
      </c>
      <c r="I72" s="15" t="str">
        <f>INDEX(F_Outputs_Prep!$B$4:$AH$378,MATCH(F_Outputs!$A72&amp;F_Outputs!$B72,F_Outputs_Prep!$I$4:$I$378,0),MATCH(F_Outputs!I$2,F_Outputs_Prep!$B$4:$AH$4,0))</f>
        <v>##BLANK</v>
      </c>
      <c r="J72" s="15" t="str">
        <f>INDEX(F_Outputs_Prep!$B$4:$AH$378,MATCH(F_Outputs!$A72&amp;F_Outputs!$B72,F_Outputs_Prep!$I$4:$I$378,0),MATCH(F_Outputs!J$2,F_Outputs_Prep!$B$4:$AH$4,0))</f>
        <v>##BLANK</v>
      </c>
      <c r="K72" s="15" t="str">
        <f>INDEX(F_Outputs_Prep!$B$4:$AH$378,MATCH(F_Outputs!$A72&amp;F_Outputs!$B72,F_Outputs_Prep!$I$4:$I$378,0),MATCH(F_Outputs!K$2,F_Outputs_Prep!$B$4:$AH$4,0))</f>
        <v>##BLANK</v>
      </c>
      <c r="L72" s="15" t="str">
        <f>INDEX(F_Outputs_Prep!$B$4:$AH$378,MATCH(F_Outputs!$A72&amp;F_Outputs!$B72,F_Outputs_Prep!$I$4:$I$378,0),MATCH(F_Outputs!L$2,F_Outputs_Prep!$B$4:$AH$4,0))</f>
        <v>##BLANK</v>
      </c>
      <c r="M72" s="15" t="str">
        <f>INDEX(F_Outputs_Prep!$B$4:$AH$378,MATCH(F_Outputs!$A72&amp;F_Outputs!$B72,F_Outputs_Prep!$I$4:$I$378,0),MATCH(F_Outputs!M$2,F_Outputs_Prep!$B$4:$AH$4,0))</f>
        <v>##BLANK</v>
      </c>
      <c r="N72" s="15" t="str">
        <f>INDEX(F_Outputs_Prep!$B$4:$AH$378,MATCH(F_Outputs!$A72&amp;F_Outputs!$B72,F_Outputs_Prep!$I$4:$I$378,0),MATCH(F_Outputs!N$2,F_Outputs_Prep!$B$4:$AH$4,0))</f>
        <v>##BLANK</v>
      </c>
      <c r="O72" s="15">
        <f>INDEX(F_Outputs_Prep!$B$4:$AH$378,MATCH(F_Outputs!$A72&amp;F_Outputs!$B72,F_Outputs_Prep!$I$4:$I$378,0),MATCH(F_Outputs!O$2,F_Outputs_Prep!$B$4:$AH$4,0))</f>
        <v>47712.316899999998</v>
      </c>
      <c r="P72" s="15">
        <f>INDEX(F_Outputs_Prep!$B$4:$AH$378,MATCH(F_Outputs!$A72&amp;F_Outputs!$B72,F_Outputs_Prep!$I$4:$I$378,0),MATCH(F_Outputs!P$2,F_Outputs_Prep!$B$4:$AH$4,0))</f>
        <v>45434.892</v>
      </c>
      <c r="Q72" s="15">
        <f>INDEX(F_Outputs_Prep!$B$4:$AH$378,MATCH(F_Outputs!$A72&amp;F_Outputs!$B72,F_Outputs_Prep!$I$4:$I$378,0),MATCH(F_Outputs!Q$2,F_Outputs_Prep!$B$4:$AH$4,0))</f>
        <v>41318.241499999996</v>
      </c>
      <c r="R72" s="15">
        <f>INDEX(F_Outputs_Prep!$B$4:$AH$378,MATCH(F_Outputs!$A72&amp;F_Outputs!$B72,F_Outputs_Prep!$I$4:$I$378,0),MATCH(F_Outputs!R$2,F_Outputs_Prep!$B$4:$AH$4,0))</f>
        <v>45062.819799999997</v>
      </c>
      <c r="S72" s="15">
        <f>INDEX(F_Outputs_Prep!$B$4:$AH$378,MATCH(F_Outputs!$A72&amp;F_Outputs!$B72,F_Outputs_Prep!$I$4:$I$378,0),MATCH(F_Outputs!S$2,F_Outputs_Prep!$B$4:$AH$4,0))</f>
        <v>76918.278699999995</v>
      </c>
      <c r="T72" s="15">
        <f>INDEX(F_Outputs_Prep!$B$4:$AH$378,MATCH(F_Outputs!$A72&amp;F_Outputs!$B72,F_Outputs_Prep!$I$4:$I$378,0),MATCH(F_Outputs!T$2,F_Outputs_Prep!$B$4:$AH$4,0))</f>
        <v>84209.691500000001</v>
      </c>
      <c r="U72" s="15">
        <f>INDEX(F_Outputs_Prep!$B$4:$AH$378,MATCH(F_Outputs!$A72&amp;F_Outputs!$B72,F_Outputs_Prep!$I$4:$I$378,0),MATCH(F_Outputs!U$2,F_Outputs_Prep!$B$4:$AH$4,0))</f>
        <v>83416.198600000003</v>
      </c>
      <c r="V72" s="15">
        <f>INDEX(F_Outputs_Prep!$B$4:$AH$378,MATCH(F_Outputs!$A72&amp;F_Outputs!$B72,F_Outputs_Prep!$I$4:$I$378,0),MATCH(F_Outputs!V$2,F_Outputs_Prep!$B$4:$AH$4,0))</f>
        <v>75200.036200000002</v>
      </c>
      <c r="W72" s="15">
        <f>INDEX(F_Outputs_Prep!$B$4:$AH$378,MATCH(F_Outputs!$A72&amp;F_Outputs!$B72,F_Outputs_Prep!$I$4:$I$378,0),MATCH(F_Outputs!W$2,F_Outputs_Prep!$B$4:$AH$4,0))</f>
        <v>74980.665299999993</v>
      </c>
      <c r="X72" s="15">
        <f>INDEX(F_Outputs_Prep!$B$4:$AH$378,MATCH(F_Outputs!$A72&amp;F_Outputs!$B72,F_Outputs_Prep!$I$4:$I$378,0),MATCH(F_Outputs!X$2,F_Outputs_Prep!$B$4:$AH$4,0))</f>
        <v>74753.763500000001</v>
      </c>
    </row>
    <row r="73" spans="1:24" ht="15" x14ac:dyDescent="0.25">
      <c r="A73" s="58" t="s">
        <v>75</v>
      </c>
      <c r="B73" s="56" t="s">
        <v>128</v>
      </c>
      <c r="C73" s="56" t="s">
        <v>179</v>
      </c>
      <c r="D73" s="52" t="s">
        <v>50</v>
      </c>
      <c r="E73" s="56" t="s">
        <v>44</v>
      </c>
      <c r="F73" s="15">
        <f>INDEX(F_Outputs_Prep!$B$4:$AH$378,MATCH(F_Outputs!$A73&amp;F_Outputs!$B73,F_Outputs_Prep!$I$4:$I$378,0),MATCH(F_Outputs!F$2,F_Outputs_Prep!$B$4:$AH$4,0))</f>
        <v>0</v>
      </c>
      <c r="G73" s="15">
        <f>INDEX(F_Outputs_Prep!$B$4:$AH$378,MATCH(F_Outputs!$A73&amp;F_Outputs!$B73,F_Outputs_Prep!$I$4:$I$378,0),MATCH(F_Outputs!G$2,F_Outputs_Prep!$B$4:$AH$4,0))</f>
        <v>0</v>
      </c>
      <c r="H73" s="15">
        <f>INDEX(F_Outputs_Prep!$B$4:$AH$378,MATCH(F_Outputs!$A73&amp;F_Outputs!$B73,F_Outputs_Prep!$I$4:$I$378,0),MATCH(F_Outputs!H$2,F_Outputs_Prep!$B$4:$AH$4,0))</f>
        <v>0</v>
      </c>
      <c r="I73" s="15">
        <f>INDEX(F_Outputs_Prep!$B$4:$AH$378,MATCH(F_Outputs!$A73&amp;F_Outputs!$B73,F_Outputs_Prep!$I$4:$I$378,0),MATCH(F_Outputs!I$2,F_Outputs_Prep!$B$4:$AH$4,0))</f>
        <v>0</v>
      </c>
      <c r="J73" s="15">
        <f>INDEX(F_Outputs_Prep!$B$4:$AH$378,MATCH(F_Outputs!$A73&amp;F_Outputs!$B73,F_Outputs_Prep!$I$4:$I$378,0),MATCH(F_Outputs!J$2,F_Outputs_Prep!$B$4:$AH$4,0))</f>
        <v>0</v>
      </c>
      <c r="K73" s="15">
        <f>INDEX(F_Outputs_Prep!$B$4:$AH$378,MATCH(F_Outputs!$A73&amp;F_Outputs!$B73,F_Outputs_Prep!$I$4:$I$378,0),MATCH(F_Outputs!K$2,F_Outputs_Prep!$B$4:$AH$4,0))</f>
        <v>0</v>
      </c>
      <c r="L73" s="15">
        <f>INDEX(F_Outputs_Prep!$B$4:$AH$378,MATCH(F_Outputs!$A73&amp;F_Outputs!$B73,F_Outputs_Prep!$I$4:$I$378,0),MATCH(F_Outputs!L$2,F_Outputs_Prep!$B$4:$AH$4,0))</f>
        <v>0</v>
      </c>
      <c r="M73" s="15">
        <f>INDEX(F_Outputs_Prep!$B$4:$AH$378,MATCH(F_Outputs!$A73&amp;F_Outputs!$B73,F_Outputs_Prep!$I$4:$I$378,0),MATCH(F_Outputs!M$2,F_Outputs_Prep!$B$4:$AH$4,0))</f>
        <v>0</v>
      </c>
      <c r="N73" s="15">
        <f>INDEX(F_Outputs_Prep!$B$4:$AH$378,MATCH(F_Outputs!$A73&amp;F_Outputs!$B73,F_Outputs_Prep!$I$4:$I$378,0),MATCH(F_Outputs!N$2,F_Outputs_Prep!$B$4:$AH$4,0))</f>
        <v>0</v>
      </c>
      <c r="O73" s="15">
        <f>INDEX(F_Outputs_Prep!$B$4:$AH$378,MATCH(F_Outputs!$A73&amp;F_Outputs!$B73,F_Outputs_Prep!$I$4:$I$378,0),MATCH(F_Outputs!O$2,F_Outputs_Prep!$B$4:$AH$4,0))</f>
        <v>0</v>
      </c>
      <c r="P73" s="15">
        <f>INDEX(F_Outputs_Prep!$B$4:$AH$378,MATCH(F_Outputs!$A73&amp;F_Outputs!$B73,F_Outputs_Prep!$I$4:$I$378,0),MATCH(F_Outputs!P$2,F_Outputs_Prep!$B$4:$AH$4,0))</f>
        <v>2277.4249</v>
      </c>
      <c r="Q73" s="15">
        <f>INDEX(F_Outputs_Prep!$B$4:$AH$378,MATCH(F_Outputs!$A73&amp;F_Outputs!$B73,F_Outputs_Prep!$I$4:$I$378,0),MATCH(F_Outputs!Q$2,F_Outputs_Prep!$B$4:$AH$4,0))</f>
        <v>6394.0753999999997</v>
      </c>
      <c r="R73" s="15">
        <f>INDEX(F_Outputs_Prep!$B$4:$AH$378,MATCH(F_Outputs!$A73&amp;F_Outputs!$B73,F_Outputs_Prep!$I$4:$I$378,0),MATCH(F_Outputs!R$2,F_Outputs_Prep!$B$4:$AH$4,0))</f>
        <v>2649.4971</v>
      </c>
      <c r="S73" s="15">
        <f>INDEX(F_Outputs_Prep!$B$4:$AH$378,MATCH(F_Outputs!$A73&amp;F_Outputs!$B73,F_Outputs_Prep!$I$4:$I$378,0),MATCH(F_Outputs!S$2,F_Outputs_Prep!$B$4:$AH$4,0))</f>
        <v>-28286.611199999999</v>
      </c>
      <c r="T73" s="15">
        <f>INDEX(F_Outputs_Prep!$B$4:$AH$378,MATCH(F_Outputs!$A73&amp;F_Outputs!$B73,F_Outputs_Prep!$I$4:$I$378,0),MATCH(F_Outputs!T$2,F_Outputs_Prep!$B$4:$AH$4,0))</f>
        <v>-10004.439700000001</v>
      </c>
      <c r="U73" s="15">
        <f>INDEX(F_Outputs_Prep!$B$4:$AH$378,MATCH(F_Outputs!$A73&amp;F_Outputs!$B73,F_Outputs_Prep!$I$4:$I$378,0),MATCH(F_Outputs!U$2,F_Outputs_Prep!$B$4:$AH$4,0))</f>
        <v>-9210.9467999999997</v>
      </c>
      <c r="V73" s="15">
        <f>INDEX(F_Outputs_Prep!$B$4:$AH$378,MATCH(F_Outputs!$A73&amp;F_Outputs!$B73,F_Outputs_Prep!$I$4:$I$378,0),MATCH(F_Outputs!V$2,F_Outputs_Prep!$B$4:$AH$4,0))</f>
        <v>7121.2232999999997</v>
      </c>
      <c r="W73" s="15">
        <f>INDEX(F_Outputs_Prep!$B$4:$AH$378,MATCH(F_Outputs!$A73&amp;F_Outputs!$B73,F_Outputs_Prep!$I$4:$I$378,0),MATCH(F_Outputs!W$2,F_Outputs_Prep!$B$4:$AH$4,0))</f>
        <v>7340.5941999999995</v>
      </c>
      <c r="X73" s="15">
        <f>INDEX(F_Outputs_Prep!$B$4:$AH$378,MATCH(F_Outputs!$A73&amp;F_Outputs!$B73,F_Outputs_Prep!$I$4:$I$378,0),MATCH(F_Outputs!X$2,F_Outputs_Prep!$B$4:$AH$4,0))</f>
        <v>7567.4960000000001</v>
      </c>
    </row>
    <row r="74" spans="1:24" ht="15" x14ac:dyDescent="0.25">
      <c r="A74" s="58" t="s">
        <v>75</v>
      </c>
      <c r="B74" s="56" t="s">
        <v>129</v>
      </c>
      <c r="C74" s="56" t="s">
        <v>180</v>
      </c>
      <c r="D74" s="52" t="s">
        <v>50</v>
      </c>
      <c r="E74" s="56" t="s">
        <v>44</v>
      </c>
      <c r="F74" s="15" t="str">
        <f>INDEX(F_Outputs_Prep!$B$4:$AH$378,MATCH(F_Outputs!$A74&amp;F_Outputs!$B74,F_Outputs_Prep!$I$4:$I$378,0),MATCH(F_Outputs!F$2,F_Outputs_Prep!$B$4:$AH$4,0))</f>
        <v>##BLANK</v>
      </c>
      <c r="G74" s="15" t="str">
        <f>INDEX(F_Outputs_Prep!$B$4:$AH$378,MATCH(F_Outputs!$A74&amp;F_Outputs!$B74,F_Outputs_Prep!$I$4:$I$378,0),MATCH(F_Outputs!G$2,F_Outputs_Prep!$B$4:$AH$4,0))</f>
        <v>##BLANK</v>
      </c>
      <c r="H74" s="15" t="str">
        <f>INDEX(F_Outputs_Prep!$B$4:$AH$378,MATCH(F_Outputs!$A74&amp;F_Outputs!$B74,F_Outputs_Prep!$I$4:$I$378,0),MATCH(F_Outputs!H$2,F_Outputs_Prep!$B$4:$AH$4,0))</f>
        <v>##BLANK</v>
      </c>
      <c r="I74" s="15" t="str">
        <f>INDEX(F_Outputs_Prep!$B$4:$AH$378,MATCH(F_Outputs!$A74&amp;F_Outputs!$B74,F_Outputs_Prep!$I$4:$I$378,0),MATCH(F_Outputs!I$2,F_Outputs_Prep!$B$4:$AH$4,0))</f>
        <v>##BLANK</v>
      </c>
      <c r="J74" s="15" t="str">
        <f>INDEX(F_Outputs_Prep!$B$4:$AH$378,MATCH(F_Outputs!$A74&amp;F_Outputs!$B74,F_Outputs_Prep!$I$4:$I$378,0),MATCH(F_Outputs!J$2,F_Outputs_Prep!$B$4:$AH$4,0))</f>
        <v>##BLANK</v>
      </c>
      <c r="K74" s="15" t="str">
        <f>INDEX(F_Outputs_Prep!$B$4:$AH$378,MATCH(F_Outputs!$A74&amp;F_Outputs!$B74,F_Outputs_Prep!$I$4:$I$378,0),MATCH(F_Outputs!K$2,F_Outputs_Prep!$B$4:$AH$4,0))</f>
        <v>##BLANK</v>
      </c>
      <c r="L74" s="15" t="str">
        <f>INDEX(F_Outputs_Prep!$B$4:$AH$378,MATCH(F_Outputs!$A74&amp;F_Outputs!$B74,F_Outputs_Prep!$I$4:$I$378,0),MATCH(F_Outputs!L$2,F_Outputs_Prep!$B$4:$AH$4,0))</f>
        <v>##BLANK</v>
      </c>
      <c r="M74" s="15" t="str">
        <f>INDEX(F_Outputs_Prep!$B$4:$AH$378,MATCH(F_Outputs!$A74&amp;F_Outputs!$B74,F_Outputs_Prep!$I$4:$I$378,0),MATCH(F_Outputs!M$2,F_Outputs_Prep!$B$4:$AH$4,0))</f>
        <v>##BLANK</v>
      </c>
      <c r="N74" s="15" t="str">
        <f>INDEX(F_Outputs_Prep!$B$4:$AH$378,MATCH(F_Outputs!$A74&amp;F_Outputs!$B74,F_Outputs_Prep!$I$4:$I$378,0),MATCH(F_Outputs!N$2,F_Outputs_Prep!$B$4:$AH$4,0))</f>
        <v>##BLANK</v>
      </c>
      <c r="O74" s="15">
        <f>INDEX(F_Outputs_Prep!$B$4:$AH$378,MATCH(F_Outputs!$A74&amp;F_Outputs!$B74,F_Outputs_Prep!$I$4:$I$378,0),MATCH(F_Outputs!O$2,F_Outputs_Prep!$B$4:$AH$4,0))</f>
        <v>0</v>
      </c>
      <c r="P74" s="15">
        <f>INDEX(F_Outputs_Prep!$B$4:$AH$378,MATCH(F_Outputs!$A74&amp;F_Outputs!$B74,F_Outputs_Prep!$I$4:$I$378,0),MATCH(F_Outputs!P$2,F_Outputs_Prep!$B$4:$AH$4,0))</f>
        <v>0</v>
      </c>
      <c r="Q74" s="15">
        <f>INDEX(F_Outputs_Prep!$B$4:$AH$378,MATCH(F_Outputs!$A74&amp;F_Outputs!$B74,F_Outputs_Prep!$I$4:$I$378,0),MATCH(F_Outputs!Q$2,F_Outputs_Prep!$B$4:$AH$4,0))</f>
        <v>0</v>
      </c>
      <c r="R74" s="15">
        <f>INDEX(F_Outputs_Prep!$B$4:$AH$378,MATCH(F_Outputs!$A74&amp;F_Outputs!$B74,F_Outputs_Prep!$I$4:$I$378,0),MATCH(F_Outputs!R$2,F_Outputs_Prep!$B$4:$AH$4,0))</f>
        <v>0</v>
      </c>
      <c r="S74" s="15">
        <f>INDEX(F_Outputs_Prep!$B$4:$AH$378,MATCH(F_Outputs!$A74&amp;F_Outputs!$B74,F_Outputs_Prep!$I$4:$I$378,0),MATCH(F_Outputs!S$2,F_Outputs_Prep!$B$4:$AH$4,0))</f>
        <v>0</v>
      </c>
      <c r="T74" s="15">
        <f>INDEX(F_Outputs_Prep!$B$4:$AH$378,MATCH(F_Outputs!$A74&amp;F_Outputs!$B74,F_Outputs_Prep!$I$4:$I$378,0),MATCH(F_Outputs!T$2,F_Outputs_Prep!$B$4:$AH$4,0))</f>
        <v>0</v>
      </c>
      <c r="U74" s="15">
        <f>INDEX(F_Outputs_Prep!$B$4:$AH$378,MATCH(F_Outputs!$A74&amp;F_Outputs!$B74,F_Outputs_Prep!$I$4:$I$378,0),MATCH(F_Outputs!U$2,F_Outputs_Prep!$B$4:$AH$4,0))</f>
        <v>0</v>
      </c>
      <c r="V74" s="15">
        <f>INDEX(F_Outputs_Prep!$B$4:$AH$378,MATCH(F_Outputs!$A74&amp;F_Outputs!$B74,F_Outputs_Prep!$I$4:$I$378,0),MATCH(F_Outputs!V$2,F_Outputs_Prep!$B$4:$AH$4,0))</f>
        <v>0</v>
      </c>
      <c r="W74" s="15">
        <f>INDEX(F_Outputs_Prep!$B$4:$AH$378,MATCH(F_Outputs!$A74&amp;F_Outputs!$B74,F_Outputs_Prep!$I$4:$I$378,0),MATCH(F_Outputs!W$2,F_Outputs_Prep!$B$4:$AH$4,0))</f>
        <v>4867.1913999999997</v>
      </c>
      <c r="X74" s="15">
        <f>INDEX(F_Outputs_Prep!$B$4:$AH$378,MATCH(F_Outputs!$A74&amp;F_Outputs!$B74,F_Outputs_Prep!$I$4:$I$378,0),MATCH(F_Outputs!X$2,F_Outputs_Prep!$B$4:$AH$4,0))</f>
        <v>4867.1913999999997</v>
      </c>
    </row>
    <row r="75" spans="1:24" ht="15" x14ac:dyDescent="0.25">
      <c r="A75" s="58" t="s">
        <v>75</v>
      </c>
      <c r="B75" s="56" t="s">
        <v>130</v>
      </c>
      <c r="C75" s="56" t="s">
        <v>181</v>
      </c>
      <c r="D75" s="52" t="s">
        <v>50</v>
      </c>
      <c r="E75" s="56" t="s">
        <v>44</v>
      </c>
      <c r="F75" s="15" t="str">
        <f>INDEX(F_Outputs_Prep!$B$4:$AH$378,MATCH(F_Outputs!$A75&amp;F_Outputs!$B75,F_Outputs_Prep!$I$4:$I$378,0),MATCH(F_Outputs!F$2,F_Outputs_Prep!$B$4:$AH$4,0))</f>
        <v>##BLANK</v>
      </c>
      <c r="G75" s="15" t="str">
        <f>INDEX(F_Outputs_Prep!$B$4:$AH$378,MATCH(F_Outputs!$A75&amp;F_Outputs!$B75,F_Outputs_Prep!$I$4:$I$378,0),MATCH(F_Outputs!G$2,F_Outputs_Prep!$B$4:$AH$4,0))</f>
        <v>##BLANK</v>
      </c>
      <c r="H75" s="15" t="str">
        <f>INDEX(F_Outputs_Prep!$B$4:$AH$378,MATCH(F_Outputs!$A75&amp;F_Outputs!$B75,F_Outputs_Prep!$I$4:$I$378,0),MATCH(F_Outputs!H$2,F_Outputs_Prep!$B$4:$AH$4,0))</f>
        <v>##BLANK</v>
      </c>
      <c r="I75" s="15" t="str">
        <f>INDEX(F_Outputs_Prep!$B$4:$AH$378,MATCH(F_Outputs!$A75&amp;F_Outputs!$B75,F_Outputs_Prep!$I$4:$I$378,0),MATCH(F_Outputs!I$2,F_Outputs_Prep!$B$4:$AH$4,0))</f>
        <v>##BLANK</v>
      </c>
      <c r="J75" s="15" t="str">
        <f>INDEX(F_Outputs_Prep!$B$4:$AH$378,MATCH(F_Outputs!$A75&amp;F_Outputs!$B75,F_Outputs_Prep!$I$4:$I$378,0),MATCH(F_Outputs!J$2,F_Outputs_Prep!$B$4:$AH$4,0))</f>
        <v>##BLANK</v>
      </c>
      <c r="K75" s="15" t="str">
        <f>INDEX(F_Outputs_Prep!$B$4:$AH$378,MATCH(F_Outputs!$A75&amp;F_Outputs!$B75,F_Outputs_Prep!$I$4:$I$378,0),MATCH(F_Outputs!K$2,F_Outputs_Prep!$B$4:$AH$4,0))</f>
        <v>##BLANK</v>
      </c>
      <c r="L75" s="15" t="str">
        <f>INDEX(F_Outputs_Prep!$B$4:$AH$378,MATCH(F_Outputs!$A75&amp;F_Outputs!$B75,F_Outputs_Prep!$I$4:$I$378,0),MATCH(F_Outputs!L$2,F_Outputs_Prep!$B$4:$AH$4,0))</f>
        <v>##BLANK</v>
      </c>
      <c r="M75" s="15" t="str">
        <f>INDEX(F_Outputs_Prep!$B$4:$AH$378,MATCH(F_Outputs!$A75&amp;F_Outputs!$B75,F_Outputs_Prep!$I$4:$I$378,0),MATCH(F_Outputs!M$2,F_Outputs_Prep!$B$4:$AH$4,0))</f>
        <v>##BLANK</v>
      </c>
      <c r="N75" s="15" t="str">
        <f>INDEX(F_Outputs_Prep!$B$4:$AH$378,MATCH(F_Outputs!$A75&amp;F_Outputs!$B75,F_Outputs_Prep!$I$4:$I$378,0),MATCH(F_Outputs!N$2,F_Outputs_Prep!$B$4:$AH$4,0))</f>
        <v>##BLANK</v>
      </c>
      <c r="O75" s="15" t="str">
        <f>INDEX(F_Outputs_Prep!$B$4:$AH$378,MATCH(F_Outputs!$A75&amp;F_Outputs!$B75,F_Outputs_Prep!$I$4:$I$378,0),MATCH(F_Outputs!O$2,F_Outputs_Prep!$B$4:$AH$4,0))</f>
        <v>##BLANK</v>
      </c>
      <c r="P75" s="15" t="str">
        <f>INDEX(F_Outputs_Prep!$B$4:$AH$378,MATCH(F_Outputs!$A75&amp;F_Outputs!$B75,F_Outputs_Prep!$I$4:$I$378,0),MATCH(F_Outputs!P$2,F_Outputs_Prep!$B$4:$AH$4,0))</f>
        <v>##BLANK</v>
      </c>
      <c r="Q75" s="15" t="str">
        <f>INDEX(F_Outputs_Prep!$B$4:$AH$378,MATCH(F_Outputs!$A75&amp;F_Outputs!$B75,F_Outputs_Prep!$I$4:$I$378,0),MATCH(F_Outputs!Q$2,F_Outputs_Prep!$B$4:$AH$4,0))</f>
        <v>##BLANK</v>
      </c>
      <c r="R75" s="15" t="str">
        <f>INDEX(F_Outputs_Prep!$B$4:$AH$378,MATCH(F_Outputs!$A75&amp;F_Outputs!$B75,F_Outputs_Prep!$I$4:$I$378,0),MATCH(F_Outputs!R$2,F_Outputs_Prep!$B$4:$AH$4,0))</f>
        <v>##BLANK</v>
      </c>
      <c r="S75" s="15" t="str">
        <f>INDEX(F_Outputs_Prep!$B$4:$AH$378,MATCH(F_Outputs!$A75&amp;F_Outputs!$B75,F_Outputs_Prep!$I$4:$I$378,0),MATCH(F_Outputs!S$2,F_Outputs_Prep!$B$4:$AH$4,0))</f>
        <v>##BLANK</v>
      </c>
      <c r="T75" s="15" t="str">
        <f>INDEX(F_Outputs_Prep!$B$4:$AH$378,MATCH(F_Outputs!$A75&amp;F_Outputs!$B75,F_Outputs_Prep!$I$4:$I$378,0),MATCH(F_Outputs!T$2,F_Outputs_Prep!$B$4:$AH$4,0))</f>
        <v>##BLANK</v>
      </c>
      <c r="U75" s="15" t="str">
        <f>INDEX(F_Outputs_Prep!$B$4:$AH$378,MATCH(F_Outputs!$A75&amp;F_Outputs!$B75,F_Outputs_Prep!$I$4:$I$378,0),MATCH(F_Outputs!U$2,F_Outputs_Prep!$B$4:$AH$4,0))</f>
        <v>##BLANK</v>
      </c>
      <c r="V75" s="15" t="str">
        <f>INDEX(F_Outputs_Prep!$B$4:$AH$378,MATCH(F_Outputs!$A75&amp;F_Outputs!$B75,F_Outputs_Prep!$I$4:$I$378,0),MATCH(F_Outputs!V$2,F_Outputs_Prep!$B$4:$AH$4,0))</f>
        <v>##BLANK</v>
      </c>
      <c r="W75" s="15" t="str">
        <f>INDEX(F_Outputs_Prep!$B$4:$AH$378,MATCH(F_Outputs!$A75&amp;F_Outputs!$B75,F_Outputs_Prep!$I$4:$I$378,0),MATCH(F_Outputs!W$2,F_Outputs_Prep!$B$4:$AH$4,0))</f>
        <v>##BLANK</v>
      </c>
      <c r="X75" s="15" t="str">
        <f>INDEX(F_Outputs_Prep!$B$4:$AH$378,MATCH(F_Outputs!$A75&amp;F_Outputs!$B75,F_Outputs_Prep!$I$4:$I$378,0),MATCH(F_Outputs!X$2,F_Outputs_Prep!$B$4:$AH$4,0))</f>
        <v>##BLANK</v>
      </c>
    </row>
    <row r="76" spans="1:24" ht="15" x14ac:dyDescent="0.25">
      <c r="A76" s="58" t="s">
        <v>75</v>
      </c>
      <c r="B76" s="56" t="s">
        <v>131</v>
      </c>
      <c r="C76" s="56" t="s">
        <v>182</v>
      </c>
      <c r="D76" s="52" t="s">
        <v>50</v>
      </c>
      <c r="E76" s="56" t="s">
        <v>44</v>
      </c>
      <c r="F76" s="15">
        <f>INDEX(F_Outputs_Prep!$B$4:$AH$378,MATCH(F_Outputs!$A76&amp;F_Outputs!$B76,F_Outputs_Prep!$I$4:$I$378,0),MATCH(F_Outputs!F$2,F_Outputs_Prep!$B$4:$AH$4,0))</f>
        <v>0</v>
      </c>
      <c r="G76" s="15">
        <f>INDEX(F_Outputs_Prep!$B$4:$AH$378,MATCH(F_Outputs!$A76&amp;F_Outputs!$B76,F_Outputs_Prep!$I$4:$I$378,0),MATCH(F_Outputs!G$2,F_Outputs_Prep!$B$4:$AH$4,0))</f>
        <v>0</v>
      </c>
      <c r="H76" s="15">
        <f>INDEX(F_Outputs_Prep!$B$4:$AH$378,MATCH(F_Outputs!$A76&amp;F_Outputs!$B76,F_Outputs_Prep!$I$4:$I$378,0),MATCH(F_Outputs!H$2,F_Outputs_Prep!$B$4:$AH$4,0))</f>
        <v>0</v>
      </c>
      <c r="I76" s="15">
        <f>INDEX(F_Outputs_Prep!$B$4:$AH$378,MATCH(F_Outputs!$A76&amp;F_Outputs!$B76,F_Outputs_Prep!$I$4:$I$378,0),MATCH(F_Outputs!I$2,F_Outputs_Prep!$B$4:$AH$4,0))</f>
        <v>0</v>
      </c>
      <c r="J76" s="15">
        <f>INDEX(F_Outputs_Prep!$B$4:$AH$378,MATCH(F_Outputs!$A76&amp;F_Outputs!$B76,F_Outputs_Prep!$I$4:$I$378,0),MATCH(F_Outputs!J$2,F_Outputs_Prep!$B$4:$AH$4,0))</f>
        <v>0</v>
      </c>
      <c r="K76" s="15">
        <f>INDEX(F_Outputs_Prep!$B$4:$AH$378,MATCH(F_Outputs!$A76&amp;F_Outputs!$B76,F_Outputs_Prep!$I$4:$I$378,0),MATCH(F_Outputs!K$2,F_Outputs_Prep!$B$4:$AH$4,0))</f>
        <v>0</v>
      </c>
      <c r="L76" s="15">
        <f>INDEX(F_Outputs_Prep!$B$4:$AH$378,MATCH(F_Outputs!$A76&amp;F_Outputs!$B76,F_Outputs_Prep!$I$4:$I$378,0),MATCH(F_Outputs!L$2,F_Outputs_Prep!$B$4:$AH$4,0))</f>
        <v>0</v>
      </c>
      <c r="M76" s="15">
        <f>INDEX(F_Outputs_Prep!$B$4:$AH$378,MATCH(F_Outputs!$A76&amp;F_Outputs!$B76,F_Outputs_Prep!$I$4:$I$378,0),MATCH(F_Outputs!M$2,F_Outputs_Prep!$B$4:$AH$4,0))</f>
        <v>0</v>
      </c>
      <c r="N76" s="15">
        <f>INDEX(F_Outputs_Prep!$B$4:$AH$378,MATCH(F_Outputs!$A76&amp;F_Outputs!$B76,F_Outputs_Prep!$I$4:$I$378,0),MATCH(F_Outputs!N$2,F_Outputs_Prep!$B$4:$AH$4,0))</f>
        <v>0</v>
      </c>
      <c r="O76" s="15">
        <f>INDEX(F_Outputs_Prep!$B$4:$AH$378,MATCH(F_Outputs!$A76&amp;F_Outputs!$B76,F_Outputs_Prep!$I$4:$I$378,0),MATCH(F_Outputs!O$2,F_Outputs_Prep!$B$4:$AH$4,0))</f>
        <v>0</v>
      </c>
      <c r="P76" s="15">
        <f>INDEX(F_Outputs_Prep!$B$4:$AH$378,MATCH(F_Outputs!$A76&amp;F_Outputs!$B76,F_Outputs_Prep!$I$4:$I$378,0),MATCH(F_Outputs!P$2,F_Outputs_Prep!$B$4:$AH$4,0))</f>
        <v>0</v>
      </c>
      <c r="Q76" s="15">
        <f>INDEX(F_Outputs_Prep!$B$4:$AH$378,MATCH(F_Outputs!$A76&amp;F_Outputs!$B76,F_Outputs_Prep!$I$4:$I$378,0),MATCH(F_Outputs!Q$2,F_Outputs_Prep!$B$4:$AH$4,0))</f>
        <v>0</v>
      </c>
      <c r="R76" s="15">
        <f>INDEX(F_Outputs_Prep!$B$4:$AH$378,MATCH(F_Outputs!$A76&amp;F_Outputs!$B76,F_Outputs_Prep!$I$4:$I$378,0),MATCH(F_Outputs!R$2,F_Outputs_Prep!$B$4:$AH$4,0))</f>
        <v>0</v>
      </c>
      <c r="S76" s="15">
        <f>INDEX(F_Outputs_Prep!$B$4:$AH$378,MATCH(F_Outputs!$A76&amp;F_Outputs!$B76,F_Outputs_Prep!$I$4:$I$378,0),MATCH(F_Outputs!S$2,F_Outputs_Prep!$B$4:$AH$4,0))</f>
        <v>0</v>
      </c>
      <c r="T76" s="15">
        <f>INDEX(F_Outputs_Prep!$B$4:$AH$378,MATCH(F_Outputs!$A76&amp;F_Outputs!$B76,F_Outputs_Prep!$I$4:$I$378,0),MATCH(F_Outputs!T$2,F_Outputs_Prep!$B$4:$AH$4,0))</f>
        <v>0</v>
      </c>
      <c r="U76" s="15">
        <f>INDEX(F_Outputs_Prep!$B$4:$AH$378,MATCH(F_Outputs!$A76&amp;F_Outputs!$B76,F_Outputs_Prep!$I$4:$I$378,0),MATCH(F_Outputs!U$2,F_Outputs_Prep!$B$4:$AH$4,0))</f>
        <v>0</v>
      </c>
      <c r="V76" s="15">
        <f>INDEX(F_Outputs_Prep!$B$4:$AH$378,MATCH(F_Outputs!$A76&amp;F_Outputs!$B76,F_Outputs_Prep!$I$4:$I$378,0),MATCH(F_Outputs!V$2,F_Outputs_Prep!$B$4:$AH$4,0))</f>
        <v>0</v>
      </c>
      <c r="W76" s="15">
        <f>INDEX(F_Outputs_Prep!$B$4:$AH$378,MATCH(F_Outputs!$A76&amp;F_Outputs!$B76,F_Outputs_Prep!$I$4:$I$378,0),MATCH(F_Outputs!W$2,F_Outputs_Prep!$B$4:$AH$4,0))</f>
        <v>4867.1913999999997</v>
      </c>
      <c r="X76" s="15">
        <f>INDEX(F_Outputs_Prep!$B$4:$AH$378,MATCH(F_Outputs!$A76&amp;F_Outputs!$B76,F_Outputs_Prep!$I$4:$I$378,0),MATCH(F_Outputs!X$2,F_Outputs_Prep!$B$4:$AH$4,0))</f>
        <v>4867.1913999999997</v>
      </c>
    </row>
    <row r="77" spans="1:24" ht="15" x14ac:dyDescent="0.25">
      <c r="A77" s="58" t="s">
        <v>75</v>
      </c>
      <c r="B77" s="56" t="s">
        <v>132</v>
      </c>
      <c r="C77" s="56" t="s">
        <v>183</v>
      </c>
      <c r="D77" s="52" t="s">
        <v>50</v>
      </c>
      <c r="E77" s="56" t="s">
        <v>44</v>
      </c>
      <c r="F77" s="15">
        <f>INDEX(F_Outputs_Prep!$B$4:$AH$378,MATCH(F_Outputs!$A77&amp;F_Outputs!$B77,F_Outputs_Prep!$I$4:$I$378,0),MATCH(F_Outputs!F$2,F_Outputs_Prep!$B$4:$AH$4,0))</f>
        <v>0</v>
      </c>
      <c r="G77" s="15">
        <f>INDEX(F_Outputs_Prep!$B$4:$AH$378,MATCH(F_Outputs!$A77&amp;F_Outputs!$B77,F_Outputs_Prep!$I$4:$I$378,0),MATCH(F_Outputs!G$2,F_Outputs_Prep!$B$4:$AH$4,0))</f>
        <v>0</v>
      </c>
      <c r="H77" s="15">
        <f>INDEX(F_Outputs_Prep!$B$4:$AH$378,MATCH(F_Outputs!$A77&amp;F_Outputs!$B77,F_Outputs_Prep!$I$4:$I$378,0),MATCH(F_Outputs!H$2,F_Outputs_Prep!$B$4:$AH$4,0))</f>
        <v>0</v>
      </c>
      <c r="I77" s="15">
        <f>INDEX(F_Outputs_Prep!$B$4:$AH$378,MATCH(F_Outputs!$A77&amp;F_Outputs!$B77,F_Outputs_Prep!$I$4:$I$378,0),MATCH(F_Outputs!I$2,F_Outputs_Prep!$B$4:$AH$4,0))</f>
        <v>0</v>
      </c>
      <c r="J77" s="15">
        <f>INDEX(F_Outputs_Prep!$B$4:$AH$378,MATCH(F_Outputs!$A77&amp;F_Outputs!$B77,F_Outputs_Prep!$I$4:$I$378,0),MATCH(F_Outputs!J$2,F_Outputs_Prep!$B$4:$AH$4,0))</f>
        <v>0</v>
      </c>
      <c r="K77" s="15">
        <f>INDEX(F_Outputs_Prep!$B$4:$AH$378,MATCH(F_Outputs!$A77&amp;F_Outputs!$B77,F_Outputs_Prep!$I$4:$I$378,0),MATCH(F_Outputs!K$2,F_Outputs_Prep!$B$4:$AH$4,0))</f>
        <v>0</v>
      </c>
      <c r="L77" s="15">
        <f>INDEX(F_Outputs_Prep!$B$4:$AH$378,MATCH(F_Outputs!$A77&amp;F_Outputs!$B77,F_Outputs_Prep!$I$4:$I$378,0),MATCH(F_Outputs!L$2,F_Outputs_Prep!$B$4:$AH$4,0))</f>
        <v>0</v>
      </c>
      <c r="M77" s="15">
        <f>INDEX(F_Outputs_Prep!$B$4:$AH$378,MATCH(F_Outputs!$A77&amp;F_Outputs!$B77,F_Outputs_Prep!$I$4:$I$378,0),MATCH(F_Outputs!M$2,F_Outputs_Prep!$B$4:$AH$4,0))</f>
        <v>0</v>
      </c>
      <c r="N77" s="15">
        <f>INDEX(F_Outputs_Prep!$B$4:$AH$378,MATCH(F_Outputs!$A77&amp;F_Outputs!$B77,F_Outputs_Prep!$I$4:$I$378,0),MATCH(F_Outputs!N$2,F_Outputs_Prep!$B$4:$AH$4,0))</f>
        <v>0</v>
      </c>
      <c r="O77" s="15">
        <f>INDEX(F_Outputs_Prep!$B$4:$AH$378,MATCH(F_Outputs!$A77&amp;F_Outputs!$B77,F_Outputs_Prep!$I$4:$I$378,0),MATCH(F_Outputs!O$2,F_Outputs_Prep!$B$4:$AH$4,0))</f>
        <v>0</v>
      </c>
      <c r="P77" s="15">
        <f>INDEX(F_Outputs_Prep!$B$4:$AH$378,MATCH(F_Outputs!$A77&amp;F_Outputs!$B77,F_Outputs_Prep!$I$4:$I$378,0),MATCH(F_Outputs!P$2,F_Outputs_Prep!$B$4:$AH$4,0))</f>
        <v>2277.4249</v>
      </c>
      <c r="Q77" s="15">
        <f>INDEX(F_Outputs_Prep!$B$4:$AH$378,MATCH(F_Outputs!$A77&amp;F_Outputs!$B77,F_Outputs_Prep!$I$4:$I$378,0),MATCH(F_Outputs!Q$2,F_Outputs_Prep!$B$4:$AH$4,0))</f>
        <v>6394.0753999999997</v>
      </c>
      <c r="R77" s="15">
        <f>INDEX(F_Outputs_Prep!$B$4:$AH$378,MATCH(F_Outputs!$A77&amp;F_Outputs!$B77,F_Outputs_Prep!$I$4:$I$378,0),MATCH(F_Outputs!R$2,F_Outputs_Prep!$B$4:$AH$4,0))</f>
        <v>2649.4971</v>
      </c>
      <c r="S77" s="15">
        <f>INDEX(F_Outputs_Prep!$B$4:$AH$378,MATCH(F_Outputs!$A77&amp;F_Outputs!$B77,F_Outputs_Prep!$I$4:$I$378,0),MATCH(F_Outputs!S$2,F_Outputs_Prep!$B$4:$AH$4,0))</f>
        <v>-28286.611199999999</v>
      </c>
      <c r="T77" s="15">
        <f>INDEX(F_Outputs_Prep!$B$4:$AH$378,MATCH(F_Outputs!$A77&amp;F_Outputs!$B77,F_Outputs_Prep!$I$4:$I$378,0),MATCH(F_Outputs!T$2,F_Outputs_Prep!$B$4:$AH$4,0))</f>
        <v>-10004.439700000001</v>
      </c>
      <c r="U77" s="15">
        <f>INDEX(F_Outputs_Prep!$B$4:$AH$378,MATCH(F_Outputs!$A77&amp;F_Outputs!$B77,F_Outputs_Prep!$I$4:$I$378,0),MATCH(F_Outputs!U$2,F_Outputs_Prep!$B$4:$AH$4,0))</f>
        <v>-9210.9467999999997</v>
      </c>
      <c r="V77" s="15">
        <f>INDEX(F_Outputs_Prep!$B$4:$AH$378,MATCH(F_Outputs!$A77&amp;F_Outputs!$B77,F_Outputs_Prep!$I$4:$I$378,0),MATCH(F_Outputs!V$2,F_Outputs_Prep!$B$4:$AH$4,0))</f>
        <v>7121.2232999999997</v>
      </c>
      <c r="W77" s="15">
        <f>INDEX(F_Outputs_Prep!$B$4:$AH$378,MATCH(F_Outputs!$A77&amp;F_Outputs!$B77,F_Outputs_Prep!$I$4:$I$378,0),MATCH(F_Outputs!W$2,F_Outputs_Prep!$B$4:$AH$4,0))</f>
        <v>12207.785599999999</v>
      </c>
      <c r="X77" s="15">
        <f>INDEX(F_Outputs_Prep!$B$4:$AH$378,MATCH(F_Outputs!$A77&amp;F_Outputs!$B77,F_Outputs_Prep!$I$4:$I$378,0),MATCH(F_Outputs!X$2,F_Outputs_Prep!$B$4:$AH$4,0))</f>
        <v>12434.687400000001</v>
      </c>
    </row>
    <row r="78" spans="1:24" ht="15" x14ac:dyDescent="0.25">
      <c r="A78" s="58" t="s">
        <v>75</v>
      </c>
      <c r="B78" s="56" t="s">
        <v>124</v>
      </c>
      <c r="C78" s="56" t="s">
        <v>184</v>
      </c>
      <c r="D78" s="52" t="s">
        <v>68</v>
      </c>
      <c r="E78" s="56" t="s">
        <v>44</v>
      </c>
      <c r="F78" s="15">
        <f>INDEX(F_Outputs_Prep!$B$4:$AH$378,MATCH(F_Outputs!$A78&amp;F_Outputs!$B78,F_Outputs_Prep!$I$4:$I$378,0),MATCH(F_Outputs!F$2,F_Outputs_Prep!$B$4:$AH$4,0))</f>
        <v>0</v>
      </c>
      <c r="G78" s="15">
        <f>INDEX(F_Outputs_Prep!$B$4:$AH$378,MATCH(F_Outputs!$A78&amp;F_Outputs!$B78,F_Outputs_Prep!$I$4:$I$378,0),MATCH(F_Outputs!G$2,F_Outputs_Prep!$B$4:$AH$4,0))</f>
        <v>0</v>
      </c>
      <c r="H78" s="15">
        <f>INDEX(F_Outputs_Prep!$B$4:$AH$378,MATCH(F_Outputs!$A78&amp;F_Outputs!$B78,F_Outputs_Prep!$I$4:$I$378,0),MATCH(F_Outputs!H$2,F_Outputs_Prep!$B$4:$AH$4,0))</f>
        <v>0</v>
      </c>
      <c r="I78" s="15">
        <f>INDEX(F_Outputs_Prep!$B$4:$AH$378,MATCH(F_Outputs!$A78&amp;F_Outputs!$B78,F_Outputs_Prep!$I$4:$I$378,0),MATCH(F_Outputs!I$2,F_Outputs_Prep!$B$4:$AH$4,0))</f>
        <v>0</v>
      </c>
      <c r="J78" s="15">
        <f>INDEX(F_Outputs_Prep!$B$4:$AH$378,MATCH(F_Outputs!$A78&amp;F_Outputs!$B78,F_Outputs_Prep!$I$4:$I$378,0),MATCH(F_Outputs!J$2,F_Outputs_Prep!$B$4:$AH$4,0))</f>
        <v>0</v>
      </c>
      <c r="K78" s="15">
        <f>INDEX(F_Outputs_Prep!$B$4:$AH$378,MATCH(F_Outputs!$A78&amp;F_Outputs!$B78,F_Outputs_Prep!$I$4:$I$378,0),MATCH(F_Outputs!K$2,F_Outputs_Prep!$B$4:$AH$4,0))</f>
        <v>0</v>
      </c>
      <c r="L78" s="15">
        <f>INDEX(F_Outputs_Prep!$B$4:$AH$378,MATCH(F_Outputs!$A78&amp;F_Outputs!$B78,F_Outputs_Prep!$I$4:$I$378,0),MATCH(F_Outputs!L$2,F_Outputs_Prep!$B$4:$AH$4,0))</f>
        <v>0</v>
      </c>
      <c r="M78" s="15">
        <f>INDEX(F_Outputs_Prep!$B$4:$AH$378,MATCH(F_Outputs!$A78&amp;F_Outputs!$B78,F_Outputs_Prep!$I$4:$I$378,0),MATCH(F_Outputs!M$2,F_Outputs_Prep!$B$4:$AH$4,0))</f>
        <v>0</v>
      </c>
      <c r="N78" s="15">
        <f>INDEX(F_Outputs_Prep!$B$4:$AH$378,MATCH(F_Outputs!$A78&amp;F_Outputs!$B78,F_Outputs_Prep!$I$4:$I$378,0),MATCH(F_Outputs!N$2,F_Outputs_Prep!$B$4:$AH$4,0))</f>
        <v>0</v>
      </c>
      <c r="O78" s="15">
        <f>INDEX(F_Outputs_Prep!$B$4:$AH$378,MATCH(F_Outputs!$A78&amp;F_Outputs!$B78,F_Outputs_Prep!$I$4:$I$378,0),MATCH(F_Outputs!O$2,F_Outputs_Prep!$B$4:$AH$4,0))</f>
        <v>0</v>
      </c>
      <c r="P78" s="15">
        <f>INDEX(F_Outputs_Prep!$B$4:$AH$378,MATCH(F_Outputs!$A78&amp;F_Outputs!$B78,F_Outputs_Prep!$I$4:$I$378,0),MATCH(F_Outputs!P$2,F_Outputs_Prep!$B$4:$AH$4,0))</f>
        <v>9.1999999999999998E-3</v>
      </c>
      <c r="Q78" s="15">
        <f>INDEX(F_Outputs_Prep!$B$4:$AH$378,MATCH(F_Outputs!$A78&amp;F_Outputs!$B78,F_Outputs_Prep!$I$4:$I$378,0),MATCH(F_Outputs!Q$2,F_Outputs_Prep!$B$4:$AH$4,0))</f>
        <v>2.5899999999999999E-2</v>
      </c>
      <c r="R78" s="15">
        <f>INDEX(F_Outputs_Prep!$B$4:$AH$378,MATCH(F_Outputs!$A78&amp;F_Outputs!$B78,F_Outputs_Prep!$I$4:$I$378,0),MATCH(F_Outputs!R$2,F_Outputs_Prep!$B$4:$AH$4,0))</f>
        <v>1.0699999999999999E-2</v>
      </c>
      <c r="S78" s="15">
        <f>INDEX(F_Outputs_Prep!$B$4:$AH$378,MATCH(F_Outputs!$A78&amp;F_Outputs!$B78,F_Outputs_Prep!$I$4:$I$378,0),MATCH(F_Outputs!S$2,F_Outputs_Prep!$B$4:$AH$4,0))</f>
        <v>0</v>
      </c>
      <c r="T78" s="15">
        <f>INDEX(F_Outputs_Prep!$B$4:$AH$378,MATCH(F_Outputs!$A78&amp;F_Outputs!$B78,F_Outputs_Prep!$I$4:$I$378,0),MATCH(F_Outputs!T$2,F_Outputs_Prep!$B$4:$AH$4,0))</f>
        <v>0</v>
      </c>
      <c r="U78" s="15">
        <f>INDEX(F_Outputs_Prep!$B$4:$AH$378,MATCH(F_Outputs!$A78&amp;F_Outputs!$B78,F_Outputs_Prep!$I$4:$I$378,0),MATCH(F_Outputs!U$2,F_Outputs_Prep!$B$4:$AH$4,0))</f>
        <v>0</v>
      </c>
      <c r="V78" s="15">
        <f>INDEX(F_Outputs_Prep!$B$4:$AH$378,MATCH(F_Outputs!$A78&amp;F_Outputs!$B78,F_Outputs_Prep!$I$4:$I$378,0),MATCH(F_Outputs!V$2,F_Outputs_Prep!$B$4:$AH$4,0))</f>
        <v>2.8899999999999999E-2</v>
      </c>
      <c r="W78" s="15">
        <f>INDEX(F_Outputs_Prep!$B$4:$AH$378,MATCH(F_Outputs!$A78&amp;F_Outputs!$B78,F_Outputs_Prep!$I$4:$I$378,0),MATCH(F_Outputs!W$2,F_Outputs_Prep!$B$4:$AH$4,0))</f>
        <v>4.9500000000000002E-2</v>
      </c>
      <c r="X78" s="15">
        <f>INDEX(F_Outputs_Prep!$B$4:$AH$378,MATCH(F_Outputs!$A78&amp;F_Outputs!$B78,F_Outputs_Prep!$I$4:$I$378,0),MATCH(F_Outputs!X$2,F_Outputs_Prep!$B$4:$AH$4,0))</f>
        <v>5.04E-2</v>
      </c>
    </row>
    <row r="79" spans="1:24" ht="15" x14ac:dyDescent="0.25">
      <c r="A79" s="58" t="s">
        <v>75</v>
      </c>
      <c r="B79" s="56" t="s">
        <v>164</v>
      </c>
      <c r="C79" s="56" t="s">
        <v>153</v>
      </c>
      <c r="D79" s="52" t="s">
        <v>50</v>
      </c>
      <c r="E79" s="56" t="s">
        <v>44</v>
      </c>
      <c r="F79" s="15" t="str">
        <f>INDEX(F_Outputs_Prep!$B$4:$AH$378,MATCH(F_Outputs!$A79&amp;F_Outputs!$B79,F_Outputs_Prep!$I$4:$I$378,0),MATCH(F_Outputs!F$2,F_Outputs_Prep!$B$4:$AH$4,0))</f>
        <v>##BLANK</v>
      </c>
      <c r="G79" s="15" t="str">
        <f>INDEX(F_Outputs_Prep!$B$4:$AH$378,MATCH(F_Outputs!$A79&amp;F_Outputs!$B79,F_Outputs_Prep!$I$4:$I$378,0),MATCH(F_Outputs!G$2,F_Outputs_Prep!$B$4:$AH$4,0))</f>
        <v>##BLANK</v>
      </c>
      <c r="H79" s="15" t="str">
        <f>INDEX(F_Outputs_Prep!$B$4:$AH$378,MATCH(F_Outputs!$A79&amp;F_Outputs!$B79,F_Outputs_Prep!$I$4:$I$378,0),MATCH(F_Outputs!H$2,F_Outputs_Prep!$B$4:$AH$4,0))</f>
        <v>##BLANK</v>
      </c>
      <c r="I79" s="15" t="str">
        <f>INDEX(F_Outputs_Prep!$B$4:$AH$378,MATCH(F_Outputs!$A79&amp;F_Outputs!$B79,F_Outputs_Prep!$I$4:$I$378,0),MATCH(F_Outputs!I$2,F_Outputs_Prep!$B$4:$AH$4,0))</f>
        <v>##BLANK</v>
      </c>
      <c r="J79" s="15" t="str">
        <f>INDEX(F_Outputs_Prep!$B$4:$AH$378,MATCH(F_Outputs!$A79&amp;F_Outputs!$B79,F_Outputs_Prep!$I$4:$I$378,0),MATCH(F_Outputs!J$2,F_Outputs_Prep!$B$4:$AH$4,0))</f>
        <v>##BLANK</v>
      </c>
      <c r="K79" s="15" t="str">
        <f>INDEX(F_Outputs_Prep!$B$4:$AH$378,MATCH(F_Outputs!$A79&amp;F_Outputs!$B79,F_Outputs_Prep!$I$4:$I$378,0),MATCH(F_Outputs!K$2,F_Outputs_Prep!$B$4:$AH$4,0))</f>
        <v>##BLANK</v>
      </c>
      <c r="L79" s="15" t="str">
        <f>INDEX(F_Outputs_Prep!$B$4:$AH$378,MATCH(F_Outputs!$A79&amp;F_Outputs!$B79,F_Outputs_Prep!$I$4:$I$378,0),MATCH(F_Outputs!L$2,F_Outputs_Prep!$B$4:$AH$4,0))</f>
        <v>##BLANK</v>
      </c>
      <c r="M79" s="15" t="str">
        <f>INDEX(F_Outputs_Prep!$B$4:$AH$378,MATCH(F_Outputs!$A79&amp;F_Outputs!$B79,F_Outputs_Prep!$I$4:$I$378,0),MATCH(F_Outputs!M$2,F_Outputs_Prep!$B$4:$AH$4,0))</f>
        <v>##BLANK</v>
      </c>
      <c r="N79" s="15" t="str">
        <f>INDEX(F_Outputs_Prep!$B$4:$AH$378,MATCH(F_Outputs!$A79&amp;F_Outputs!$B79,F_Outputs_Prep!$I$4:$I$378,0),MATCH(F_Outputs!N$2,F_Outputs_Prep!$B$4:$AH$4,0))</f>
        <v>##BLANK</v>
      </c>
      <c r="O79" s="15" t="str">
        <f>INDEX(F_Outputs_Prep!$B$4:$AH$378,MATCH(F_Outputs!$A79&amp;F_Outputs!$B79,F_Outputs_Prep!$I$4:$I$378,0),MATCH(F_Outputs!O$2,F_Outputs_Prep!$B$4:$AH$4,0))</f>
        <v>##BLANK</v>
      </c>
      <c r="P79" s="15" t="str">
        <f>INDEX(F_Outputs_Prep!$B$4:$AH$378,MATCH(F_Outputs!$A79&amp;F_Outputs!$B79,F_Outputs_Prep!$I$4:$I$378,0),MATCH(F_Outputs!P$2,F_Outputs_Prep!$B$4:$AH$4,0))</f>
        <v>##BLANK</v>
      </c>
      <c r="Q79" s="15" t="str">
        <f>INDEX(F_Outputs_Prep!$B$4:$AH$378,MATCH(F_Outputs!$A79&amp;F_Outputs!$B79,F_Outputs_Prep!$I$4:$I$378,0),MATCH(F_Outputs!Q$2,F_Outputs_Prep!$B$4:$AH$4,0))</f>
        <v>##BLANK</v>
      </c>
      <c r="R79" s="15" t="str">
        <f>INDEX(F_Outputs_Prep!$B$4:$AH$378,MATCH(F_Outputs!$A79&amp;F_Outputs!$B79,F_Outputs_Prep!$I$4:$I$378,0),MATCH(F_Outputs!R$2,F_Outputs_Prep!$B$4:$AH$4,0))</f>
        <v>##BLANK</v>
      </c>
      <c r="S79" s="15" t="str">
        <f>INDEX(F_Outputs_Prep!$B$4:$AH$378,MATCH(F_Outputs!$A79&amp;F_Outputs!$B79,F_Outputs_Prep!$I$4:$I$378,0),MATCH(F_Outputs!S$2,F_Outputs_Prep!$B$4:$AH$4,0))</f>
        <v>##BLANK</v>
      </c>
      <c r="T79" s="15" t="str">
        <f>INDEX(F_Outputs_Prep!$B$4:$AH$378,MATCH(F_Outputs!$A79&amp;F_Outputs!$B79,F_Outputs_Prep!$I$4:$I$378,0),MATCH(F_Outputs!T$2,F_Outputs_Prep!$B$4:$AH$4,0))</f>
        <v>##BLANK</v>
      </c>
      <c r="U79" s="15" t="str">
        <f>INDEX(F_Outputs_Prep!$B$4:$AH$378,MATCH(F_Outputs!$A79&amp;F_Outputs!$B79,F_Outputs_Prep!$I$4:$I$378,0),MATCH(F_Outputs!U$2,F_Outputs_Prep!$B$4:$AH$4,0))</f>
        <v>##BLANK</v>
      </c>
      <c r="V79" s="15" t="str">
        <f>INDEX(F_Outputs_Prep!$B$4:$AH$378,MATCH(F_Outputs!$A79&amp;F_Outputs!$B79,F_Outputs_Prep!$I$4:$I$378,0),MATCH(F_Outputs!V$2,F_Outputs_Prep!$B$4:$AH$4,0))</f>
        <v>##BLANK</v>
      </c>
      <c r="W79" s="15" t="str">
        <f>INDEX(F_Outputs_Prep!$B$4:$AH$378,MATCH(F_Outputs!$A79&amp;F_Outputs!$B79,F_Outputs_Prep!$I$4:$I$378,0),MATCH(F_Outputs!W$2,F_Outputs_Prep!$B$4:$AH$4,0))</f>
        <v>##BLANK</v>
      </c>
      <c r="X79" s="15" t="str">
        <f>INDEX(F_Outputs_Prep!$B$4:$AH$378,MATCH(F_Outputs!$A79&amp;F_Outputs!$B79,F_Outputs_Prep!$I$4:$I$378,0),MATCH(F_Outputs!X$2,F_Outputs_Prep!$B$4:$AH$4,0))</f>
        <v>##BLANK</v>
      </c>
    </row>
    <row r="80" spans="1:24" ht="15" x14ac:dyDescent="0.25">
      <c r="A80" s="58" t="s">
        <v>75</v>
      </c>
      <c r="B80" s="56" t="s">
        <v>165</v>
      </c>
      <c r="C80" s="56" t="s">
        <v>185</v>
      </c>
      <c r="D80" s="52" t="s">
        <v>50</v>
      </c>
      <c r="E80" s="56" t="s">
        <v>44</v>
      </c>
      <c r="F80" s="15" t="str">
        <f>INDEX(F_Outputs_Prep!$B$4:$AH$378,MATCH(F_Outputs!$A80&amp;F_Outputs!$B80,F_Outputs_Prep!$I$4:$I$378,0),MATCH(F_Outputs!F$2,F_Outputs_Prep!$B$4:$AH$4,0))</f>
        <v>##BLANK</v>
      </c>
      <c r="G80" s="15" t="str">
        <f>INDEX(F_Outputs_Prep!$B$4:$AH$378,MATCH(F_Outputs!$A80&amp;F_Outputs!$B80,F_Outputs_Prep!$I$4:$I$378,0),MATCH(F_Outputs!G$2,F_Outputs_Prep!$B$4:$AH$4,0))</f>
        <v>##BLANK</v>
      </c>
      <c r="H80" s="15" t="str">
        <f>INDEX(F_Outputs_Prep!$B$4:$AH$378,MATCH(F_Outputs!$A80&amp;F_Outputs!$B80,F_Outputs_Prep!$I$4:$I$378,0),MATCH(F_Outputs!H$2,F_Outputs_Prep!$B$4:$AH$4,0))</f>
        <v>##BLANK</v>
      </c>
      <c r="I80" s="15" t="str">
        <f>INDEX(F_Outputs_Prep!$B$4:$AH$378,MATCH(F_Outputs!$A80&amp;F_Outputs!$B80,F_Outputs_Prep!$I$4:$I$378,0),MATCH(F_Outputs!I$2,F_Outputs_Prep!$B$4:$AH$4,0))</f>
        <v>##BLANK</v>
      </c>
      <c r="J80" s="15" t="str">
        <f>INDEX(F_Outputs_Prep!$B$4:$AH$378,MATCH(F_Outputs!$A80&amp;F_Outputs!$B80,F_Outputs_Prep!$I$4:$I$378,0),MATCH(F_Outputs!J$2,F_Outputs_Prep!$B$4:$AH$4,0))</f>
        <v>##BLANK</v>
      </c>
      <c r="K80" s="15" t="str">
        <f>INDEX(F_Outputs_Prep!$B$4:$AH$378,MATCH(F_Outputs!$A80&amp;F_Outputs!$B80,F_Outputs_Prep!$I$4:$I$378,0),MATCH(F_Outputs!K$2,F_Outputs_Prep!$B$4:$AH$4,0))</f>
        <v>##BLANK</v>
      </c>
      <c r="L80" s="15" t="str">
        <f>INDEX(F_Outputs_Prep!$B$4:$AH$378,MATCH(F_Outputs!$A80&amp;F_Outputs!$B80,F_Outputs_Prep!$I$4:$I$378,0),MATCH(F_Outputs!L$2,F_Outputs_Prep!$B$4:$AH$4,0))</f>
        <v>##BLANK</v>
      </c>
      <c r="M80" s="15" t="str">
        <f>INDEX(F_Outputs_Prep!$B$4:$AH$378,MATCH(F_Outputs!$A80&amp;F_Outputs!$B80,F_Outputs_Prep!$I$4:$I$378,0),MATCH(F_Outputs!M$2,F_Outputs_Prep!$B$4:$AH$4,0))</f>
        <v>##BLANK</v>
      </c>
      <c r="N80" s="15" t="str">
        <f>INDEX(F_Outputs_Prep!$B$4:$AH$378,MATCH(F_Outputs!$A80&amp;F_Outputs!$B80,F_Outputs_Prep!$I$4:$I$378,0),MATCH(F_Outputs!N$2,F_Outputs_Prep!$B$4:$AH$4,0))</f>
        <v>##BLANK</v>
      </c>
      <c r="O80" s="15" t="str">
        <f>INDEX(F_Outputs_Prep!$B$4:$AH$378,MATCH(F_Outputs!$A80&amp;F_Outputs!$B80,F_Outputs_Prep!$I$4:$I$378,0),MATCH(F_Outputs!O$2,F_Outputs_Prep!$B$4:$AH$4,0))</f>
        <v>##BLANK</v>
      </c>
      <c r="P80" s="15" t="str">
        <f>INDEX(F_Outputs_Prep!$B$4:$AH$378,MATCH(F_Outputs!$A80&amp;F_Outputs!$B80,F_Outputs_Prep!$I$4:$I$378,0),MATCH(F_Outputs!P$2,F_Outputs_Prep!$B$4:$AH$4,0))</f>
        <v>##BLANK</v>
      </c>
      <c r="Q80" s="15" t="str">
        <f>INDEX(F_Outputs_Prep!$B$4:$AH$378,MATCH(F_Outputs!$A80&amp;F_Outputs!$B80,F_Outputs_Prep!$I$4:$I$378,0),MATCH(F_Outputs!Q$2,F_Outputs_Prep!$B$4:$AH$4,0))</f>
        <v>##BLANK</v>
      </c>
      <c r="R80" s="15" t="str">
        <f>INDEX(F_Outputs_Prep!$B$4:$AH$378,MATCH(F_Outputs!$A80&amp;F_Outputs!$B80,F_Outputs_Prep!$I$4:$I$378,0),MATCH(F_Outputs!R$2,F_Outputs_Prep!$B$4:$AH$4,0))</f>
        <v>##BLANK</v>
      </c>
      <c r="S80" s="15">
        <f>INDEX(F_Outputs_Prep!$B$4:$AH$378,MATCH(F_Outputs!$A80&amp;F_Outputs!$B80,F_Outputs_Prep!$I$4:$I$378,0),MATCH(F_Outputs!S$2,F_Outputs_Prep!$B$4:$AH$4,0))</f>
        <v>48631.667500000003</v>
      </c>
      <c r="T80" s="15">
        <f>INDEX(F_Outputs_Prep!$B$4:$AH$378,MATCH(F_Outputs!$A80&amp;F_Outputs!$B80,F_Outputs_Prep!$I$4:$I$378,0),MATCH(F_Outputs!T$2,F_Outputs_Prep!$B$4:$AH$4,0))</f>
        <v>74205.251799999998</v>
      </c>
      <c r="U80" s="15">
        <f>INDEX(F_Outputs_Prep!$B$4:$AH$378,MATCH(F_Outputs!$A80&amp;F_Outputs!$B80,F_Outputs_Prep!$I$4:$I$378,0),MATCH(F_Outputs!U$2,F_Outputs_Prep!$B$4:$AH$4,0))</f>
        <v>74205.251799999998</v>
      </c>
      <c r="V80" s="15">
        <f>INDEX(F_Outputs_Prep!$B$4:$AH$378,MATCH(F_Outputs!$A80&amp;F_Outputs!$B80,F_Outputs_Prep!$I$4:$I$378,0),MATCH(F_Outputs!V$2,F_Outputs_Prep!$B$4:$AH$4,0))</f>
        <v>82321.2595</v>
      </c>
      <c r="W80" s="15">
        <f>INDEX(F_Outputs_Prep!$B$4:$AH$378,MATCH(F_Outputs!$A80&amp;F_Outputs!$B80,F_Outputs_Prep!$I$4:$I$378,0),MATCH(F_Outputs!W$2,F_Outputs_Prep!$B$4:$AH$4,0))</f>
        <v>82321.2595</v>
      </c>
      <c r="X80" s="15">
        <f>INDEX(F_Outputs_Prep!$B$4:$AH$378,MATCH(F_Outputs!$A80&amp;F_Outputs!$B80,F_Outputs_Prep!$I$4:$I$378,0),MATCH(F_Outputs!X$2,F_Outputs_Prep!$B$4:$AH$4,0))</f>
        <v>82321.2595</v>
      </c>
    </row>
    <row r="81" spans="1:24" ht="15" x14ac:dyDescent="0.25">
      <c r="A81" s="58" t="s">
        <v>75</v>
      </c>
      <c r="B81" s="56" t="s">
        <v>166</v>
      </c>
      <c r="C81" s="56" t="s">
        <v>186</v>
      </c>
      <c r="D81" s="52" t="s">
        <v>50</v>
      </c>
      <c r="E81" s="56" t="s">
        <v>44</v>
      </c>
      <c r="F81" s="15" t="str">
        <f>INDEX(F_Outputs_Prep!$B$4:$AH$378,MATCH(F_Outputs!$A81&amp;F_Outputs!$B81,F_Outputs_Prep!$I$4:$I$378,0),MATCH(F_Outputs!F$2,F_Outputs_Prep!$B$4:$AH$4,0))</f>
        <v>##BLANK</v>
      </c>
      <c r="G81" s="15" t="str">
        <f>INDEX(F_Outputs_Prep!$B$4:$AH$378,MATCH(F_Outputs!$A81&amp;F_Outputs!$B81,F_Outputs_Prep!$I$4:$I$378,0),MATCH(F_Outputs!G$2,F_Outputs_Prep!$B$4:$AH$4,0))</f>
        <v>##BLANK</v>
      </c>
      <c r="H81" s="15" t="str">
        <f>INDEX(F_Outputs_Prep!$B$4:$AH$378,MATCH(F_Outputs!$A81&amp;F_Outputs!$B81,F_Outputs_Prep!$I$4:$I$378,0),MATCH(F_Outputs!H$2,F_Outputs_Prep!$B$4:$AH$4,0))</f>
        <v>##BLANK</v>
      </c>
      <c r="I81" s="15" t="str">
        <f>INDEX(F_Outputs_Prep!$B$4:$AH$378,MATCH(F_Outputs!$A81&amp;F_Outputs!$B81,F_Outputs_Prep!$I$4:$I$378,0),MATCH(F_Outputs!I$2,F_Outputs_Prep!$B$4:$AH$4,0))</f>
        <v>##BLANK</v>
      </c>
      <c r="J81" s="15" t="str">
        <f>INDEX(F_Outputs_Prep!$B$4:$AH$378,MATCH(F_Outputs!$A81&amp;F_Outputs!$B81,F_Outputs_Prep!$I$4:$I$378,0),MATCH(F_Outputs!J$2,F_Outputs_Prep!$B$4:$AH$4,0))</f>
        <v>##BLANK</v>
      </c>
      <c r="K81" s="15" t="str">
        <f>INDEX(F_Outputs_Prep!$B$4:$AH$378,MATCH(F_Outputs!$A81&amp;F_Outputs!$B81,F_Outputs_Prep!$I$4:$I$378,0),MATCH(F_Outputs!K$2,F_Outputs_Prep!$B$4:$AH$4,0))</f>
        <v>##BLANK</v>
      </c>
      <c r="L81" s="15" t="str">
        <f>INDEX(F_Outputs_Prep!$B$4:$AH$378,MATCH(F_Outputs!$A81&amp;F_Outputs!$B81,F_Outputs_Prep!$I$4:$I$378,0),MATCH(F_Outputs!L$2,F_Outputs_Prep!$B$4:$AH$4,0))</f>
        <v>##BLANK</v>
      </c>
      <c r="M81" s="15" t="str">
        <f>INDEX(F_Outputs_Prep!$B$4:$AH$378,MATCH(F_Outputs!$A81&amp;F_Outputs!$B81,F_Outputs_Prep!$I$4:$I$378,0),MATCH(F_Outputs!M$2,F_Outputs_Prep!$B$4:$AH$4,0))</f>
        <v>##BLANK</v>
      </c>
      <c r="N81" s="15" t="str">
        <f>INDEX(F_Outputs_Prep!$B$4:$AH$378,MATCH(F_Outputs!$A81&amp;F_Outputs!$B81,F_Outputs_Prep!$I$4:$I$378,0),MATCH(F_Outputs!N$2,F_Outputs_Prep!$B$4:$AH$4,0))</f>
        <v>##BLANK</v>
      </c>
      <c r="O81" s="15" t="str">
        <f>INDEX(F_Outputs_Prep!$B$4:$AH$378,MATCH(F_Outputs!$A81&amp;F_Outputs!$B81,F_Outputs_Prep!$I$4:$I$378,0),MATCH(F_Outputs!O$2,F_Outputs_Prep!$B$4:$AH$4,0))</f>
        <v>##BLANK</v>
      </c>
      <c r="P81" s="15" t="str">
        <f>INDEX(F_Outputs_Prep!$B$4:$AH$378,MATCH(F_Outputs!$A81&amp;F_Outputs!$B81,F_Outputs_Prep!$I$4:$I$378,0),MATCH(F_Outputs!P$2,F_Outputs_Prep!$B$4:$AH$4,0))</f>
        <v>##BLANK</v>
      </c>
      <c r="Q81" s="15" t="str">
        <f>INDEX(F_Outputs_Prep!$B$4:$AH$378,MATCH(F_Outputs!$A81&amp;F_Outputs!$B81,F_Outputs_Prep!$I$4:$I$378,0),MATCH(F_Outputs!Q$2,F_Outputs_Prep!$B$4:$AH$4,0))</f>
        <v>##BLANK</v>
      </c>
      <c r="R81" s="15" t="str">
        <f>INDEX(F_Outputs_Prep!$B$4:$AH$378,MATCH(F_Outputs!$A81&amp;F_Outputs!$B81,F_Outputs_Prep!$I$4:$I$378,0),MATCH(F_Outputs!R$2,F_Outputs_Prep!$B$4:$AH$4,0))</f>
        <v>##BLANK</v>
      </c>
      <c r="S81" s="15">
        <f>INDEX(F_Outputs_Prep!$B$4:$AH$378,MATCH(F_Outputs!$A81&amp;F_Outputs!$B81,F_Outputs_Prep!$I$4:$I$378,0),MATCH(F_Outputs!S$2,F_Outputs_Prep!$B$4:$AH$4,0))</f>
        <v>76918.278699999995</v>
      </c>
      <c r="T81" s="15">
        <f>INDEX(F_Outputs_Prep!$B$4:$AH$378,MATCH(F_Outputs!$A81&amp;F_Outputs!$B81,F_Outputs_Prep!$I$4:$I$378,0),MATCH(F_Outputs!T$2,F_Outputs_Prep!$B$4:$AH$4,0))</f>
        <v>84209.691500000001</v>
      </c>
      <c r="U81" s="15">
        <f>INDEX(F_Outputs_Prep!$B$4:$AH$378,MATCH(F_Outputs!$A81&amp;F_Outputs!$B81,F_Outputs_Prep!$I$4:$I$378,0),MATCH(F_Outputs!U$2,F_Outputs_Prep!$B$4:$AH$4,0))</f>
        <v>83416.198600000003</v>
      </c>
      <c r="V81" s="15">
        <f>INDEX(F_Outputs_Prep!$B$4:$AH$378,MATCH(F_Outputs!$A81&amp;F_Outputs!$B81,F_Outputs_Prep!$I$4:$I$378,0),MATCH(F_Outputs!V$2,F_Outputs_Prep!$B$4:$AH$4,0))</f>
        <v>75200.036200000002</v>
      </c>
      <c r="W81" s="15">
        <f>INDEX(F_Outputs_Prep!$B$4:$AH$378,MATCH(F_Outputs!$A81&amp;F_Outputs!$B81,F_Outputs_Prep!$I$4:$I$378,0),MATCH(F_Outputs!W$2,F_Outputs_Prep!$B$4:$AH$4,0))</f>
        <v>74980.665299999993</v>
      </c>
      <c r="X81" s="15">
        <f>INDEX(F_Outputs_Prep!$B$4:$AH$378,MATCH(F_Outputs!$A81&amp;F_Outputs!$B81,F_Outputs_Prep!$I$4:$I$378,0),MATCH(F_Outputs!X$2,F_Outputs_Prep!$B$4:$AH$4,0))</f>
        <v>74753.763500000001</v>
      </c>
    </row>
    <row r="82" spans="1:24" ht="15" x14ac:dyDescent="0.25">
      <c r="A82" s="58" t="s">
        <v>75</v>
      </c>
      <c r="B82" s="56" t="s">
        <v>167</v>
      </c>
      <c r="C82" s="56" t="s">
        <v>187</v>
      </c>
      <c r="D82" s="52" t="s">
        <v>50</v>
      </c>
      <c r="E82" s="56" t="s">
        <v>44</v>
      </c>
      <c r="F82" s="15" t="str">
        <f>INDEX(F_Outputs_Prep!$B$4:$AH$378,MATCH(F_Outputs!$A82&amp;F_Outputs!$B82,F_Outputs_Prep!$I$4:$I$378,0),MATCH(F_Outputs!F$2,F_Outputs_Prep!$B$4:$AH$4,0))</f>
        <v>##BLANK</v>
      </c>
      <c r="G82" s="15" t="str">
        <f>INDEX(F_Outputs_Prep!$B$4:$AH$378,MATCH(F_Outputs!$A82&amp;F_Outputs!$B82,F_Outputs_Prep!$I$4:$I$378,0),MATCH(F_Outputs!G$2,F_Outputs_Prep!$B$4:$AH$4,0))</f>
        <v>##BLANK</v>
      </c>
      <c r="H82" s="15" t="str">
        <f>INDEX(F_Outputs_Prep!$B$4:$AH$378,MATCH(F_Outputs!$A82&amp;F_Outputs!$B82,F_Outputs_Prep!$I$4:$I$378,0),MATCH(F_Outputs!H$2,F_Outputs_Prep!$B$4:$AH$4,0))</f>
        <v>##BLANK</v>
      </c>
      <c r="I82" s="15" t="str">
        <f>INDEX(F_Outputs_Prep!$B$4:$AH$378,MATCH(F_Outputs!$A82&amp;F_Outputs!$B82,F_Outputs_Prep!$I$4:$I$378,0),MATCH(F_Outputs!I$2,F_Outputs_Prep!$B$4:$AH$4,0))</f>
        <v>##BLANK</v>
      </c>
      <c r="J82" s="15" t="str">
        <f>INDEX(F_Outputs_Prep!$B$4:$AH$378,MATCH(F_Outputs!$A82&amp;F_Outputs!$B82,F_Outputs_Prep!$I$4:$I$378,0),MATCH(F_Outputs!J$2,F_Outputs_Prep!$B$4:$AH$4,0))</f>
        <v>##BLANK</v>
      </c>
      <c r="K82" s="15" t="str">
        <f>INDEX(F_Outputs_Prep!$B$4:$AH$378,MATCH(F_Outputs!$A82&amp;F_Outputs!$B82,F_Outputs_Prep!$I$4:$I$378,0),MATCH(F_Outputs!K$2,F_Outputs_Prep!$B$4:$AH$4,0))</f>
        <v>##BLANK</v>
      </c>
      <c r="L82" s="15" t="str">
        <f>INDEX(F_Outputs_Prep!$B$4:$AH$378,MATCH(F_Outputs!$A82&amp;F_Outputs!$B82,F_Outputs_Prep!$I$4:$I$378,0),MATCH(F_Outputs!L$2,F_Outputs_Prep!$B$4:$AH$4,0))</f>
        <v>##BLANK</v>
      </c>
      <c r="M82" s="15" t="str">
        <f>INDEX(F_Outputs_Prep!$B$4:$AH$378,MATCH(F_Outputs!$A82&amp;F_Outputs!$B82,F_Outputs_Prep!$I$4:$I$378,0),MATCH(F_Outputs!M$2,F_Outputs_Prep!$B$4:$AH$4,0))</f>
        <v>##BLANK</v>
      </c>
      <c r="N82" s="15" t="str">
        <f>INDEX(F_Outputs_Prep!$B$4:$AH$378,MATCH(F_Outputs!$A82&amp;F_Outputs!$B82,F_Outputs_Prep!$I$4:$I$378,0),MATCH(F_Outputs!N$2,F_Outputs_Prep!$B$4:$AH$4,0))</f>
        <v>##BLANK</v>
      </c>
      <c r="O82" s="15" t="str">
        <f>INDEX(F_Outputs_Prep!$B$4:$AH$378,MATCH(F_Outputs!$A82&amp;F_Outputs!$B82,F_Outputs_Prep!$I$4:$I$378,0),MATCH(F_Outputs!O$2,F_Outputs_Prep!$B$4:$AH$4,0))</f>
        <v>##BLANK</v>
      </c>
      <c r="P82" s="15" t="str">
        <f>INDEX(F_Outputs_Prep!$B$4:$AH$378,MATCH(F_Outputs!$A82&amp;F_Outputs!$B82,F_Outputs_Prep!$I$4:$I$378,0),MATCH(F_Outputs!P$2,F_Outputs_Prep!$B$4:$AH$4,0))</f>
        <v>##BLANK</v>
      </c>
      <c r="Q82" s="15" t="str">
        <f>INDEX(F_Outputs_Prep!$B$4:$AH$378,MATCH(F_Outputs!$A82&amp;F_Outputs!$B82,F_Outputs_Prep!$I$4:$I$378,0),MATCH(F_Outputs!Q$2,F_Outputs_Prep!$B$4:$AH$4,0))</f>
        <v>##BLANK</v>
      </c>
      <c r="R82" s="15" t="str">
        <f>INDEX(F_Outputs_Prep!$B$4:$AH$378,MATCH(F_Outputs!$A82&amp;F_Outputs!$B82,F_Outputs_Prep!$I$4:$I$378,0),MATCH(F_Outputs!R$2,F_Outputs_Prep!$B$4:$AH$4,0))</f>
        <v>##BLANK</v>
      </c>
      <c r="S82" s="15">
        <f>INDEX(F_Outputs_Prep!$B$4:$AH$378,MATCH(F_Outputs!$A82&amp;F_Outputs!$B82,F_Outputs_Prep!$I$4:$I$378,0),MATCH(F_Outputs!S$2,F_Outputs_Prep!$B$4:$AH$4,0))</f>
        <v>-28286.611199999999</v>
      </c>
      <c r="T82" s="15">
        <f>INDEX(F_Outputs_Prep!$B$4:$AH$378,MATCH(F_Outputs!$A82&amp;F_Outputs!$B82,F_Outputs_Prep!$I$4:$I$378,0),MATCH(F_Outputs!T$2,F_Outputs_Prep!$B$4:$AH$4,0))</f>
        <v>-10004.439700000001</v>
      </c>
      <c r="U82" s="15">
        <f>INDEX(F_Outputs_Prep!$B$4:$AH$378,MATCH(F_Outputs!$A82&amp;F_Outputs!$B82,F_Outputs_Prep!$I$4:$I$378,0),MATCH(F_Outputs!U$2,F_Outputs_Prep!$B$4:$AH$4,0))</f>
        <v>-9210.9467999999997</v>
      </c>
      <c r="V82" s="15">
        <f>INDEX(F_Outputs_Prep!$B$4:$AH$378,MATCH(F_Outputs!$A82&amp;F_Outputs!$B82,F_Outputs_Prep!$I$4:$I$378,0),MATCH(F_Outputs!V$2,F_Outputs_Prep!$B$4:$AH$4,0))</f>
        <v>7121.2232999999997</v>
      </c>
      <c r="W82" s="15">
        <f>INDEX(F_Outputs_Prep!$B$4:$AH$378,MATCH(F_Outputs!$A82&amp;F_Outputs!$B82,F_Outputs_Prep!$I$4:$I$378,0),MATCH(F_Outputs!W$2,F_Outputs_Prep!$B$4:$AH$4,0))</f>
        <v>7340.5941999999995</v>
      </c>
      <c r="X82" s="15">
        <f>INDEX(F_Outputs_Prep!$B$4:$AH$378,MATCH(F_Outputs!$A82&amp;F_Outputs!$B82,F_Outputs_Prep!$I$4:$I$378,0),MATCH(F_Outputs!X$2,F_Outputs_Prep!$B$4:$AH$4,0))</f>
        <v>7567.4960000000001</v>
      </c>
    </row>
    <row r="83" spans="1:24" ht="15" x14ac:dyDescent="0.25">
      <c r="A83" s="58" t="s">
        <v>75</v>
      </c>
      <c r="B83" s="56" t="s">
        <v>168</v>
      </c>
      <c r="C83" s="56" t="s">
        <v>188</v>
      </c>
      <c r="D83" s="52" t="s">
        <v>50</v>
      </c>
      <c r="E83" s="56" t="s">
        <v>44</v>
      </c>
      <c r="F83" s="15" t="str">
        <f>INDEX(F_Outputs_Prep!$B$4:$AH$378,MATCH(F_Outputs!$A83&amp;F_Outputs!$B83,F_Outputs_Prep!$I$4:$I$378,0),MATCH(F_Outputs!F$2,F_Outputs_Prep!$B$4:$AH$4,0))</f>
        <v>##BLANK</v>
      </c>
      <c r="G83" s="15" t="str">
        <f>INDEX(F_Outputs_Prep!$B$4:$AH$378,MATCH(F_Outputs!$A83&amp;F_Outputs!$B83,F_Outputs_Prep!$I$4:$I$378,0),MATCH(F_Outputs!G$2,F_Outputs_Prep!$B$4:$AH$4,0))</f>
        <v>##BLANK</v>
      </c>
      <c r="H83" s="15" t="str">
        <f>INDEX(F_Outputs_Prep!$B$4:$AH$378,MATCH(F_Outputs!$A83&amp;F_Outputs!$B83,F_Outputs_Prep!$I$4:$I$378,0),MATCH(F_Outputs!H$2,F_Outputs_Prep!$B$4:$AH$4,0))</f>
        <v>##BLANK</v>
      </c>
      <c r="I83" s="15" t="str">
        <f>INDEX(F_Outputs_Prep!$B$4:$AH$378,MATCH(F_Outputs!$A83&amp;F_Outputs!$B83,F_Outputs_Prep!$I$4:$I$378,0),MATCH(F_Outputs!I$2,F_Outputs_Prep!$B$4:$AH$4,0))</f>
        <v>##BLANK</v>
      </c>
      <c r="J83" s="15" t="str">
        <f>INDEX(F_Outputs_Prep!$B$4:$AH$378,MATCH(F_Outputs!$A83&amp;F_Outputs!$B83,F_Outputs_Prep!$I$4:$I$378,0),MATCH(F_Outputs!J$2,F_Outputs_Prep!$B$4:$AH$4,0))</f>
        <v>##BLANK</v>
      </c>
      <c r="K83" s="15" t="str">
        <f>INDEX(F_Outputs_Prep!$B$4:$AH$378,MATCH(F_Outputs!$A83&amp;F_Outputs!$B83,F_Outputs_Prep!$I$4:$I$378,0),MATCH(F_Outputs!K$2,F_Outputs_Prep!$B$4:$AH$4,0))</f>
        <v>##BLANK</v>
      </c>
      <c r="L83" s="15" t="str">
        <f>INDEX(F_Outputs_Prep!$B$4:$AH$378,MATCH(F_Outputs!$A83&amp;F_Outputs!$B83,F_Outputs_Prep!$I$4:$I$378,0),MATCH(F_Outputs!L$2,F_Outputs_Prep!$B$4:$AH$4,0))</f>
        <v>##BLANK</v>
      </c>
      <c r="M83" s="15" t="str">
        <f>INDEX(F_Outputs_Prep!$B$4:$AH$378,MATCH(F_Outputs!$A83&amp;F_Outputs!$B83,F_Outputs_Prep!$I$4:$I$378,0),MATCH(F_Outputs!M$2,F_Outputs_Prep!$B$4:$AH$4,0))</f>
        <v>##BLANK</v>
      </c>
      <c r="N83" s="15" t="str">
        <f>INDEX(F_Outputs_Prep!$B$4:$AH$378,MATCH(F_Outputs!$A83&amp;F_Outputs!$B83,F_Outputs_Prep!$I$4:$I$378,0),MATCH(F_Outputs!N$2,F_Outputs_Prep!$B$4:$AH$4,0))</f>
        <v>##BLANK</v>
      </c>
      <c r="O83" s="15" t="str">
        <f>INDEX(F_Outputs_Prep!$B$4:$AH$378,MATCH(F_Outputs!$A83&amp;F_Outputs!$B83,F_Outputs_Prep!$I$4:$I$378,0),MATCH(F_Outputs!O$2,F_Outputs_Prep!$B$4:$AH$4,0))</f>
        <v>##BLANK</v>
      </c>
      <c r="P83" s="15" t="str">
        <f>INDEX(F_Outputs_Prep!$B$4:$AH$378,MATCH(F_Outputs!$A83&amp;F_Outputs!$B83,F_Outputs_Prep!$I$4:$I$378,0),MATCH(F_Outputs!P$2,F_Outputs_Prep!$B$4:$AH$4,0))</f>
        <v>##BLANK</v>
      </c>
      <c r="Q83" s="15" t="str">
        <f>INDEX(F_Outputs_Prep!$B$4:$AH$378,MATCH(F_Outputs!$A83&amp;F_Outputs!$B83,F_Outputs_Prep!$I$4:$I$378,0),MATCH(F_Outputs!Q$2,F_Outputs_Prep!$B$4:$AH$4,0))</f>
        <v>##BLANK</v>
      </c>
      <c r="R83" s="15" t="str">
        <f>INDEX(F_Outputs_Prep!$B$4:$AH$378,MATCH(F_Outputs!$A83&amp;F_Outputs!$B83,F_Outputs_Prep!$I$4:$I$378,0),MATCH(F_Outputs!R$2,F_Outputs_Prep!$B$4:$AH$4,0))</f>
        <v>##BLANK</v>
      </c>
      <c r="S83" s="15">
        <f>INDEX(F_Outputs_Prep!$B$4:$AH$378,MATCH(F_Outputs!$A83&amp;F_Outputs!$B83,F_Outputs_Prep!$I$4:$I$378,0),MATCH(F_Outputs!S$2,F_Outputs_Prep!$B$4:$AH$4,0))</f>
        <v>0</v>
      </c>
      <c r="T83" s="15">
        <f>INDEX(F_Outputs_Prep!$B$4:$AH$378,MATCH(F_Outputs!$A83&amp;F_Outputs!$B83,F_Outputs_Prep!$I$4:$I$378,0),MATCH(F_Outputs!T$2,F_Outputs_Prep!$B$4:$AH$4,0))</f>
        <v>0</v>
      </c>
      <c r="U83" s="15">
        <f>INDEX(F_Outputs_Prep!$B$4:$AH$378,MATCH(F_Outputs!$A83&amp;F_Outputs!$B83,F_Outputs_Prep!$I$4:$I$378,0),MATCH(F_Outputs!U$2,F_Outputs_Prep!$B$4:$AH$4,0))</f>
        <v>0</v>
      </c>
      <c r="V83" s="15">
        <f>INDEX(F_Outputs_Prep!$B$4:$AH$378,MATCH(F_Outputs!$A83&amp;F_Outputs!$B83,F_Outputs_Prep!$I$4:$I$378,0),MATCH(F_Outputs!V$2,F_Outputs_Prep!$B$4:$AH$4,0))</f>
        <v>0</v>
      </c>
      <c r="W83" s="15">
        <f>INDEX(F_Outputs_Prep!$B$4:$AH$378,MATCH(F_Outputs!$A83&amp;F_Outputs!$B83,F_Outputs_Prep!$I$4:$I$378,0),MATCH(F_Outputs!W$2,F_Outputs_Prep!$B$4:$AH$4,0))</f>
        <v>4867.1913999999997</v>
      </c>
      <c r="X83" s="15">
        <f>INDEX(F_Outputs_Prep!$B$4:$AH$378,MATCH(F_Outputs!$A83&amp;F_Outputs!$B83,F_Outputs_Prep!$I$4:$I$378,0),MATCH(F_Outputs!X$2,F_Outputs_Prep!$B$4:$AH$4,0))</f>
        <v>4867.1913999999997</v>
      </c>
    </row>
    <row r="84" spans="1:24" ht="15" x14ac:dyDescent="0.25">
      <c r="A84" s="58" t="s">
        <v>75</v>
      </c>
      <c r="B84" s="56" t="s">
        <v>169</v>
      </c>
      <c r="C84" s="56" t="s">
        <v>189</v>
      </c>
      <c r="D84" s="52" t="s">
        <v>50</v>
      </c>
      <c r="E84" s="56" t="s">
        <v>44</v>
      </c>
      <c r="F84" s="15" t="str">
        <f>INDEX(F_Outputs_Prep!$B$4:$AH$378,MATCH(F_Outputs!$A84&amp;F_Outputs!$B84,F_Outputs_Prep!$I$4:$I$378,0),MATCH(F_Outputs!F$2,F_Outputs_Prep!$B$4:$AH$4,0))</f>
        <v>##BLANK</v>
      </c>
      <c r="G84" s="15" t="str">
        <f>INDEX(F_Outputs_Prep!$B$4:$AH$378,MATCH(F_Outputs!$A84&amp;F_Outputs!$B84,F_Outputs_Prep!$I$4:$I$378,0),MATCH(F_Outputs!G$2,F_Outputs_Prep!$B$4:$AH$4,0))</f>
        <v>##BLANK</v>
      </c>
      <c r="H84" s="15" t="str">
        <f>INDEX(F_Outputs_Prep!$B$4:$AH$378,MATCH(F_Outputs!$A84&amp;F_Outputs!$B84,F_Outputs_Prep!$I$4:$I$378,0),MATCH(F_Outputs!H$2,F_Outputs_Prep!$B$4:$AH$4,0))</f>
        <v>##BLANK</v>
      </c>
      <c r="I84" s="15" t="str">
        <f>INDEX(F_Outputs_Prep!$B$4:$AH$378,MATCH(F_Outputs!$A84&amp;F_Outputs!$B84,F_Outputs_Prep!$I$4:$I$378,0),MATCH(F_Outputs!I$2,F_Outputs_Prep!$B$4:$AH$4,0))</f>
        <v>##BLANK</v>
      </c>
      <c r="J84" s="15" t="str">
        <f>INDEX(F_Outputs_Prep!$B$4:$AH$378,MATCH(F_Outputs!$A84&amp;F_Outputs!$B84,F_Outputs_Prep!$I$4:$I$378,0),MATCH(F_Outputs!J$2,F_Outputs_Prep!$B$4:$AH$4,0))</f>
        <v>##BLANK</v>
      </c>
      <c r="K84" s="15" t="str">
        <f>INDEX(F_Outputs_Prep!$B$4:$AH$378,MATCH(F_Outputs!$A84&amp;F_Outputs!$B84,F_Outputs_Prep!$I$4:$I$378,0),MATCH(F_Outputs!K$2,F_Outputs_Prep!$B$4:$AH$4,0))</f>
        <v>##BLANK</v>
      </c>
      <c r="L84" s="15" t="str">
        <f>INDEX(F_Outputs_Prep!$B$4:$AH$378,MATCH(F_Outputs!$A84&amp;F_Outputs!$B84,F_Outputs_Prep!$I$4:$I$378,0),MATCH(F_Outputs!L$2,F_Outputs_Prep!$B$4:$AH$4,0))</f>
        <v>##BLANK</v>
      </c>
      <c r="M84" s="15" t="str">
        <f>INDEX(F_Outputs_Prep!$B$4:$AH$378,MATCH(F_Outputs!$A84&amp;F_Outputs!$B84,F_Outputs_Prep!$I$4:$I$378,0),MATCH(F_Outputs!M$2,F_Outputs_Prep!$B$4:$AH$4,0))</f>
        <v>##BLANK</v>
      </c>
      <c r="N84" s="15" t="str">
        <f>INDEX(F_Outputs_Prep!$B$4:$AH$378,MATCH(F_Outputs!$A84&amp;F_Outputs!$B84,F_Outputs_Prep!$I$4:$I$378,0),MATCH(F_Outputs!N$2,F_Outputs_Prep!$B$4:$AH$4,0))</f>
        <v>##BLANK</v>
      </c>
      <c r="O84" s="15" t="str">
        <f>INDEX(F_Outputs_Prep!$B$4:$AH$378,MATCH(F_Outputs!$A84&amp;F_Outputs!$B84,F_Outputs_Prep!$I$4:$I$378,0),MATCH(F_Outputs!O$2,F_Outputs_Prep!$B$4:$AH$4,0))</f>
        <v>##BLANK</v>
      </c>
      <c r="P84" s="15" t="str">
        <f>INDEX(F_Outputs_Prep!$B$4:$AH$378,MATCH(F_Outputs!$A84&amp;F_Outputs!$B84,F_Outputs_Prep!$I$4:$I$378,0),MATCH(F_Outputs!P$2,F_Outputs_Prep!$B$4:$AH$4,0))</f>
        <v>##BLANK</v>
      </c>
      <c r="Q84" s="15" t="str">
        <f>INDEX(F_Outputs_Prep!$B$4:$AH$378,MATCH(F_Outputs!$A84&amp;F_Outputs!$B84,F_Outputs_Prep!$I$4:$I$378,0),MATCH(F_Outputs!Q$2,F_Outputs_Prep!$B$4:$AH$4,0))</f>
        <v>##BLANK</v>
      </c>
      <c r="R84" s="15" t="str">
        <f>INDEX(F_Outputs_Prep!$B$4:$AH$378,MATCH(F_Outputs!$A84&amp;F_Outputs!$B84,F_Outputs_Prep!$I$4:$I$378,0),MATCH(F_Outputs!R$2,F_Outputs_Prep!$B$4:$AH$4,0))</f>
        <v>##BLANK</v>
      </c>
      <c r="S84" s="15" t="str">
        <f>INDEX(F_Outputs_Prep!$B$4:$AH$378,MATCH(F_Outputs!$A84&amp;F_Outputs!$B84,F_Outputs_Prep!$I$4:$I$378,0),MATCH(F_Outputs!S$2,F_Outputs_Prep!$B$4:$AH$4,0))</f>
        <v>##BLANK</v>
      </c>
      <c r="T84" s="15" t="str">
        <f>INDEX(F_Outputs_Prep!$B$4:$AH$378,MATCH(F_Outputs!$A84&amp;F_Outputs!$B84,F_Outputs_Prep!$I$4:$I$378,0),MATCH(F_Outputs!T$2,F_Outputs_Prep!$B$4:$AH$4,0))</f>
        <v>##BLANK</v>
      </c>
      <c r="U84" s="15" t="str">
        <f>INDEX(F_Outputs_Prep!$B$4:$AH$378,MATCH(F_Outputs!$A84&amp;F_Outputs!$B84,F_Outputs_Prep!$I$4:$I$378,0),MATCH(F_Outputs!U$2,F_Outputs_Prep!$B$4:$AH$4,0))</f>
        <v>##BLANK</v>
      </c>
      <c r="V84" s="15" t="str">
        <f>INDEX(F_Outputs_Prep!$B$4:$AH$378,MATCH(F_Outputs!$A84&amp;F_Outputs!$B84,F_Outputs_Prep!$I$4:$I$378,0),MATCH(F_Outputs!V$2,F_Outputs_Prep!$B$4:$AH$4,0))</f>
        <v>##BLANK</v>
      </c>
      <c r="W84" s="15" t="str">
        <f>INDEX(F_Outputs_Prep!$B$4:$AH$378,MATCH(F_Outputs!$A84&amp;F_Outputs!$B84,F_Outputs_Prep!$I$4:$I$378,0),MATCH(F_Outputs!W$2,F_Outputs_Prep!$B$4:$AH$4,0))</f>
        <v>##BLANK</v>
      </c>
      <c r="X84" s="15" t="str">
        <f>INDEX(F_Outputs_Prep!$B$4:$AH$378,MATCH(F_Outputs!$A84&amp;F_Outputs!$B84,F_Outputs_Prep!$I$4:$I$378,0),MATCH(F_Outputs!X$2,F_Outputs_Prep!$B$4:$AH$4,0))</f>
        <v>##BLANK</v>
      </c>
    </row>
    <row r="85" spans="1:24" ht="15" x14ac:dyDescent="0.25">
      <c r="A85" s="58" t="s">
        <v>75</v>
      </c>
      <c r="B85" s="56" t="s">
        <v>170</v>
      </c>
      <c r="C85" s="56" t="s">
        <v>190</v>
      </c>
      <c r="D85" s="52" t="s">
        <v>50</v>
      </c>
      <c r="E85" s="56" t="s">
        <v>44</v>
      </c>
      <c r="F85" s="15" t="str">
        <f>INDEX(F_Outputs_Prep!$B$4:$AH$378,MATCH(F_Outputs!$A85&amp;F_Outputs!$B85,F_Outputs_Prep!$I$4:$I$378,0),MATCH(F_Outputs!F$2,F_Outputs_Prep!$B$4:$AH$4,0))</f>
        <v>##BLANK</v>
      </c>
      <c r="G85" s="15" t="str">
        <f>INDEX(F_Outputs_Prep!$B$4:$AH$378,MATCH(F_Outputs!$A85&amp;F_Outputs!$B85,F_Outputs_Prep!$I$4:$I$378,0),MATCH(F_Outputs!G$2,F_Outputs_Prep!$B$4:$AH$4,0))</f>
        <v>##BLANK</v>
      </c>
      <c r="H85" s="15" t="str">
        <f>INDEX(F_Outputs_Prep!$B$4:$AH$378,MATCH(F_Outputs!$A85&amp;F_Outputs!$B85,F_Outputs_Prep!$I$4:$I$378,0),MATCH(F_Outputs!H$2,F_Outputs_Prep!$B$4:$AH$4,0))</f>
        <v>##BLANK</v>
      </c>
      <c r="I85" s="15" t="str">
        <f>INDEX(F_Outputs_Prep!$B$4:$AH$378,MATCH(F_Outputs!$A85&amp;F_Outputs!$B85,F_Outputs_Prep!$I$4:$I$378,0),MATCH(F_Outputs!I$2,F_Outputs_Prep!$B$4:$AH$4,0))</f>
        <v>##BLANK</v>
      </c>
      <c r="J85" s="15" t="str">
        <f>INDEX(F_Outputs_Prep!$B$4:$AH$378,MATCH(F_Outputs!$A85&amp;F_Outputs!$B85,F_Outputs_Prep!$I$4:$I$378,0),MATCH(F_Outputs!J$2,F_Outputs_Prep!$B$4:$AH$4,0))</f>
        <v>##BLANK</v>
      </c>
      <c r="K85" s="15" t="str">
        <f>INDEX(F_Outputs_Prep!$B$4:$AH$378,MATCH(F_Outputs!$A85&amp;F_Outputs!$B85,F_Outputs_Prep!$I$4:$I$378,0),MATCH(F_Outputs!K$2,F_Outputs_Prep!$B$4:$AH$4,0))</f>
        <v>##BLANK</v>
      </c>
      <c r="L85" s="15" t="str">
        <f>INDEX(F_Outputs_Prep!$B$4:$AH$378,MATCH(F_Outputs!$A85&amp;F_Outputs!$B85,F_Outputs_Prep!$I$4:$I$378,0),MATCH(F_Outputs!L$2,F_Outputs_Prep!$B$4:$AH$4,0))</f>
        <v>##BLANK</v>
      </c>
      <c r="M85" s="15" t="str">
        <f>INDEX(F_Outputs_Prep!$B$4:$AH$378,MATCH(F_Outputs!$A85&amp;F_Outputs!$B85,F_Outputs_Prep!$I$4:$I$378,0),MATCH(F_Outputs!M$2,F_Outputs_Prep!$B$4:$AH$4,0))</f>
        <v>##BLANK</v>
      </c>
      <c r="N85" s="15" t="str">
        <f>INDEX(F_Outputs_Prep!$B$4:$AH$378,MATCH(F_Outputs!$A85&amp;F_Outputs!$B85,F_Outputs_Prep!$I$4:$I$378,0),MATCH(F_Outputs!N$2,F_Outputs_Prep!$B$4:$AH$4,0))</f>
        <v>##BLANK</v>
      </c>
      <c r="O85" s="15" t="str">
        <f>INDEX(F_Outputs_Prep!$B$4:$AH$378,MATCH(F_Outputs!$A85&amp;F_Outputs!$B85,F_Outputs_Prep!$I$4:$I$378,0),MATCH(F_Outputs!O$2,F_Outputs_Prep!$B$4:$AH$4,0))</f>
        <v>##BLANK</v>
      </c>
      <c r="P85" s="15" t="str">
        <f>INDEX(F_Outputs_Prep!$B$4:$AH$378,MATCH(F_Outputs!$A85&amp;F_Outputs!$B85,F_Outputs_Prep!$I$4:$I$378,0),MATCH(F_Outputs!P$2,F_Outputs_Prep!$B$4:$AH$4,0))</f>
        <v>##BLANK</v>
      </c>
      <c r="Q85" s="15" t="str">
        <f>INDEX(F_Outputs_Prep!$B$4:$AH$378,MATCH(F_Outputs!$A85&amp;F_Outputs!$B85,F_Outputs_Prep!$I$4:$I$378,0),MATCH(F_Outputs!Q$2,F_Outputs_Prep!$B$4:$AH$4,0))</f>
        <v>##BLANK</v>
      </c>
      <c r="R85" s="15" t="str">
        <f>INDEX(F_Outputs_Prep!$B$4:$AH$378,MATCH(F_Outputs!$A85&amp;F_Outputs!$B85,F_Outputs_Prep!$I$4:$I$378,0),MATCH(F_Outputs!R$2,F_Outputs_Prep!$B$4:$AH$4,0))</f>
        <v>##BLANK</v>
      </c>
      <c r="S85" s="15">
        <f>INDEX(F_Outputs_Prep!$B$4:$AH$378,MATCH(F_Outputs!$A85&amp;F_Outputs!$B85,F_Outputs_Prep!$I$4:$I$378,0),MATCH(F_Outputs!S$2,F_Outputs_Prep!$B$4:$AH$4,0))</f>
        <v>0</v>
      </c>
      <c r="T85" s="15">
        <f>INDEX(F_Outputs_Prep!$B$4:$AH$378,MATCH(F_Outputs!$A85&amp;F_Outputs!$B85,F_Outputs_Prep!$I$4:$I$378,0),MATCH(F_Outputs!T$2,F_Outputs_Prep!$B$4:$AH$4,0))</f>
        <v>0</v>
      </c>
      <c r="U85" s="15">
        <f>INDEX(F_Outputs_Prep!$B$4:$AH$378,MATCH(F_Outputs!$A85&amp;F_Outputs!$B85,F_Outputs_Prep!$I$4:$I$378,0),MATCH(F_Outputs!U$2,F_Outputs_Prep!$B$4:$AH$4,0))</f>
        <v>0</v>
      </c>
      <c r="V85" s="15">
        <f>INDEX(F_Outputs_Prep!$B$4:$AH$378,MATCH(F_Outputs!$A85&amp;F_Outputs!$B85,F_Outputs_Prep!$I$4:$I$378,0),MATCH(F_Outputs!V$2,F_Outputs_Prep!$B$4:$AH$4,0))</f>
        <v>0</v>
      </c>
      <c r="W85" s="15">
        <f>INDEX(F_Outputs_Prep!$B$4:$AH$378,MATCH(F_Outputs!$A85&amp;F_Outputs!$B85,F_Outputs_Prep!$I$4:$I$378,0),MATCH(F_Outputs!W$2,F_Outputs_Prep!$B$4:$AH$4,0))</f>
        <v>4867.1913999999997</v>
      </c>
      <c r="X85" s="15">
        <f>INDEX(F_Outputs_Prep!$B$4:$AH$378,MATCH(F_Outputs!$A85&amp;F_Outputs!$B85,F_Outputs_Prep!$I$4:$I$378,0),MATCH(F_Outputs!X$2,F_Outputs_Prep!$B$4:$AH$4,0))</f>
        <v>4867.1913999999997</v>
      </c>
    </row>
    <row r="86" spans="1:24" ht="15" x14ac:dyDescent="0.25">
      <c r="A86" s="58" t="s">
        <v>75</v>
      </c>
      <c r="B86" s="56" t="s">
        <v>97</v>
      </c>
      <c r="C86" s="56" t="s">
        <v>98</v>
      </c>
      <c r="D86" s="52" t="s">
        <v>50</v>
      </c>
      <c r="E86" s="56" t="s">
        <v>44</v>
      </c>
      <c r="F86" s="15" t="str">
        <f>INDEX(F_Outputs_Prep!$B$4:$AH$378,MATCH(F_Outputs!$A86&amp;F_Outputs!$B86,F_Outputs_Prep!$I$4:$I$378,0),MATCH(F_Outputs!F$2,F_Outputs_Prep!$B$4:$AH$4,0))</f>
        <v>##BLANK</v>
      </c>
      <c r="G86" s="15" t="str">
        <f>INDEX(F_Outputs_Prep!$B$4:$AH$378,MATCH(F_Outputs!$A86&amp;F_Outputs!$B86,F_Outputs_Prep!$I$4:$I$378,0),MATCH(F_Outputs!G$2,F_Outputs_Prep!$B$4:$AH$4,0))</f>
        <v>##BLANK</v>
      </c>
      <c r="H86" s="15" t="str">
        <f>INDEX(F_Outputs_Prep!$B$4:$AH$378,MATCH(F_Outputs!$A86&amp;F_Outputs!$B86,F_Outputs_Prep!$I$4:$I$378,0),MATCH(F_Outputs!H$2,F_Outputs_Prep!$B$4:$AH$4,0))</f>
        <v>##BLANK</v>
      </c>
      <c r="I86" s="15" t="str">
        <f>INDEX(F_Outputs_Prep!$B$4:$AH$378,MATCH(F_Outputs!$A86&amp;F_Outputs!$B86,F_Outputs_Prep!$I$4:$I$378,0),MATCH(F_Outputs!I$2,F_Outputs_Prep!$B$4:$AH$4,0))</f>
        <v>##BLANK</v>
      </c>
      <c r="J86" s="15" t="str">
        <f>INDEX(F_Outputs_Prep!$B$4:$AH$378,MATCH(F_Outputs!$A86&amp;F_Outputs!$B86,F_Outputs_Prep!$I$4:$I$378,0),MATCH(F_Outputs!J$2,F_Outputs_Prep!$B$4:$AH$4,0))</f>
        <v>##BLANK</v>
      </c>
      <c r="K86" s="15" t="str">
        <f>INDEX(F_Outputs_Prep!$B$4:$AH$378,MATCH(F_Outputs!$A86&amp;F_Outputs!$B86,F_Outputs_Prep!$I$4:$I$378,0),MATCH(F_Outputs!K$2,F_Outputs_Prep!$B$4:$AH$4,0))</f>
        <v>##BLANK</v>
      </c>
      <c r="L86" s="15" t="str">
        <f>INDEX(F_Outputs_Prep!$B$4:$AH$378,MATCH(F_Outputs!$A86&amp;F_Outputs!$B86,F_Outputs_Prep!$I$4:$I$378,0),MATCH(F_Outputs!L$2,F_Outputs_Prep!$B$4:$AH$4,0))</f>
        <v>##BLANK</v>
      </c>
      <c r="M86" s="15" t="str">
        <f>INDEX(F_Outputs_Prep!$B$4:$AH$378,MATCH(F_Outputs!$A86&amp;F_Outputs!$B86,F_Outputs_Prep!$I$4:$I$378,0),MATCH(F_Outputs!M$2,F_Outputs_Prep!$B$4:$AH$4,0))</f>
        <v>##BLANK</v>
      </c>
      <c r="N86" s="15" t="str">
        <f>INDEX(F_Outputs_Prep!$B$4:$AH$378,MATCH(F_Outputs!$A86&amp;F_Outputs!$B86,F_Outputs_Prep!$I$4:$I$378,0),MATCH(F_Outputs!N$2,F_Outputs_Prep!$B$4:$AH$4,0))</f>
        <v>##BLANK</v>
      </c>
      <c r="O86" s="15" t="str">
        <f>INDEX(F_Outputs_Prep!$B$4:$AH$378,MATCH(F_Outputs!$A86&amp;F_Outputs!$B86,F_Outputs_Prep!$I$4:$I$378,0),MATCH(F_Outputs!O$2,F_Outputs_Prep!$B$4:$AH$4,0))</f>
        <v>##BLANK</v>
      </c>
      <c r="P86" s="15" t="str">
        <f>INDEX(F_Outputs_Prep!$B$4:$AH$378,MATCH(F_Outputs!$A86&amp;F_Outputs!$B86,F_Outputs_Prep!$I$4:$I$378,0),MATCH(F_Outputs!P$2,F_Outputs_Prep!$B$4:$AH$4,0))</f>
        <v>##BLANK</v>
      </c>
      <c r="Q86" s="15" t="str">
        <f>INDEX(F_Outputs_Prep!$B$4:$AH$378,MATCH(F_Outputs!$A86&amp;F_Outputs!$B86,F_Outputs_Prep!$I$4:$I$378,0),MATCH(F_Outputs!Q$2,F_Outputs_Prep!$B$4:$AH$4,0))</f>
        <v>##BLANK</v>
      </c>
      <c r="R86" s="15" t="str">
        <f>INDEX(F_Outputs_Prep!$B$4:$AH$378,MATCH(F_Outputs!$A86&amp;F_Outputs!$B86,F_Outputs_Prep!$I$4:$I$378,0),MATCH(F_Outputs!R$2,F_Outputs_Prep!$B$4:$AH$4,0))</f>
        <v>##BLANK</v>
      </c>
      <c r="S86" s="15">
        <f>INDEX(F_Outputs_Prep!$B$4:$AH$378,MATCH(F_Outputs!$A86&amp;F_Outputs!$B86,F_Outputs_Prep!$I$4:$I$378,0),MATCH(F_Outputs!S$2,F_Outputs_Prep!$B$4:$AH$4,0))</f>
        <v>-28286.611199999999</v>
      </c>
      <c r="T86" s="15">
        <f>INDEX(F_Outputs_Prep!$B$4:$AH$378,MATCH(F_Outputs!$A86&amp;F_Outputs!$B86,F_Outputs_Prep!$I$4:$I$378,0),MATCH(F_Outputs!T$2,F_Outputs_Prep!$B$4:$AH$4,0))</f>
        <v>-10004.439700000001</v>
      </c>
      <c r="U86" s="15">
        <f>INDEX(F_Outputs_Prep!$B$4:$AH$378,MATCH(F_Outputs!$A86&amp;F_Outputs!$B86,F_Outputs_Prep!$I$4:$I$378,0),MATCH(F_Outputs!U$2,F_Outputs_Prep!$B$4:$AH$4,0))</f>
        <v>-9210.9467999999997</v>
      </c>
      <c r="V86" s="15">
        <f>INDEX(F_Outputs_Prep!$B$4:$AH$378,MATCH(F_Outputs!$A86&amp;F_Outputs!$B86,F_Outputs_Prep!$I$4:$I$378,0),MATCH(F_Outputs!V$2,F_Outputs_Prep!$B$4:$AH$4,0))</f>
        <v>7121.2232999999997</v>
      </c>
      <c r="W86" s="15">
        <f>INDEX(F_Outputs_Prep!$B$4:$AH$378,MATCH(F_Outputs!$A86&amp;F_Outputs!$B86,F_Outputs_Prep!$I$4:$I$378,0),MATCH(F_Outputs!W$2,F_Outputs_Prep!$B$4:$AH$4,0))</f>
        <v>12207.785599999999</v>
      </c>
      <c r="X86" s="15">
        <f>INDEX(F_Outputs_Prep!$B$4:$AH$378,MATCH(F_Outputs!$A86&amp;F_Outputs!$B86,F_Outputs_Prep!$I$4:$I$378,0),MATCH(F_Outputs!X$2,F_Outputs_Prep!$B$4:$AH$4,0))</f>
        <v>12434.687400000001</v>
      </c>
    </row>
    <row r="87" spans="1:24" ht="15" x14ac:dyDescent="0.25">
      <c r="A87" s="58" t="s">
        <v>75</v>
      </c>
      <c r="B87" s="56" t="s">
        <v>163</v>
      </c>
      <c r="C87" s="56" t="s">
        <v>191</v>
      </c>
      <c r="D87" s="52" t="s">
        <v>68</v>
      </c>
      <c r="E87" s="56" t="s">
        <v>44</v>
      </c>
      <c r="F87" s="15" t="str">
        <f>INDEX(F_Outputs_Prep!$B$4:$AH$378,MATCH(F_Outputs!$A87&amp;F_Outputs!$B87,F_Outputs_Prep!$I$4:$I$378,0),MATCH(F_Outputs!F$2,F_Outputs_Prep!$B$4:$AH$4,0))</f>
        <v>##BLANK</v>
      </c>
      <c r="G87" s="15" t="str">
        <f>INDEX(F_Outputs_Prep!$B$4:$AH$378,MATCH(F_Outputs!$A87&amp;F_Outputs!$B87,F_Outputs_Prep!$I$4:$I$378,0),MATCH(F_Outputs!G$2,F_Outputs_Prep!$B$4:$AH$4,0))</f>
        <v>##BLANK</v>
      </c>
      <c r="H87" s="15" t="str">
        <f>INDEX(F_Outputs_Prep!$B$4:$AH$378,MATCH(F_Outputs!$A87&amp;F_Outputs!$B87,F_Outputs_Prep!$I$4:$I$378,0),MATCH(F_Outputs!H$2,F_Outputs_Prep!$B$4:$AH$4,0))</f>
        <v>##BLANK</v>
      </c>
      <c r="I87" s="15" t="str">
        <f>INDEX(F_Outputs_Prep!$B$4:$AH$378,MATCH(F_Outputs!$A87&amp;F_Outputs!$B87,F_Outputs_Prep!$I$4:$I$378,0),MATCH(F_Outputs!I$2,F_Outputs_Prep!$B$4:$AH$4,0))</f>
        <v>##BLANK</v>
      </c>
      <c r="J87" s="15" t="str">
        <f>INDEX(F_Outputs_Prep!$B$4:$AH$378,MATCH(F_Outputs!$A87&amp;F_Outputs!$B87,F_Outputs_Prep!$I$4:$I$378,0),MATCH(F_Outputs!J$2,F_Outputs_Prep!$B$4:$AH$4,0))</f>
        <v>##BLANK</v>
      </c>
      <c r="K87" s="15" t="str">
        <f>INDEX(F_Outputs_Prep!$B$4:$AH$378,MATCH(F_Outputs!$A87&amp;F_Outputs!$B87,F_Outputs_Prep!$I$4:$I$378,0),MATCH(F_Outputs!K$2,F_Outputs_Prep!$B$4:$AH$4,0))</f>
        <v>##BLANK</v>
      </c>
      <c r="L87" s="15" t="str">
        <f>INDEX(F_Outputs_Prep!$B$4:$AH$378,MATCH(F_Outputs!$A87&amp;F_Outputs!$B87,F_Outputs_Prep!$I$4:$I$378,0),MATCH(F_Outputs!L$2,F_Outputs_Prep!$B$4:$AH$4,0))</f>
        <v>##BLANK</v>
      </c>
      <c r="M87" s="15" t="str">
        <f>INDEX(F_Outputs_Prep!$B$4:$AH$378,MATCH(F_Outputs!$A87&amp;F_Outputs!$B87,F_Outputs_Prep!$I$4:$I$378,0),MATCH(F_Outputs!M$2,F_Outputs_Prep!$B$4:$AH$4,0))</f>
        <v>##BLANK</v>
      </c>
      <c r="N87" s="15" t="str">
        <f>INDEX(F_Outputs_Prep!$B$4:$AH$378,MATCH(F_Outputs!$A87&amp;F_Outputs!$B87,F_Outputs_Prep!$I$4:$I$378,0),MATCH(F_Outputs!N$2,F_Outputs_Prep!$B$4:$AH$4,0))</f>
        <v>##BLANK</v>
      </c>
      <c r="O87" s="15" t="str">
        <f>INDEX(F_Outputs_Prep!$B$4:$AH$378,MATCH(F_Outputs!$A87&amp;F_Outputs!$B87,F_Outputs_Prep!$I$4:$I$378,0),MATCH(F_Outputs!O$2,F_Outputs_Prep!$B$4:$AH$4,0))</f>
        <v>##BLANK</v>
      </c>
      <c r="P87" s="15" t="str">
        <f>INDEX(F_Outputs_Prep!$B$4:$AH$378,MATCH(F_Outputs!$A87&amp;F_Outputs!$B87,F_Outputs_Prep!$I$4:$I$378,0),MATCH(F_Outputs!P$2,F_Outputs_Prep!$B$4:$AH$4,0))</f>
        <v>##BLANK</v>
      </c>
      <c r="Q87" s="15" t="str">
        <f>INDEX(F_Outputs_Prep!$B$4:$AH$378,MATCH(F_Outputs!$A87&amp;F_Outputs!$B87,F_Outputs_Prep!$I$4:$I$378,0),MATCH(F_Outputs!Q$2,F_Outputs_Prep!$B$4:$AH$4,0))</f>
        <v>##BLANK</v>
      </c>
      <c r="R87" s="15" t="str">
        <f>INDEX(F_Outputs_Prep!$B$4:$AH$378,MATCH(F_Outputs!$A87&amp;F_Outputs!$B87,F_Outputs_Prep!$I$4:$I$378,0),MATCH(F_Outputs!R$2,F_Outputs_Prep!$B$4:$AH$4,0))</f>
        <v>##BLANK</v>
      </c>
      <c r="S87" s="15">
        <f>INDEX(F_Outputs_Prep!$B$4:$AH$378,MATCH(F_Outputs!$A87&amp;F_Outputs!$B87,F_Outputs_Prep!$I$4:$I$378,0),MATCH(F_Outputs!S$2,F_Outputs_Prep!$B$4:$AH$4,0))</f>
        <v>0</v>
      </c>
      <c r="T87" s="15">
        <f>INDEX(F_Outputs_Prep!$B$4:$AH$378,MATCH(F_Outputs!$A87&amp;F_Outputs!$B87,F_Outputs_Prep!$I$4:$I$378,0),MATCH(F_Outputs!T$2,F_Outputs_Prep!$B$4:$AH$4,0))</f>
        <v>0</v>
      </c>
      <c r="U87" s="15">
        <f>INDEX(F_Outputs_Prep!$B$4:$AH$378,MATCH(F_Outputs!$A87&amp;F_Outputs!$B87,F_Outputs_Prep!$I$4:$I$378,0),MATCH(F_Outputs!U$2,F_Outputs_Prep!$B$4:$AH$4,0))</f>
        <v>0</v>
      </c>
      <c r="V87" s="15">
        <f>INDEX(F_Outputs_Prep!$B$4:$AH$378,MATCH(F_Outputs!$A87&amp;F_Outputs!$B87,F_Outputs_Prep!$I$4:$I$378,0),MATCH(F_Outputs!V$2,F_Outputs_Prep!$B$4:$AH$4,0))</f>
        <v>2.8899999999999999E-2</v>
      </c>
      <c r="W87" s="15">
        <f>INDEX(F_Outputs_Prep!$B$4:$AH$378,MATCH(F_Outputs!$A87&amp;F_Outputs!$B87,F_Outputs_Prep!$I$4:$I$378,0),MATCH(F_Outputs!W$2,F_Outputs_Prep!$B$4:$AH$4,0))</f>
        <v>4.9500000000000002E-2</v>
      </c>
      <c r="X87" s="15">
        <f>INDEX(F_Outputs_Prep!$B$4:$AH$378,MATCH(F_Outputs!$A87&amp;F_Outputs!$B87,F_Outputs_Prep!$I$4:$I$378,0),MATCH(F_Outputs!X$2,F_Outputs_Prep!$B$4:$AH$4,0))</f>
        <v>5.04E-2</v>
      </c>
    </row>
    <row r="88" spans="1:24" ht="15" x14ac:dyDescent="0.25">
      <c r="A88" s="58" t="s">
        <v>75</v>
      </c>
      <c r="B88" s="56" t="s">
        <v>192</v>
      </c>
      <c r="C88" s="56" t="s">
        <v>193</v>
      </c>
      <c r="D88" s="52" t="s">
        <v>194</v>
      </c>
      <c r="E88" s="56" t="s">
        <v>44</v>
      </c>
      <c r="F88" s="15" t="str">
        <f ca="1">INDEX(F_Outputs_Prep!$B$4:$AH$378,MATCH(F_Outputs!$A88&amp;F_Outputs!$B88,F_Outputs_Prep!$I$4:$I$378,0),MATCH(F_Outputs!F$2,F_Outputs_Prep!$B$4:$AH$4,0))</f>
        <v>[…]02/04/2026 17:29:15</v>
      </c>
      <c r="G88" s="15" t="str">
        <f ca="1">INDEX(F_Outputs_Prep!$B$4:$AH$378,MATCH(F_Outputs!$A88&amp;F_Outputs!$B88,F_Outputs_Prep!$I$4:$I$378,0),MATCH(F_Outputs!G$2,F_Outputs_Prep!$B$4:$AH$4,0))</f>
        <v>[…]02/04/2026 17:29:15</v>
      </c>
      <c r="H88" s="15" t="str">
        <f ca="1">INDEX(F_Outputs_Prep!$B$4:$AH$378,MATCH(F_Outputs!$A88&amp;F_Outputs!$B88,F_Outputs_Prep!$I$4:$I$378,0),MATCH(F_Outputs!H$2,F_Outputs_Prep!$B$4:$AH$4,0))</f>
        <v>[…]02/04/2026 17:29:15</v>
      </c>
      <c r="I88" s="15" t="str">
        <f ca="1">INDEX(F_Outputs_Prep!$B$4:$AH$378,MATCH(F_Outputs!$A88&amp;F_Outputs!$B88,F_Outputs_Prep!$I$4:$I$378,0),MATCH(F_Outputs!I$2,F_Outputs_Prep!$B$4:$AH$4,0))</f>
        <v>[…]02/04/2026 17:29:15</v>
      </c>
      <c r="J88" s="15" t="str">
        <f ca="1">INDEX(F_Outputs_Prep!$B$4:$AH$378,MATCH(F_Outputs!$A88&amp;F_Outputs!$B88,F_Outputs_Prep!$I$4:$I$378,0),MATCH(F_Outputs!J$2,F_Outputs_Prep!$B$4:$AH$4,0))</f>
        <v>[…]02/04/2026 17:29:15</v>
      </c>
      <c r="K88" s="15" t="str">
        <f ca="1">INDEX(F_Outputs_Prep!$B$4:$AH$378,MATCH(F_Outputs!$A88&amp;F_Outputs!$B88,F_Outputs_Prep!$I$4:$I$378,0),MATCH(F_Outputs!K$2,F_Outputs_Prep!$B$4:$AH$4,0))</f>
        <v>[…]02/04/2026 17:29:15</v>
      </c>
      <c r="L88" s="15" t="str">
        <f ca="1">INDEX(F_Outputs_Prep!$B$4:$AH$378,MATCH(F_Outputs!$A88&amp;F_Outputs!$B88,F_Outputs_Prep!$I$4:$I$378,0),MATCH(F_Outputs!L$2,F_Outputs_Prep!$B$4:$AH$4,0))</f>
        <v>[…]02/04/2026 17:29:15</v>
      </c>
      <c r="M88" s="15" t="str">
        <f ca="1">INDEX(F_Outputs_Prep!$B$4:$AH$378,MATCH(F_Outputs!$A88&amp;F_Outputs!$B88,F_Outputs_Prep!$I$4:$I$378,0),MATCH(F_Outputs!M$2,F_Outputs_Prep!$B$4:$AH$4,0))</f>
        <v>[…]02/04/2026 17:29:15</v>
      </c>
      <c r="N88" s="15" t="str">
        <f ca="1">INDEX(F_Outputs_Prep!$B$4:$AH$378,MATCH(F_Outputs!$A88&amp;F_Outputs!$B88,F_Outputs_Prep!$I$4:$I$378,0),MATCH(F_Outputs!N$2,F_Outputs_Prep!$B$4:$AH$4,0))</f>
        <v>[…]02/04/2026 17:29:15</v>
      </c>
      <c r="O88" s="15" t="str">
        <f ca="1">INDEX(F_Outputs_Prep!$B$4:$AH$378,MATCH(F_Outputs!$A88&amp;F_Outputs!$B88,F_Outputs_Prep!$I$4:$I$378,0),MATCH(F_Outputs!O$2,F_Outputs_Prep!$B$4:$AH$4,0))</f>
        <v>[…]02/04/2026 17:29:15</v>
      </c>
      <c r="P88" s="15" t="str">
        <f ca="1">INDEX(F_Outputs_Prep!$B$4:$AH$378,MATCH(F_Outputs!$A88&amp;F_Outputs!$B88,F_Outputs_Prep!$I$4:$I$378,0),MATCH(F_Outputs!P$2,F_Outputs_Prep!$B$4:$AH$4,0))</f>
        <v>[…]02/04/2026 17:29:15</v>
      </c>
      <c r="Q88" s="15" t="str">
        <f ca="1">INDEX(F_Outputs_Prep!$B$4:$AH$378,MATCH(F_Outputs!$A88&amp;F_Outputs!$B88,F_Outputs_Prep!$I$4:$I$378,0),MATCH(F_Outputs!Q$2,F_Outputs_Prep!$B$4:$AH$4,0))</f>
        <v>[…]02/04/2026 17:29:15</v>
      </c>
      <c r="R88" s="15" t="str">
        <f ca="1">INDEX(F_Outputs_Prep!$B$4:$AH$378,MATCH(F_Outputs!$A88&amp;F_Outputs!$B88,F_Outputs_Prep!$I$4:$I$378,0),MATCH(F_Outputs!R$2,F_Outputs_Prep!$B$4:$AH$4,0))</f>
        <v>[…]02/04/2026 17:29:15</v>
      </c>
      <c r="S88" s="15" t="str">
        <f ca="1">INDEX(F_Outputs_Prep!$B$4:$AH$378,MATCH(F_Outputs!$A88&amp;F_Outputs!$B88,F_Outputs_Prep!$I$4:$I$378,0),MATCH(F_Outputs!S$2,F_Outputs_Prep!$B$4:$AH$4,0))</f>
        <v>[…]02/04/2026 17:29:15</v>
      </c>
      <c r="T88" s="15" t="str">
        <f ca="1">INDEX(F_Outputs_Prep!$B$4:$AH$378,MATCH(F_Outputs!$A88&amp;F_Outputs!$B88,F_Outputs_Prep!$I$4:$I$378,0),MATCH(F_Outputs!T$2,F_Outputs_Prep!$B$4:$AH$4,0))</f>
        <v>[…]02/04/2026 17:29:15</v>
      </c>
      <c r="U88" s="15" t="str">
        <f ca="1">INDEX(F_Outputs_Prep!$B$4:$AH$378,MATCH(F_Outputs!$A88&amp;F_Outputs!$B88,F_Outputs_Prep!$I$4:$I$378,0),MATCH(F_Outputs!U$2,F_Outputs_Prep!$B$4:$AH$4,0))</f>
        <v>[…]02/04/2026 17:29:15</v>
      </c>
      <c r="V88" s="15" t="str">
        <f ca="1">INDEX(F_Outputs_Prep!$B$4:$AH$378,MATCH(F_Outputs!$A88&amp;F_Outputs!$B88,F_Outputs_Prep!$I$4:$I$378,0),MATCH(F_Outputs!V$2,F_Outputs_Prep!$B$4:$AH$4,0))</f>
        <v>[…]02/04/2026 17:29:15</v>
      </c>
      <c r="W88" s="15" t="str">
        <f ca="1">INDEX(F_Outputs_Prep!$B$4:$AH$378,MATCH(F_Outputs!$A88&amp;F_Outputs!$B88,F_Outputs_Prep!$I$4:$I$378,0),MATCH(F_Outputs!W$2,F_Outputs_Prep!$B$4:$AH$4,0))</f>
        <v>[…]02/04/2026 17:29:15</v>
      </c>
      <c r="X88" s="15" t="str">
        <f ca="1">INDEX(F_Outputs_Prep!$B$4:$AH$378,MATCH(F_Outputs!$A88&amp;F_Outputs!$B88,F_Outputs_Prep!$I$4:$I$378,0),MATCH(F_Outputs!X$2,F_Outputs_Prep!$B$4:$AH$4,0))</f>
        <v>[…]02/04/2026 17:29:15</v>
      </c>
    </row>
    <row r="89" spans="1:24" ht="15" x14ac:dyDescent="0.25">
      <c r="A89" s="58" t="s">
        <v>75</v>
      </c>
      <c r="B89" s="56" t="s">
        <v>195</v>
      </c>
      <c r="C89" s="56" t="s">
        <v>196</v>
      </c>
      <c r="D89" s="52" t="s">
        <v>194</v>
      </c>
      <c r="E89" s="56" t="s">
        <v>44</v>
      </c>
      <c r="F89" s="15" t="str">
        <f ca="1">INDEX(F_Outputs_Prep!$B$4:$AH$378,MATCH(F_Outputs!$A89&amp;F_Outputs!$B89,F_Outputs_Prep!$I$4:$I$378,0),MATCH(F_Outputs!F$2,F_Outputs_Prep!$B$4:$AH$4,0))</f>
        <v>PR24-FD-CA13-River-water-quality-v2.xlsx</v>
      </c>
      <c r="G89" s="15" t="str">
        <f ca="1">INDEX(F_Outputs_Prep!$B$4:$AH$378,MATCH(F_Outputs!$A89&amp;F_Outputs!$B89,F_Outputs_Prep!$I$4:$I$378,0),MATCH(F_Outputs!G$2,F_Outputs_Prep!$B$4:$AH$4,0))</f>
        <v>PR24-FD-CA13-River-water-quality-v2.xlsx</v>
      </c>
      <c r="H89" s="15" t="str">
        <f ca="1">INDEX(F_Outputs_Prep!$B$4:$AH$378,MATCH(F_Outputs!$A89&amp;F_Outputs!$B89,F_Outputs_Prep!$I$4:$I$378,0),MATCH(F_Outputs!H$2,F_Outputs_Prep!$B$4:$AH$4,0))</f>
        <v>PR24-FD-CA13-River-water-quality-v2.xlsx</v>
      </c>
      <c r="I89" s="15" t="str">
        <f ca="1">INDEX(F_Outputs_Prep!$B$4:$AH$378,MATCH(F_Outputs!$A89&amp;F_Outputs!$B89,F_Outputs_Prep!$I$4:$I$378,0),MATCH(F_Outputs!I$2,F_Outputs_Prep!$B$4:$AH$4,0))</f>
        <v>PR24-FD-CA13-River-water-quality-v2.xlsx</v>
      </c>
      <c r="J89" s="15" t="str">
        <f ca="1">INDEX(F_Outputs_Prep!$B$4:$AH$378,MATCH(F_Outputs!$A89&amp;F_Outputs!$B89,F_Outputs_Prep!$I$4:$I$378,0),MATCH(F_Outputs!J$2,F_Outputs_Prep!$B$4:$AH$4,0))</f>
        <v>PR24-FD-CA13-River-water-quality-v2.xlsx</v>
      </c>
      <c r="K89" s="15" t="str">
        <f ca="1">INDEX(F_Outputs_Prep!$B$4:$AH$378,MATCH(F_Outputs!$A89&amp;F_Outputs!$B89,F_Outputs_Prep!$I$4:$I$378,0),MATCH(F_Outputs!K$2,F_Outputs_Prep!$B$4:$AH$4,0))</f>
        <v>PR24-FD-CA13-River-water-quality-v2.xlsx</v>
      </c>
      <c r="L89" s="15" t="str">
        <f ca="1">INDEX(F_Outputs_Prep!$B$4:$AH$378,MATCH(F_Outputs!$A89&amp;F_Outputs!$B89,F_Outputs_Prep!$I$4:$I$378,0),MATCH(F_Outputs!L$2,F_Outputs_Prep!$B$4:$AH$4,0))</f>
        <v>PR24-FD-CA13-River-water-quality-v2.xlsx</v>
      </c>
      <c r="M89" s="15" t="str">
        <f ca="1">INDEX(F_Outputs_Prep!$B$4:$AH$378,MATCH(F_Outputs!$A89&amp;F_Outputs!$B89,F_Outputs_Prep!$I$4:$I$378,0),MATCH(F_Outputs!M$2,F_Outputs_Prep!$B$4:$AH$4,0))</f>
        <v>PR24-FD-CA13-River-water-quality-v2.xlsx</v>
      </c>
      <c r="N89" s="15" t="str">
        <f ca="1">INDEX(F_Outputs_Prep!$B$4:$AH$378,MATCH(F_Outputs!$A89&amp;F_Outputs!$B89,F_Outputs_Prep!$I$4:$I$378,0),MATCH(F_Outputs!N$2,F_Outputs_Prep!$B$4:$AH$4,0))</f>
        <v>PR24-FD-CA13-River-water-quality-v2.xlsx</v>
      </c>
      <c r="O89" s="15" t="str">
        <f ca="1">INDEX(F_Outputs_Prep!$B$4:$AH$378,MATCH(F_Outputs!$A89&amp;F_Outputs!$B89,F_Outputs_Prep!$I$4:$I$378,0),MATCH(F_Outputs!O$2,F_Outputs_Prep!$B$4:$AH$4,0))</f>
        <v>PR24-FD-CA13-River-water-quality-v2.xlsx</v>
      </c>
      <c r="P89" s="15" t="str">
        <f ca="1">INDEX(F_Outputs_Prep!$B$4:$AH$378,MATCH(F_Outputs!$A89&amp;F_Outputs!$B89,F_Outputs_Prep!$I$4:$I$378,0),MATCH(F_Outputs!P$2,F_Outputs_Prep!$B$4:$AH$4,0))</f>
        <v>PR24-FD-CA13-River-water-quality-v2.xlsx</v>
      </c>
      <c r="Q89" s="15" t="str">
        <f ca="1">INDEX(F_Outputs_Prep!$B$4:$AH$378,MATCH(F_Outputs!$A89&amp;F_Outputs!$B89,F_Outputs_Prep!$I$4:$I$378,0),MATCH(F_Outputs!Q$2,F_Outputs_Prep!$B$4:$AH$4,0))</f>
        <v>PR24-FD-CA13-River-water-quality-v2.xlsx</v>
      </c>
      <c r="R89" s="15" t="str">
        <f ca="1">INDEX(F_Outputs_Prep!$B$4:$AH$378,MATCH(F_Outputs!$A89&amp;F_Outputs!$B89,F_Outputs_Prep!$I$4:$I$378,0),MATCH(F_Outputs!R$2,F_Outputs_Prep!$B$4:$AH$4,0))</f>
        <v>PR24-FD-CA13-River-water-quality-v2.xlsx</v>
      </c>
      <c r="S89" s="15" t="str">
        <f ca="1">INDEX(F_Outputs_Prep!$B$4:$AH$378,MATCH(F_Outputs!$A89&amp;F_Outputs!$B89,F_Outputs_Prep!$I$4:$I$378,0),MATCH(F_Outputs!S$2,F_Outputs_Prep!$B$4:$AH$4,0))</f>
        <v>PR24-FD-CA13-River-water-quality-v2.xlsx</v>
      </c>
      <c r="T89" s="15" t="str">
        <f ca="1">INDEX(F_Outputs_Prep!$B$4:$AH$378,MATCH(F_Outputs!$A89&amp;F_Outputs!$B89,F_Outputs_Prep!$I$4:$I$378,0),MATCH(F_Outputs!T$2,F_Outputs_Prep!$B$4:$AH$4,0))</f>
        <v>PR24-FD-CA13-River-water-quality-v2.xlsx</v>
      </c>
      <c r="U89" s="15" t="str">
        <f ca="1">INDEX(F_Outputs_Prep!$B$4:$AH$378,MATCH(F_Outputs!$A89&amp;F_Outputs!$B89,F_Outputs_Prep!$I$4:$I$378,0),MATCH(F_Outputs!U$2,F_Outputs_Prep!$B$4:$AH$4,0))</f>
        <v>PR24-FD-CA13-River-water-quality-v2.xlsx</v>
      </c>
      <c r="V89" s="15" t="str">
        <f ca="1">INDEX(F_Outputs_Prep!$B$4:$AH$378,MATCH(F_Outputs!$A89&amp;F_Outputs!$B89,F_Outputs_Prep!$I$4:$I$378,0),MATCH(F_Outputs!V$2,F_Outputs_Prep!$B$4:$AH$4,0))</f>
        <v>PR24-FD-CA13-River-water-quality-v2.xlsx</v>
      </c>
      <c r="W89" s="15" t="str">
        <f ca="1">INDEX(F_Outputs_Prep!$B$4:$AH$378,MATCH(F_Outputs!$A89&amp;F_Outputs!$B89,F_Outputs_Prep!$I$4:$I$378,0),MATCH(F_Outputs!W$2,F_Outputs_Prep!$B$4:$AH$4,0))</f>
        <v>PR24-FD-CA13-River-water-quality-v2.xlsx</v>
      </c>
      <c r="X89" s="15" t="str">
        <f ca="1">INDEX(F_Outputs_Prep!$B$4:$AH$378,MATCH(F_Outputs!$A89&amp;F_Outputs!$B89,F_Outputs_Prep!$I$4:$I$378,0),MATCH(F_Outputs!X$2,F_Outputs_Prep!$B$4:$AH$4,0))</f>
        <v>PR24-FD-CA13-River-water-quality-v2.xlsx</v>
      </c>
    </row>
    <row r="90" spans="1:24" ht="15" x14ac:dyDescent="0.25">
      <c r="A90" s="58" t="s">
        <v>75</v>
      </c>
      <c r="B90" s="56" t="s">
        <v>197</v>
      </c>
      <c r="C90" s="56" t="s">
        <v>198</v>
      </c>
      <c r="D90" s="52" t="s">
        <v>194</v>
      </c>
      <c r="E90" s="56" t="s">
        <v>44</v>
      </c>
      <c r="F90" s="15" t="str">
        <f>INDEX(F_Outputs_Prep!$B$4:$AH$378,MATCH(F_Outputs!$A90&amp;F_Outputs!$B90,F_Outputs_Prep!$I$4:$I$378,0),MATCH(F_Outputs!F$2,F_Outputs_Prep!$B$4:$AH$4,0))</f>
        <v>NA</v>
      </c>
      <c r="G90" s="15" t="str">
        <f>INDEX(F_Outputs_Prep!$B$4:$AH$378,MATCH(F_Outputs!$A90&amp;F_Outputs!$B90,F_Outputs_Prep!$I$4:$I$378,0),MATCH(F_Outputs!G$2,F_Outputs_Prep!$B$4:$AH$4,0))</f>
        <v>NA</v>
      </c>
      <c r="H90" s="15" t="str">
        <f>INDEX(F_Outputs_Prep!$B$4:$AH$378,MATCH(F_Outputs!$A90&amp;F_Outputs!$B90,F_Outputs_Prep!$I$4:$I$378,0),MATCH(F_Outputs!H$2,F_Outputs_Prep!$B$4:$AH$4,0))</f>
        <v>NA</v>
      </c>
      <c r="I90" s="15" t="str">
        <f>INDEX(F_Outputs_Prep!$B$4:$AH$378,MATCH(F_Outputs!$A90&amp;F_Outputs!$B90,F_Outputs_Prep!$I$4:$I$378,0),MATCH(F_Outputs!I$2,F_Outputs_Prep!$B$4:$AH$4,0))</f>
        <v>NA</v>
      </c>
      <c r="J90" s="15" t="str">
        <f>INDEX(F_Outputs_Prep!$B$4:$AH$378,MATCH(F_Outputs!$A90&amp;F_Outputs!$B90,F_Outputs_Prep!$I$4:$I$378,0),MATCH(F_Outputs!J$2,F_Outputs_Prep!$B$4:$AH$4,0))</f>
        <v>NA</v>
      </c>
      <c r="K90" s="15" t="str">
        <f>INDEX(F_Outputs_Prep!$B$4:$AH$378,MATCH(F_Outputs!$A90&amp;F_Outputs!$B90,F_Outputs_Prep!$I$4:$I$378,0),MATCH(F_Outputs!K$2,F_Outputs_Prep!$B$4:$AH$4,0))</f>
        <v>NA</v>
      </c>
      <c r="L90" s="15" t="str">
        <f>INDEX(F_Outputs_Prep!$B$4:$AH$378,MATCH(F_Outputs!$A90&amp;F_Outputs!$B90,F_Outputs_Prep!$I$4:$I$378,0),MATCH(F_Outputs!L$2,F_Outputs_Prep!$B$4:$AH$4,0))</f>
        <v>NA</v>
      </c>
      <c r="M90" s="15" t="str">
        <f>INDEX(F_Outputs_Prep!$B$4:$AH$378,MATCH(F_Outputs!$A90&amp;F_Outputs!$B90,F_Outputs_Prep!$I$4:$I$378,0),MATCH(F_Outputs!M$2,F_Outputs_Prep!$B$4:$AH$4,0))</f>
        <v>NA</v>
      </c>
      <c r="N90" s="15" t="str">
        <f>INDEX(F_Outputs_Prep!$B$4:$AH$378,MATCH(F_Outputs!$A90&amp;F_Outputs!$B90,F_Outputs_Prep!$I$4:$I$378,0),MATCH(F_Outputs!N$2,F_Outputs_Prep!$B$4:$AH$4,0))</f>
        <v>NA</v>
      </c>
      <c r="O90" s="15" t="str">
        <f>INDEX(F_Outputs_Prep!$B$4:$AH$378,MATCH(F_Outputs!$A90&amp;F_Outputs!$B90,F_Outputs_Prep!$I$4:$I$378,0),MATCH(F_Outputs!O$2,F_Outputs_Prep!$B$4:$AH$4,0))</f>
        <v>NA</v>
      </c>
      <c r="P90" s="15" t="str">
        <f>INDEX(F_Outputs_Prep!$B$4:$AH$378,MATCH(F_Outputs!$A90&amp;F_Outputs!$B90,F_Outputs_Prep!$I$4:$I$378,0),MATCH(F_Outputs!P$2,F_Outputs_Prep!$B$4:$AH$4,0))</f>
        <v>NA</v>
      </c>
      <c r="Q90" s="15" t="str">
        <f>INDEX(F_Outputs_Prep!$B$4:$AH$378,MATCH(F_Outputs!$A90&amp;F_Outputs!$B90,F_Outputs_Prep!$I$4:$I$378,0),MATCH(F_Outputs!Q$2,F_Outputs_Prep!$B$4:$AH$4,0))</f>
        <v>NA</v>
      </c>
      <c r="R90" s="15" t="str">
        <f>INDEX(F_Outputs_Prep!$B$4:$AH$378,MATCH(F_Outputs!$A90&amp;F_Outputs!$B90,F_Outputs_Prep!$I$4:$I$378,0),MATCH(F_Outputs!R$2,F_Outputs_Prep!$B$4:$AH$4,0))</f>
        <v>NA</v>
      </c>
      <c r="S90" s="15" t="str">
        <f>INDEX(F_Outputs_Prep!$B$4:$AH$378,MATCH(F_Outputs!$A90&amp;F_Outputs!$B90,F_Outputs_Prep!$I$4:$I$378,0),MATCH(F_Outputs!S$2,F_Outputs_Prep!$B$4:$AH$4,0))</f>
        <v>NA</v>
      </c>
      <c r="T90" s="15" t="str">
        <f>INDEX(F_Outputs_Prep!$B$4:$AH$378,MATCH(F_Outputs!$A90&amp;F_Outputs!$B90,F_Outputs_Prep!$I$4:$I$378,0),MATCH(F_Outputs!T$2,F_Outputs_Prep!$B$4:$AH$4,0))</f>
        <v>NA</v>
      </c>
      <c r="U90" s="15" t="str">
        <f>INDEX(F_Outputs_Prep!$B$4:$AH$378,MATCH(F_Outputs!$A90&amp;F_Outputs!$B90,F_Outputs_Prep!$I$4:$I$378,0),MATCH(F_Outputs!U$2,F_Outputs_Prep!$B$4:$AH$4,0))</f>
        <v>NA</v>
      </c>
      <c r="V90" s="15" t="str">
        <f>INDEX(F_Outputs_Prep!$B$4:$AH$378,MATCH(F_Outputs!$A90&amp;F_Outputs!$B90,F_Outputs_Prep!$I$4:$I$378,0),MATCH(F_Outputs!V$2,F_Outputs_Prep!$B$4:$AH$4,0))</f>
        <v>NA</v>
      </c>
      <c r="W90" s="15" t="str">
        <f>INDEX(F_Outputs_Prep!$B$4:$AH$378,MATCH(F_Outputs!$A90&amp;F_Outputs!$B90,F_Outputs_Prep!$I$4:$I$378,0),MATCH(F_Outputs!W$2,F_Outputs_Prep!$B$4:$AH$4,0))</f>
        <v>NA</v>
      </c>
      <c r="X90" s="15" t="str">
        <f>INDEX(F_Outputs_Prep!$B$4:$AH$378,MATCH(F_Outputs!$A90&amp;F_Outputs!$B90,F_Outputs_Prep!$I$4:$I$378,0),MATCH(F_Outputs!X$2,F_Outputs_Prep!$B$4:$AH$4,0))</f>
        <v>NA</v>
      </c>
    </row>
    <row r="91" spans="1:24" ht="15" x14ac:dyDescent="0.25">
      <c r="A91" s="58" t="s">
        <v>75</v>
      </c>
      <c r="B91" s="56" t="s">
        <v>199</v>
      </c>
      <c r="C91" s="56" t="s">
        <v>200</v>
      </c>
      <c r="D91" s="52" t="s">
        <v>201</v>
      </c>
      <c r="E91" s="56" t="s">
        <v>44</v>
      </c>
      <c r="F91" s="15">
        <f>INDEX(F_Outputs_Prep!$B$4:$AH$378,MATCH(F_Outputs!$A91&amp;F_Outputs!$B91,F_Outputs_Prep!$I$4:$I$378,0),MATCH(F_Outputs!F$2,F_Outputs_Prep!$B$4:$AH$4,0))</f>
        <v>1</v>
      </c>
      <c r="G91" s="15">
        <f>INDEX(F_Outputs_Prep!$B$4:$AH$378,MATCH(F_Outputs!$A91&amp;F_Outputs!$B91,F_Outputs_Prep!$I$4:$I$378,0),MATCH(F_Outputs!G$2,F_Outputs_Prep!$B$4:$AH$4,0))</f>
        <v>1</v>
      </c>
      <c r="H91" s="15">
        <f>INDEX(F_Outputs_Prep!$B$4:$AH$378,MATCH(F_Outputs!$A91&amp;F_Outputs!$B91,F_Outputs_Prep!$I$4:$I$378,0),MATCH(F_Outputs!H$2,F_Outputs_Prep!$B$4:$AH$4,0))</f>
        <v>1</v>
      </c>
      <c r="I91" s="15">
        <f>INDEX(F_Outputs_Prep!$B$4:$AH$378,MATCH(F_Outputs!$A91&amp;F_Outputs!$B91,F_Outputs_Prep!$I$4:$I$378,0),MATCH(F_Outputs!I$2,F_Outputs_Prep!$B$4:$AH$4,0))</f>
        <v>1</v>
      </c>
      <c r="J91" s="15">
        <f>INDEX(F_Outputs_Prep!$B$4:$AH$378,MATCH(F_Outputs!$A91&amp;F_Outputs!$B91,F_Outputs_Prep!$I$4:$I$378,0),MATCH(F_Outputs!J$2,F_Outputs_Prep!$B$4:$AH$4,0))</f>
        <v>1</v>
      </c>
      <c r="K91" s="15">
        <f>INDEX(F_Outputs_Prep!$B$4:$AH$378,MATCH(F_Outputs!$A91&amp;F_Outputs!$B91,F_Outputs_Prep!$I$4:$I$378,0),MATCH(F_Outputs!K$2,F_Outputs_Prep!$B$4:$AH$4,0))</f>
        <v>1</v>
      </c>
      <c r="L91" s="15">
        <f>INDEX(F_Outputs_Prep!$B$4:$AH$378,MATCH(F_Outputs!$A91&amp;F_Outputs!$B91,F_Outputs_Prep!$I$4:$I$378,0),MATCH(F_Outputs!L$2,F_Outputs_Prep!$B$4:$AH$4,0))</f>
        <v>1</v>
      </c>
      <c r="M91" s="15">
        <f>INDEX(F_Outputs_Prep!$B$4:$AH$378,MATCH(F_Outputs!$A91&amp;F_Outputs!$B91,F_Outputs_Prep!$I$4:$I$378,0),MATCH(F_Outputs!M$2,F_Outputs_Prep!$B$4:$AH$4,0))</f>
        <v>1</v>
      </c>
      <c r="N91" s="15">
        <f>INDEX(F_Outputs_Prep!$B$4:$AH$378,MATCH(F_Outputs!$A91&amp;F_Outputs!$B91,F_Outputs_Prep!$I$4:$I$378,0),MATCH(F_Outputs!N$2,F_Outputs_Prep!$B$4:$AH$4,0))</f>
        <v>1</v>
      </c>
      <c r="O91" s="15">
        <f>INDEX(F_Outputs_Prep!$B$4:$AH$378,MATCH(F_Outputs!$A91&amp;F_Outputs!$B91,F_Outputs_Prep!$I$4:$I$378,0),MATCH(F_Outputs!O$2,F_Outputs_Prep!$B$4:$AH$4,0))</f>
        <v>1</v>
      </c>
      <c r="P91" s="15">
        <f>INDEX(F_Outputs_Prep!$B$4:$AH$378,MATCH(F_Outputs!$A91&amp;F_Outputs!$B91,F_Outputs_Prep!$I$4:$I$378,0),MATCH(F_Outputs!P$2,F_Outputs_Prep!$B$4:$AH$4,0))</f>
        <v>1</v>
      </c>
      <c r="Q91" s="15">
        <f>INDEX(F_Outputs_Prep!$B$4:$AH$378,MATCH(F_Outputs!$A91&amp;F_Outputs!$B91,F_Outputs_Prep!$I$4:$I$378,0),MATCH(F_Outputs!Q$2,F_Outputs_Prep!$B$4:$AH$4,0))</f>
        <v>1</v>
      </c>
      <c r="R91" s="15">
        <f>INDEX(F_Outputs_Prep!$B$4:$AH$378,MATCH(F_Outputs!$A91&amp;F_Outputs!$B91,F_Outputs_Prep!$I$4:$I$378,0),MATCH(F_Outputs!R$2,F_Outputs_Prep!$B$4:$AH$4,0))</f>
        <v>1</v>
      </c>
      <c r="S91" s="15">
        <f>INDEX(F_Outputs_Prep!$B$4:$AH$378,MATCH(F_Outputs!$A91&amp;F_Outputs!$B91,F_Outputs_Prep!$I$4:$I$378,0),MATCH(F_Outputs!S$2,F_Outputs_Prep!$B$4:$AH$4,0))</f>
        <v>1</v>
      </c>
      <c r="T91" s="15">
        <f>INDEX(F_Outputs_Prep!$B$4:$AH$378,MATCH(F_Outputs!$A91&amp;F_Outputs!$B91,F_Outputs_Prep!$I$4:$I$378,0),MATCH(F_Outputs!T$2,F_Outputs_Prep!$B$4:$AH$4,0))</f>
        <v>1</v>
      </c>
      <c r="U91" s="15">
        <f>INDEX(F_Outputs_Prep!$B$4:$AH$378,MATCH(F_Outputs!$A91&amp;F_Outputs!$B91,F_Outputs_Prep!$I$4:$I$378,0),MATCH(F_Outputs!U$2,F_Outputs_Prep!$B$4:$AH$4,0))</f>
        <v>1</v>
      </c>
      <c r="V91" s="15">
        <f>INDEX(F_Outputs_Prep!$B$4:$AH$378,MATCH(F_Outputs!$A91&amp;F_Outputs!$B91,F_Outputs_Prep!$I$4:$I$378,0),MATCH(F_Outputs!V$2,F_Outputs_Prep!$B$4:$AH$4,0))</f>
        <v>1</v>
      </c>
      <c r="W91" s="15">
        <f>INDEX(F_Outputs_Prep!$B$4:$AH$378,MATCH(F_Outputs!$A91&amp;F_Outputs!$B91,F_Outputs_Prep!$I$4:$I$378,0),MATCH(F_Outputs!W$2,F_Outputs_Prep!$B$4:$AH$4,0))</f>
        <v>1</v>
      </c>
      <c r="X91" s="15">
        <f>INDEX(F_Outputs_Prep!$B$4:$AH$378,MATCH(F_Outputs!$A91&amp;F_Outputs!$B91,F_Outputs_Prep!$I$4:$I$378,0),MATCH(F_Outputs!X$2,F_Outputs_Prep!$B$4:$AH$4,0))</f>
        <v>1</v>
      </c>
    </row>
    <row r="92" spans="1:24" ht="15" x14ac:dyDescent="0.25">
      <c r="A92" s="58" t="s">
        <v>76</v>
      </c>
      <c r="B92" s="56" t="s">
        <v>125</v>
      </c>
      <c r="C92" s="56" t="s">
        <v>176</v>
      </c>
      <c r="D92" s="52" t="s">
        <v>50</v>
      </c>
      <c r="E92" s="56" t="s">
        <v>44</v>
      </c>
      <c r="F92" s="15" t="str">
        <f>INDEX(F_Outputs_Prep!$B$4:$AH$378,MATCH(F_Outputs!$A92&amp;F_Outputs!$B92,F_Outputs_Prep!$I$4:$I$378,0),MATCH(F_Outputs!F$2,F_Outputs_Prep!$B$4:$AH$4,0))</f>
        <v>##BLANK</v>
      </c>
      <c r="G92" s="15" t="str">
        <f>INDEX(F_Outputs_Prep!$B$4:$AH$378,MATCH(F_Outputs!$A92&amp;F_Outputs!$B92,F_Outputs_Prep!$I$4:$I$378,0),MATCH(F_Outputs!G$2,F_Outputs_Prep!$B$4:$AH$4,0))</f>
        <v>##BLANK</v>
      </c>
      <c r="H92" s="15" t="str">
        <f>INDEX(F_Outputs_Prep!$B$4:$AH$378,MATCH(F_Outputs!$A92&amp;F_Outputs!$B92,F_Outputs_Prep!$I$4:$I$378,0),MATCH(F_Outputs!H$2,F_Outputs_Prep!$B$4:$AH$4,0))</f>
        <v>##BLANK</v>
      </c>
      <c r="I92" s="15" t="str">
        <f>INDEX(F_Outputs_Prep!$B$4:$AH$378,MATCH(F_Outputs!$A92&amp;F_Outputs!$B92,F_Outputs_Prep!$I$4:$I$378,0),MATCH(F_Outputs!I$2,F_Outputs_Prep!$B$4:$AH$4,0))</f>
        <v>##BLANK</v>
      </c>
      <c r="J92" s="15" t="str">
        <f>INDEX(F_Outputs_Prep!$B$4:$AH$378,MATCH(F_Outputs!$A92&amp;F_Outputs!$B92,F_Outputs_Prep!$I$4:$I$378,0),MATCH(F_Outputs!J$2,F_Outputs_Prep!$B$4:$AH$4,0))</f>
        <v>##BLANK</v>
      </c>
      <c r="K92" s="15" t="str">
        <f>INDEX(F_Outputs_Prep!$B$4:$AH$378,MATCH(F_Outputs!$A92&amp;F_Outputs!$B92,F_Outputs_Prep!$I$4:$I$378,0),MATCH(F_Outputs!K$2,F_Outputs_Prep!$B$4:$AH$4,0))</f>
        <v>##BLANK</v>
      </c>
      <c r="L92" s="15" t="str">
        <f>INDEX(F_Outputs_Prep!$B$4:$AH$378,MATCH(F_Outputs!$A92&amp;F_Outputs!$B92,F_Outputs_Prep!$I$4:$I$378,0),MATCH(F_Outputs!L$2,F_Outputs_Prep!$B$4:$AH$4,0))</f>
        <v>##BLANK</v>
      </c>
      <c r="M92" s="15" t="str">
        <f>INDEX(F_Outputs_Prep!$B$4:$AH$378,MATCH(F_Outputs!$A92&amp;F_Outputs!$B92,F_Outputs_Prep!$I$4:$I$378,0),MATCH(F_Outputs!M$2,F_Outputs_Prep!$B$4:$AH$4,0))</f>
        <v>##BLANK</v>
      </c>
      <c r="N92" s="15" t="str">
        <f>INDEX(F_Outputs_Prep!$B$4:$AH$378,MATCH(F_Outputs!$A92&amp;F_Outputs!$B92,F_Outputs_Prep!$I$4:$I$378,0),MATCH(F_Outputs!N$2,F_Outputs_Prep!$B$4:$AH$4,0))</f>
        <v>##BLANK</v>
      </c>
      <c r="O92" s="15" t="str">
        <f>INDEX(F_Outputs_Prep!$B$4:$AH$378,MATCH(F_Outputs!$A92&amp;F_Outputs!$B92,F_Outputs_Prep!$I$4:$I$378,0),MATCH(F_Outputs!O$2,F_Outputs_Prep!$B$4:$AH$4,0))</f>
        <v>##BLANK</v>
      </c>
      <c r="P92" s="15" t="str">
        <f>INDEX(F_Outputs_Prep!$B$4:$AH$378,MATCH(F_Outputs!$A92&amp;F_Outputs!$B92,F_Outputs_Prep!$I$4:$I$378,0),MATCH(F_Outputs!P$2,F_Outputs_Prep!$B$4:$AH$4,0))</f>
        <v>##BLANK</v>
      </c>
      <c r="Q92" s="15" t="str">
        <f>INDEX(F_Outputs_Prep!$B$4:$AH$378,MATCH(F_Outputs!$A92&amp;F_Outputs!$B92,F_Outputs_Prep!$I$4:$I$378,0),MATCH(F_Outputs!Q$2,F_Outputs_Prep!$B$4:$AH$4,0))</f>
        <v>##BLANK</v>
      </c>
      <c r="R92" s="15" t="str">
        <f>INDEX(F_Outputs_Prep!$B$4:$AH$378,MATCH(F_Outputs!$A92&amp;F_Outputs!$B92,F_Outputs_Prep!$I$4:$I$378,0),MATCH(F_Outputs!R$2,F_Outputs_Prep!$B$4:$AH$4,0))</f>
        <v>##BLANK</v>
      </c>
      <c r="S92" s="15" t="str">
        <f>INDEX(F_Outputs_Prep!$B$4:$AH$378,MATCH(F_Outputs!$A92&amp;F_Outputs!$B92,F_Outputs_Prep!$I$4:$I$378,0),MATCH(F_Outputs!S$2,F_Outputs_Prep!$B$4:$AH$4,0))</f>
        <v>##BLANK</v>
      </c>
      <c r="T92" s="15" t="str">
        <f>INDEX(F_Outputs_Prep!$B$4:$AH$378,MATCH(F_Outputs!$A92&amp;F_Outputs!$B92,F_Outputs_Prep!$I$4:$I$378,0),MATCH(F_Outputs!T$2,F_Outputs_Prep!$B$4:$AH$4,0))</f>
        <v>##BLANK</v>
      </c>
      <c r="U92" s="15" t="str">
        <f>INDEX(F_Outputs_Prep!$B$4:$AH$378,MATCH(F_Outputs!$A92&amp;F_Outputs!$B92,F_Outputs_Prep!$I$4:$I$378,0),MATCH(F_Outputs!U$2,F_Outputs_Prep!$B$4:$AH$4,0))</f>
        <v>##BLANK</v>
      </c>
      <c r="V92" s="15" t="str">
        <f>INDEX(F_Outputs_Prep!$B$4:$AH$378,MATCH(F_Outputs!$A92&amp;F_Outputs!$B92,F_Outputs_Prep!$I$4:$I$378,0),MATCH(F_Outputs!V$2,F_Outputs_Prep!$B$4:$AH$4,0))</f>
        <v>##BLANK</v>
      </c>
      <c r="W92" s="15" t="str">
        <f>INDEX(F_Outputs_Prep!$B$4:$AH$378,MATCH(F_Outputs!$A92&amp;F_Outputs!$B92,F_Outputs_Prep!$I$4:$I$378,0),MATCH(F_Outputs!W$2,F_Outputs_Prep!$B$4:$AH$4,0))</f>
        <v>##BLANK</v>
      </c>
      <c r="X92" s="15" t="str">
        <f>INDEX(F_Outputs_Prep!$B$4:$AH$378,MATCH(F_Outputs!$A92&amp;F_Outputs!$B92,F_Outputs_Prep!$I$4:$I$378,0),MATCH(F_Outputs!X$2,F_Outputs_Prep!$B$4:$AH$4,0))</f>
        <v>##BLANK</v>
      </c>
    </row>
    <row r="93" spans="1:24" ht="15" x14ac:dyDescent="0.25">
      <c r="A93" s="58" t="s">
        <v>76</v>
      </c>
      <c r="B93" s="56" t="s">
        <v>126</v>
      </c>
      <c r="C93" s="56" t="s">
        <v>177</v>
      </c>
      <c r="D93" s="52" t="s">
        <v>50</v>
      </c>
      <c r="E93" s="56" t="s">
        <v>44</v>
      </c>
      <c r="F93" s="15" t="str">
        <f>INDEX(F_Outputs_Prep!$B$4:$AH$378,MATCH(F_Outputs!$A93&amp;F_Outputs!$B93,F_Outputs_Prep!$I$4:$I$378,0),MATCH(F_Outputs!F$2,F_Outputs_Prep!$B$4:$AH$4,0))</f>
        <v>##BLANK</v>
      </c>
      <c r="G93" s="15" t="str">
        <f>INDEX(F_Outputs_Prep!$B$4:$AH$378,MATCH(F_Outputs!$A93&amp;F_Outputs!$B93,F_Outputs_Prep!$I$4:$I$378,0),MATCH(F_Outputs!G$2,F_Outputs_Prep!$B$4:$AH$4,0))</f>
        <v>##BLANK</v>
      </c>
      <c r="H93" s="15" t="str">
        <f>INDEX(F_Outputs_Prep!$B$4:$AH$378,MATCH(F_Outputs!$A93&amp;F_Outputs!$B93,F_Outputs_Prep!$I$4:$I$378,0),MATCH(F_Outputs!H$2,F_Outputs_Prep!$B$4:$AH$4,0))</f>
        <v>##BLANK</v>
      </c>
      <c r="I93" s="15" t="str">
        <f>INDEX(F_Outputs_Prep!$B$4:$AH$378,MATCH(F_Outputs!$A93&amp;F_Outputs!$B93,F_Outputs_Prep!$I$4:$I$378,0),MATCH(F_Outputs!I$2,F_Outputs_Prep!$B$4:$AH$4,0))</f>
        <v>##BLANK</v>
      </c>
      <c r="J93" s="15" t="str">
        <f>INDEX(F_Outputs_Prep!$B$4:$AH$378,MATCH(F_Outputs!$A93&amp;F_Outputs!$B93,F_Outputs_Prep!$I$4:$I$378,0),MATCH(F_Outputs!J$2,F_Outputs_Prep!$B$4:$AH$4,0))</f>
        <v>##BLANK</v>
      </c>
      <c r="K93" s="15" t="str">
        <f>INDEX(F_Outputs_Prep!$B$4:$AH$378,MATCH(F_Outputs!$A93&amp;F_Outputs!$B93,F_Outputs_Prep!$I$4:$I$378,0),MATCH(F_Outputs!K$2,F_Outputs_Prep!$B$4:$AH$4,0))</f>
        <v>##BLANK</v>
      </c>
      <c r="L93" s="15" t="str">
        <f>INDEX(F_Outputs_Prep!$B$4:$AH$378,MATCH(F_Outputs!$A93&amp;F_Outputs!$B93,F_Outputs_Prep!$I$4:$I$378,0),MATCH(F_Outputs!L$2,F_Outputs_Prep!$B$4:$AH$4,0))</f>
        <v>##BLANK</v>
      </c>
      <c r="M93" s="15" t="str">
        <f>INDEX(F_Outputs_Prep!$B$4:$AH$378,MATCH(F_Outputs!$A93&amp;F_Outputs!$B93,F_Outputs_Prep!$I$4:$I$378,0),MATCH(F_Outputs!M$2,F_Outputs_Prep!$B$4:$AH$4,0))</f>
        <v>##BLANK</v>
      </c>
      <c r="N93" s="15" t="str">
        <f>INDEX(F_Outputs_Prep!$B$4:$AH$378,MATCH(F_Outputs!$A93&amp;F_Outputs!$B93,F_Outputs_Prep!$I$4:$I$378,0),MATCH(F_Outputs!N$2,F_Outputs_Prep!$B$4:$AH$4,0))</f>
        <v>##BLANK</v>
      </c>
      <c r="O93" s="15">
        <f>INDEX(F_Outputs_Prep!$B$4:$AH$378,MATCH(F_Outputs!$A93&amp;F_Outputs!$B93,F_Outputs_Prep!$I$4:$I$378,0),MATCH(F_Outputs!O$2,F_Outputs_Prep!$B$4:$AH$4,0))</f>
        <v>596513.31220000004</v>
      </c>
      <c r="P93" s="15">
        <f>INDEX(F_Outputs_Prep!$B$4:$AH$378,MATCH(F_Outputs!$A93&amp;F_Outputs!$B93,F_Outputs_Prep!$I$4:$I$378,0),MATCH(F_Outputs!P$2,F_Outputs_Prep!$B$4:$AH$4,0))</f>
        <v>759336.58940000006</v>
      </c>
      <c r="Q93" s="15">
        <f>INDEX(F_Outputs_Prep!$B$4:$AH$378,MATCH(F_Outputs!$A93&amp;F_Outputs!$B93,F_Outputs_Prep!$I$4:$I$378,0),MATCH(F_Outputs!Q$2,F_Outputs_Prep!$B$4:$AH$4,0))</f>
        <v>732151.00719999999</v>
      </c>
      <c r="R93" s="15">
        <f>INDEX(F_Outputs_Prep!$B$4:$AH$378,MATCH(F_Outputs!$A93&amp;F_Outputs!$B93,F_Outputs_Prep!$I$4:$I$378,0),MATCH(F_Outputs!R$2,F_Outputs_Prep!$B$4:$AH$4,0))</f>
        <v>1161519.9879999999</v>
      </c>
      <c r="S93" s="15">
        <f>INDEX(F_Outputs_Prep!$B$4:$AH$378,MATCH(F_Outputs!$A93&amp;F_Outputs!$B93,F_Outputs_Prep!$I$4:$I$378,0),MATCH(F_Outputs!S$2,F_Outputs_Prep!$B$4:$AH$4,0))</f>
        <v>1167078.8321</v>
      </c>
      <c r="T93" s="15">
        <f>INDEX(F_Outputs_Prep!$B$4:$AH$378,MATCH(F_Outputs!$A93&amp;F_Outputs!$B93,F_Outputs_Prep!$I$4:$I$378,0),MATCH(F_Outputs!T$2,F_Outputs_Prep!$B$4:$AH$4,0))</f>
        <v>1421434.7725</v>
      </c>
      <c r="U93" s="15">
        <f>INDEX(F_Outputs_Prep!$B$4:$AH$378,MATCH(F_Outputs!$A93&amp;F_Outputs!$B93,F_Outputs_Prep!$I$4:$I$378,0),MATCH(F_Outputs!U$2,F_Outputs_Prep!$B$4:$AH$4,0))</f>
        <v>1444074.7034</v>
      </c>
      <c r="V93" s="15">
        <f>INDEX(F_Outputs_Prep!$B$4:$AH$378,MATCH(F_Outputs!$A93&amp;F_Outputs!$B93,F_Outputs_Prep!$I$4:$I$378,0),MATCH(F_Outputs!V$2,F_Outputs_Prep!$B$4:$AH$4,0))</f>
        <v>1632353.5543</v>
      </c>
      <c r="W93" s="15">
        <f>INDEX(F_Outputs_Prep!$B$4:$AH$378,MATCH(F_Outputs!$A93&amp;F_Outputs!$B93,F_Outputs_Prep!$I$4:$I$378,0),MATCH(F_Outputs!W$2,F_Outputs_Prep!$B$4:$AH$4,0))</f>
        <v>1646673.3255</v>
      </c>
      <c r="X93" s="15">
        <f>INDEX(F_Outputs_Prep!$B$4:$AH$378,MATCH(F_Outputs!$A93&amp;F_Outputs!$B93,F_Outputs_Prep!$I$4:$I$378,0),MATCH(F_Outputs!X$2,F_Outputs_Prep!$B$4:$AH$4,0))</f>
        <v>1646673.3255</v>
      </c>
    </row>
    <row r="94" spans="1:24" ht="15" x14ac:dyDescent="0.25">
      <c r="A94" s="58" t="s">
        <v>76</v>
      </c>
      <c r="B94" s="56" t="s">
        <v>127</v>
      </c>
      <c r="C94" s="56" t="s">
        <v>178</v>
      </c>
      <c r="D94" s="52" t="s">
        <v>50</v>
      </c>
      <c r="E94" s="56" t="s">
        <v>44</v>
      </c>
      <c r="F94" s="15" t="str">
        <f>INDEX(F_Outputs_Prep!$B$4:$AH$378,MATCH(F_Outputs!$A94&amp;F_Outputs!$B94,F_Outputs_Prep!$I$4:$I$378,0),MATCH(F_Outputs!F$2,F_Outputs_Prep!$B$4:$AH$4,0))</f>
        <v>##BLANK</v>
      </c>
      <c r="G94" s="15" t="str">
        <f>INDEX(F_Outputs_Prep!$B$4:$AH$378,MATCH(F_Outputs!$A94&amp;F_Outputs!$B94,F_Outputs_Prep!$I$4:$I$378,0),MATCH(F_Outputs!G$2,F_Outputs_Prep!$B$4:$AH$4,0))</f>
        <v>##BLANK</v>
      </c>
      <c r="H94" s="15" t="str">
        <f>INDEX(F_Outputs_Prep!$B$4:$AH$378,MATCH(F_Outputs!$A94&amp;F_Outputs!$B94,F_Outputs_Prep!$I$4:$I$378,0),MATCH(F_Outputs!H$2,F_Outputs_Prep!$B$4:$AH$4,0))</f>
        <v>##BLANK</v>
      </c>
      <c r="I94" s="15" t="str">
        <f>INDEX(F_Outputs_Prep!$B$4:$AH$378,MATCH(F_Outputs!$A94&amp;F_Outputs!$B94,F_Outputs_Prep!$I$4:$I$378,0),MATCH(F_Outputs!I$2,F_Outputs_Prep!$B$4:$AH$4,0))</f>
        <v>##BLANK</v>
      </c>
      <c r="J94" s="15" t="str">
        <f>INDEX(F_Outputs_Prep!$B$4:$AH$378,MATCH(F_Outputs!$A94&amp;F_Outputs!$B94,F_Outputs_Prep!$I$4:$I$378,0),MATCH(F_Outputs!J$2,F_Outputs_Prep!$B$4:$AH$4,0))</f>
        <v>##BLANK</v>
      </c>
      <c r="K94" s="15" t="str">
        <f>INDEX(F_Outputs_Prep!$B$4:$AH$378,MATCH(F_Outputs!$A94&amp;F_Outputs!$B94,F_Outputs_Prep!$I$4:$I$378,0),MATCH(F_Outputs!K$2,F_Outputs_Prep!$B$4:$AH$4,0))</f>
        <v>##BLANK</v>
      </c>
      <c r="L94" s="15" t="str">
        <f>INDEX(F_Outputs_Prep!$B$4:$AH$378,MATCH(F_Outputs!$A94&amp;F_Outputs!$B94,F_Outputs_Prep!$I$4:$I$378,0),MATCH(F_Outputs!L$2,F_Outputs_Prep!$B$4:$AH$4,0))</f>
        <v>##BLANK</v>
      </c>
      <c r="M94" s="15" t="str">
        <f>INDEX(F_Outputs_Prep!$B$4:$AH$378,MATCH(F_Outputs!$A94&amp;F_Outputs!$B94,F_Outputs_Prep!$I$4:$I$378,0),MATCH(F_Outputs!M$2,F_Outputs_Prep!$B$4:$AH$4,0))</f>
        <v>##BLANK</v>
      </c>
      <c r="N94" s="15" t="str">
        <f>INDEX(F_Outputs_Prep!$B$4:$AH$378,MATCH(F_Outputs!$A94&amp;F_Outputs!$B94,F_Outputs_Prep!$I$4:$I$378,0),MATCH(F_Outputs!N$2,F_Outputs_Prep!$B$4:$AH$4,0))</f>
        <v>##BLANK</v>
      </c>
      <c r="O94" s="15">
        <f>INDEX(F_Outputs_Prep!$B$4:$AH$378,MATCH(F_Outputs!$A94&amp;F_Outputs!$B94,F_Outputs_Prep!$I$4:$I$378,0),MATCH(F_Outputs!O$2,F_Outputs_Prep!$B$4:$AH$4,0))</f>
        <v>596513.31220000004</v>
      </c>
      <c r="P94" s="15">
        <f>INDEX(F_Outputs_Prep!$B$4:$AH$378,MATCH(F_Outputs!$A94&amp;F_Outputs!$B94,F_Outputs_Prep!$I$4:$I$378,0),MATCH(F_Outputs!P$2,F_Outputs_Prep!$B$4:$AH$4,0))</f>
        <v>574504.69030000002</v>
      </c>
      <c r="Q94" s="15">
        <f>INDEX(F_Outputs_Prep!$B$4:$AH$378,MATCH(F_Outputs!$A94&amp;F_Outputs!$B94,F_Outputs_Prep!$I$4:$I$378,0),MATCH(F_Outputs!Q$2,F_Outputs_Prep!$B$4:$AH$4,0))</f>
        <v>562668.94770000002</v>
      </c>
      <c r="R94" s="15">
        <f>INDEX(F_Outputs_Prep!$B$4:$AH$378,MATCH(F_Outputs!$A94&amp;F_Outputs!$B94,F_Outputs_Prep!$I$4:$I$378,0),MATCH(F_Outputs!R$2,F_Outputs_Prep!$B$4:$AH$4,0))</f>
        <v>980553.45810000005</v>
      </c>
      <c r="S94" s="15">
        <f>INDEX(F_Outputs_Prep!$B$4:$AH$378,MATCH(F_Outputs!$A94&amp;F_Outputs!$B94,F_Outputs_Prep!$I$4:$I$378,0),MATCH(F_Outputs!S$2,F_Outputs_Prep!$B$4:$AH$4,0))</f>
        <v>980811.38569999998</v>
      </c>
      <c r="T94" s="15">
        <f>INDEX(F_Outputs_Prep!$B$4:$AH$378,MATCH(F_Outputs!$A94&amp;F_Outputs!$B94,F_Outputs_Prep!$I$4:$I$378,0),MATCH(F_Outputs!T$2,F_Outputs_Prep!$B$4:$AH$4,0))</f>
        <v>836067.08160000003</v>
      </c>
      <c r="U94" s="15">
        <f>INDEX(F_Outputs_Prep!$B$4:$AH$378,MATCH(F_Outputs!$A94&amp;F_Outputs!$B94,F_Outputs_Prep!$I$4:$I$378,0),MATCH(F_Outputs!U$2,F_Outputs_Prep!$B$4:$AH$4,0))</f>
        <v>820658.97779999999</v>
      </c>
      <c r="V94" s="15">
        <f>INDEX(F_Outputs_Prep!$B$4:$AH$378,MATCH(F_Outputs!$A94&amp;F_Outputs!$B94,F_Outputs_Prep!$I$4:$I$378,0),MATCH(F_Outputs!V$2,F_Outputs_Prep!$B$4:$AH$4,0))</f>
        <v>852623.14320000005</v>
      </c>
      <c r="W94" s="15">
        <f>INDEX(F_Outputs_Prep!$B$4:$AH$378,MATCH(F_Outputs!$A94&amp;F_Outputs!$B94,F_Outputs_Prep!$I$4:$I$378,0),MATCH(F_Outputs!W$2,F_Outputs_Prep!$B$4:$AH$4,0))</f>
        <v>760001.45810000005</v>
      </c>
      <c r="X94" s="15">
        <f>INDEX(F_Outputs_Prep!$B$4:$AH$378,MATCH(F_Outputs!$A94&amp;F_Outputs!$B94,F_Outputs_Prep!$I$4:$I$378,0),MATCH(F_Outputs!X$2,F_Outputs_Prep!$B$4:$AH$4,0))</f>
        <v>760001.45810000005</v>
      </c>
    </row>
    <row r="95" spans="1:24" ht="15" x14ac:dyDescent="0.25">
      <c r="A95" s="58" t="s">
        <v>76</v>
      </c>
      <c r="B95" s="56" t="s">
        <v>128</v>
      </c>
      <c r="C95" s="56" t="s">
        <v>179</v>
      </c>
      <c r="D95" s="52" t="s">
        <v>50</v>
      </c>
      <c r="E95" s="56" t="s">
        <v>44</v>
      </c>
      <c r="F95" s="15">
        <f>INDEX(F_Outputs_Prep!$B$4:$AH$378,MATCH(F_Outputs!$A95&amp;F_Outputs!$B95,F_Outputs_Prep!$I$4:$I$378,0),MATCH(F_Outputs!F$2,F_Outputs_Prep!$B$4:$AH$4,0))</f>
        <v>0</v>
      </c>
      <c r="G95" s="15">
        <f>INDEX(F_Outputs_Prep!$B$4:$AH$378,MATCH(F_Outputs!$A95&amp;F_Outputs!$B95,F_Outputs_Prep!$I$4:$I$378,0),MATCH(F_Outputs!G$2,F_Outputs_Prep!$B$4:$AH$4,0))</f>
        <v>0</v>
      </c>
      <c r="H95" s="15">
        <f>INDEX(F_Outputs_Prep!$B$4:$AH$378,MATCH(F_Outputs!$A95&amp;F_Outputs!$B95,F_Outputs_Prep!$I$4:$I$378,0),MATCH(F_Outputs!H$2,F_Outputs_Prep!$B$4:$AH$4,0))</f>
        <v>0</v>
      </c>
      <c r="I95" s="15">
        <f>INDEX(F_Outputs_Prep!$B$4:$AH$378,MATCH(F_Outputs!$A95&amp;F_Outputs!$B95,F_Outputs_Prep!$I$4:$I$378,0),MATCH(F_Outputs!I$2,F_Outputs_Prep!$B$4:$AH$4,0))</f>
        <v>0</v>
      </c>
      <c r="J95" s="15">
        <f>INDEX(F_Outputs_Prep!$B$4:$AH$378,MATCH(F_Outputs!$A95&amp;F_Outputs!$B95,F_Outputs_Prep!$I$4:$I$378,0),MATCH(F_Outputs!J$2,F_Outputs_Prep!$B$4:$AH$4,0))</f>
        <v>0</v>
      </c>
      <c r="K95" s="15">
        <f>INDEX(F_Outputs_Prep!$B$4:$AH$378,MATCH(F_Outputs!$A95&amp;F_Outputs!$B95,F_Outputs_Prep!$I$4:$I$378,0),MATCH(F_Outputs!K$2,F_Outputs_Prep!$B$4:$AH$4,0))</f>
        <v>0</v>
      </c>
      <c r="L95" s="15">
        <f>INDEX(F_Outputs_Prep!$B$4:$AH$378,MATCH(F_Outputs!$A95&amp;F_Outputs!$B95,F_Outputs_Prep!$I$4:$I$378,0),MATCH(F_Outputs!L$2,F_Outputs_Prep!$B$4:$AH$4,0))</f>
        <v>0</v>
      </c>
      <c r="M95" s="15">
        <f>INDEX(F_Outputs_Prep!$B$4:$AH$378,MATCH(F_Outputs!$A95&amp;F_Outputs!$B95,F_Outputs_Prep!$I$4:$I$378,0),MATCH(F_Outputs!M$2,F_Outputs_Prep!$B$4:$AH$4,0))</f>
        <v>0</v>
      </c>
      <c r="N95" s="15">
        <f>INDEX(F_Outputs_Prep!$B$4:$AH$378,MATCH(F_Outputs!$A95&amp;F_Outputs!$B95,F_Outputs_Prep!$I$4:$I$378,0),MATCH(F_Outputs!N$2,F_Outputs_Prep!$B$4:$AH$4,0))</f>
        <v>0</v>
      </c>
      <c r="O95" s="15">
        <f>INDEX(F_Outputs_Prep!$B$4:$AH$378,MATCH(F_Outputs!$A95&amp;F_Outputs!$B95,F_Outputs_Prep!$I$4:$I$378,0),MATCH(F_Outputs!O$2,F_Outputs_Prep!$B$4:$AH$4,0))</f>
        <v>0</v>
      </c>
      <c r="P95" s="15">
        <f>INDEX(F_Outputs_Prep!$B$4:$AH$378,MATCH(F_Outputs!$A95&amp;F_Outputs!$B95,F_Outputs_Prep!$I$4:$I$378,0),MATCH(F_Outputs!P$2,F_Outputs_Prep!$B$4:$AH$4,0))</f>
        <v>184831.89910000001</v>
      </c>
      <c r="Q95" s="15">
        <f>INDEX(F_Outputs_Prep!$B$4:$AH$378,MATCH(F_Outputs!$A95&amp;F_Outputs!$B95,F_Outputs_Prep!$I$4:$I$378,0),MATCH(F_Outputs!Q$2,F_Outputs_Prep!$B$4:$AH$4,0))</f>
        <v>169482.05960000001</v>
      </c>
      <c r="R95" s="15">
        <f>INDEX(F_Outputs_Prep!$B$4:$AH$378,MATCH(F_Outputs!$A95&amp;F_Outputs!$B95,F_Outputs_Prep!$I$4:$I$378,0),MATCH(F_Outputs!R$2,F_Outputs_Prep!$B$4:$AH$4,0))</f>
        <v>180966.53</v>
      </c>
      <c r="S95" s="15">
        <f>INDEX(F_Outputs_Prep!$B$4:$AH$378,MATCH(F_Outputs!$A95&amp;F_Outputs!$B95,F_Outputs_Prep!$I$4:$I$378,0),MATCH(F_Outputs!S$2,F_Outputs_Prep!$B$4:$AH$4,0))</f>
        <v>186267.44639999999</v>
      </c>
      <c r="T95" s="15">
        <f>INDEX(F_Outputs_Prep!$B$4:$AH$378,MATCH(F_Outputs!$A95&amp;F_Outputs!$B95,F_Outputs_Prep!$I$4:$I$378,0),MATCH(F_Outputs!T$2,F_Outputs_Prep!$B$4:$AH$4,0))</f>
        <v>585367.69090000005</v>
      </c>
      <c r="U95" s="15">
        <f>INDEX(F_Outputs_Prep!$B$4:$AH$378,MATCH(F_Outputs!$A95&amp;F_Outputs!$B95,F_Outputs_Prep!$I$4:$I$378,0),MATCH(F_Outputs!U$2,F_Outputs_Prep!$B$4:$AH$4,0))</f>
        <v>623415.72560000001</v>
      </c>
      <c r="V95" s="15">
        <f>INDEX(F_Outputs_Prep!$B$4:$AH$378,MATCH(F_Outputs!$A95&amp;F_Outputs!$B95,F_Outputs_Prep!$I$4:$I$378,0),MATCH(F_Outputs!V$2,F_Outputs_Prep!$B$4:$AH$4,0))</f>
        <v>779730.41119999997</v>
      </c>
      <c r="W95" s="15">
        <f>INDEX(F_Outputs_Prep!$B$4:$AH$378,MATCH(F_Outputs!$A95&amp;F_Outputs!$B95,F_Outputs_Prep!$I$4:$I$378,0),MATCH(F_Outputs!W$2,F_Outputs_Prep!$B$4:$AH$4,0))</f>
        <v>886671.86739999999</v>
      </c>
      <c r="X95" s="15">
        <f>INDEX(F_Outputs_Prep!$B$4:$AH$378,MATCH(F_Outputs!$A95&amp;F_Outputs!$B95,F_Outputs_Prep!$I$4:$I$378,0),MATCH(F_Outputs!X$2,F_Outputs_Prep!$B$4:$AH$4,0))</f>
        <v>886671.86739999999</v>
      </c>
    </row>
    <row r="96" spans="1:24" ht="15" x14ac:dyDescent="0.25">
      <c r="A96" s="58" t="s">
        <v>76</v>
      </c>
      <c r="B96" s="56" t="s">
        <v>129</v>
      </c>
      <c r="C96" s="56" t="s">
        <v>180</v>
      </c>
      <c r="D96" s="52" t="s">
        <v>50</v>
      </c>
      <c r="E96" s="56" t="s">
        <v>44</v>
      </c>
      <c r="F96" s="15" t="str">
        <f>INDEX(F_Outputs_Prep!$B$4:$AH$378,MATCH(F_Outputs!$A96&amp;F_Outputs!$B96,F_Outputs_Prep!$I$4:$I$378,0),MATCH(F_Outputs!F$2,F_Outputs_Prep!$B$4:$AH$4,0))</f>
        <v>##BLANK</v>
      </c>
      <c r="G96" s="15" t="str">
        <f>INDEX(F_Outputs_Prep!$B$4:$AH$378,MATCH(F_Outputs!$A96&amp;F_Outputs!$B96,F_Outputs_Prep!$I$4:$I$378,0),MATCH(F_Outputs!G$2,F_Outputs_Prep!$B$4:$AH$4,0))</f>
        <v>##BLANK</v>
      </c>
      <c r="H96" s="15" t="str">
        <f>INDEX(F_Outputs_Prep!$B$4:$AH$378,MATCH(F_Outputs!$A96&amp;F_Outputs!$B96,F_Outputs_Prep!$I$4:$I$378,0),MATCH(F_Outputs!H$2,F_Outputs_Prep!$B$4:$AH$4,0))</f>
        <v>##BLANK</v>
      </c>
      <c r="I96" s="15" t="str">
        <f>INDEX(F_Outputs_Prep!$B$4:$AH$378,MATCH(F_Outputs!$A96&amp;F_Outputs!$B96,F_Outputs_Prep!$I$4:$I$378,0),MATCH(F_Outputs!I$2,F_Outputs_Prep!$B$4:$AH$4,0))</f>
        <v>##BLANK</v>
      </c>
      <c r="J96" s="15" t="str">
        <f>INDEX(F_Outputs_Prep!$B$4:$AH$378,MATCH(F_Outputs!$A96&amp;F_Outputs!$B96,F_Outputs_Prep!$I$4:$I$378,0),MATCH(F_Outputs!J$2,F_Outputs_Prep!$B$4:$AH$4,0))</f>
        <v>##BLANK</v>
      </c>
      <c r="K96" s="15" t="str">
        <f>INDEX(F_Outputs_Prep!$B$4:$AH$378,MATCH(F_Outputs!$A96&amp;F_Outputs!$B96,F_Outputs_Prep!$I$4:$I$378,0),MATCH(F_Outputs!K$2,F_Outputs_Prep!$B$4:$AH$4,0))</f>
        <v>##BLANK</v>
      </c>
      <c r="L96" s="15" t="str">
        <f>INDEX(F_Outputs_Prep!$B$4:$AH$378,MATCH(F_Outputs!$A96&amp;F_Outputs!$B96,F_Outputs_Prep!$I$4:$I$378,0),MATCH(F_Outputs!L$2,F_Outputs_Prep!$B$4:$AH$4,0))</f>
        <v>##BLANK</v>
      </c>
      <c r="M96" s="15" t="str">
        <f>INDEX(F_Outputs_Prep!$B$4:$AH$378,MATCH(F_Outputs!$A96&amp;F_Outputs!$B96,F_Outputs_Prep!$I$4:$I$378,0),MATCH(F_Outputs!M$2,F_Outputs_Prep!$B$4:$AH$4,0))</f>
        <v>##BLANK</v>
      </c>
      <c r="N96" s="15" t="str">
        <f>INDEX(F_Outputs_Prep!$B$4:$AH$378,MATCH(F_Outputs!$A96&amp;F_Outputs!$B96,F_Outputs_Prep!$I$4:$I$378,0),MATCH(F_Outputs!N$2,F_Outputs_Prep!$B$4:$AH$4,0))</f>
        <v>##BLANK</v>
      </c>
      <c r="O96" s="15">
        <f>INDEX(F_Outputs_Prep!$B$4:$AH$378,MATCH(F_Outputs!$A96&amp;F_Outputs!$B96,F_Outputs_Prep!$I$4:$I$378,0),MATCH(F_Outputs!O$2,F_Outputs_Prep!$B$4:$AH$4,0))</f>
        <v>0</v>
      </c>
      <c r="P96" s="15">
        <f>INDEX(F_Outputs_Prep!$B$4:$AH$378,MATCH(F_Outputs!$A96&amp;F_Outputs!$B96,F_Outputs_Prep!$I$4:$I$378,0),MATCH(F_Outputs!P$2,F_Outputs_Prep!$B$4:$AH$4,0))</f>
        <v>0</v>
      </c>
      <c r="Q96" s="15">
        <f>INDEX(F_Outputs_Prep!$B$4:$AH$378,MATCH(F_Outputs!$A96&amp;F_Outputs!$B96,F_Outputs_Prep!$I$4:$I$378,0),MATCH(F_Outputs!Q$2,F_Outputs_Prep!$B$4:$AH$4,0))</f>
        <v>0</v>
      </c>
      <c r="R96" s="15">
        <f>INDEX(F_Outputs_Prep!$B$4:$AH$378,MATCH(F_Outputs!$A96&amp;F_Outputs!$B96,F_Outputs_Prep!$I$4:$I$378,0),MATCH(F_Outputs!R$2,F_Outputs_Prep!$B$4:$AH$4,0))</f>
        <v>0</v>
      </c>
      <c r="S96" s="15">
        <f>INDEX(F_Outputs_Prep!$B$4:$AH$378,MATCH(F_Outputs!$A96&amp;F_Outputs!$B96,F_Outputs_Prep!$I$4:$I$378,0),MATCH(F_Outputs!S$2,F_Outputs_Prep!$B$4:$AH$4,0))</f>
        <v>0</v>
      </c>
      <c r="T96" s="15">
        <f>INDEX(F_Outputs_Prep!$B$4:$AH$378,MATCH(F_Outputs!$A96&amp;F_Outputs!$B96,F_Outputs_Prep!$I$4:$I$378,0),MATCH(F_Outputs!T$2,F_Outputs_Prep!$B$4:$AH$4,0))</f>
        <v>0</v>
      </c>
      <c r="U96" s="15">
        <f>INDEX(F_Outputs_Prep!$B$4:$AH$378,MATCH(F_Outputs!$A96&amp;F_Outputs!$B96,F_Outputs_Prep!$I$4:$I$378,0),MATCH(F_Outputs!U$2,F_Outputs_Prep!$B$4:$AH$4,0))</f>
        <v>0</v>
      </c>
      <c r="V96" s="15">
        <f>INDEX(F_Outputs_Prep!$B$4:$AH$378,MATCH(F_Outputs!$A96&amp;F_Outputs!$B96,F_Outputs_Prep!$I$4:$I$378,0),MATCH(F_Outputs!V$2,F_Outputs_Prep!$B$4:$AH$4,0))</f>
        <v>0</v>
      </c>
      <c r="W96" s="15">
        <f>INDEX(F_Outputs_Prep!$B$4:$AH$378,MATCH(F_Outputs!$A96&amp;F_Outputs!$B96,F_Outputs_Prep!$I$4:$I$378,0),MATCH(F_Outputs!W$2,F_Outputs_Prep!$B$4:$AH$4,0))</f>
        <v>0</v>
      </c>
      <c r="X96" s="15">
        <f>INDEX(F_Outputs_Prep!$B$4:$AH$378,MATCH(F_Outputs!$A96&amp;F_Outputs!$B96,F_Outputs_Prep!$I$4:$I$378,0),MATCH(F_Outputs!X$2,F_Outputs_Prep!$B$4:$AH$4,0))</f>
        <v>0</v>
      </c>
    </row>
    <row r="97" spans="1:24" ht="15" x14ac:dyDescent="0.25">
      <c r="A97" s="58" t="s">
        <v>76</v>
      </c>
      <c r="B97" s="56" t="s">
        <v>130</v>
      </c>
      <c r="C97" s="56" t="s">
        <v>181</v>
      </c>
      <c r="D97" s="52" t="s">
        <v>50</v>
      </c>
      <c r="E97" s="56" t="s">
        <v>44</v>
      </c>
      <c r="F97" s="15" t="str">
        <f>INDEX(F_Outputs_Prep!$B$4:$AH$378,MATCH(F_Outputs!$A97&amp;F_Outputs!$B97,F_Outputs_Prep!$I$4:$I$378,0),MATCH(F_Outputs!F$2,F_Outputs_Prep!$B$4:$AH$4,0))</f>
        <v>##BLANK</v>
      </c>
      <c r="G97" s="15" t="str">
        <f>INDEX(F_Outputs_Prep!$B$4:$AH$378,MATCH(F_Outputs!$A97&amp;F_Outputs!$B97,F_Outputs_Prep!$I$4:$I$378,0),MATCH(F_Outputs!G$2,F_Outputs_Prep!$B$4:$AH$4,0))</f>
        <v>##BLANK</v>
      </c>
      <c r="H97" s="15" t="str">
        <f>INDEX(F_Outputs_Prep!$B$4:$AH$378,MATCH(F_Outputs!$A97&amp;F_Outputs!$B97,F_Outputs_Prep!$I$4:$I$378,0),MATCH(F_Outputs!H$2,F_Outputs_Prep!$B$4:$AH$4,0))</f>
        <v>##BLANK</v>
      </c>
      <c r="I97" s="15" t="str">
        <f>INDEX(F_Outputs_Prep!$B$4:$AH$378,MATCH(F_Outputs!$A97&amp;F_Outputs!$B97,F_Outputs_Prep!$I$4:$I$378,0),MATCH(F_Outputs!I$2,F_Outputs_Prep!$B$4:$AH$4,0))</f>
        <v>##BLANK</v>
      </c>
      <c r="J97" s="15" t="str">
        <f>INDEX(F_Outputs_Prep!$B$4:$AH$378,MATCH(F_Outputs!$A97&amp;F_Outputs!$B97,F_Outputs_Prep!$I$4:$I$378,0),MATCH(F_Outputs!J$2,F_Outputs_Prep!$B$4:$AH$4,0))</f>
        <v>##BLANK</v>
      </c>
      <c r="K97" s="15" t="str">
        <f>INDEX(F_Outputs_Prep!$B$4:$AH$378,MATCH(F_Outputs!$A97&amp;F_Outputs!$B97,F_Outputs_Prep!$I$4:$I$378,0),MATCH(F_Outputs!K$2,F_Outputs_Prep!$B$4:$AH$4,0))</f>
        <v>##BLANK</v>
      </c>
      <c r="L97" s="15" t="str">
        <f>INDEX(F_Outputs_Prep!$B$4:$AH$378,MATCH(F_Outputs!$A97&amp;F_Outputs!$B97,F_Outputs_Prep!$I$4:$I$378,0),MATCH(F_Outputs!L$2,F_Outputs_Prep!$B$4:$AH$4,0))</f>
        <v>##BLANK</v>
      </c>
      <c r="M97" s="15" t="str">
        <f>INDEX(F_Outputs_Prep!$B$4:$AH$378,MATCH(F_Outputs!$A97&amp;F_Outputs!$B97,F_Outputs_Prep!$I$4:$I$378,0),MATCH(F_Outputs!M$2,F_Outputs_Prep!$B$4:$AH$4,0))</f>
        <v>##BLANK</v>
      </c>
      <c r="N97" s="15" t="str">
        <f>INDEX(F_Outputs_Prep!$B$4:$AH$378,MATCH(F_Outputs!$A97&amp;F_Outputs!$B97,F_Outputs_Prep!$I$4:$I$378,0),MATCH(F_Outputs!N$2,F_Outputs_Prep!$B$4:$AH$4,0))</f>
        <v>##BLANK</v>
      </c>
      <c r="O97" s="15" t="str">
        <f>INDEX(F_Outputs_Prep!$B$4:$AH$378,MATCH(F_Outputs!$A97&amp;F_Outputs!$B97,F_Outputs_Prep!$I$4:$I$378,0),MATCH(F_Outputs!O$2,F_Outputs_Prep!$B$4:$AH$4,0))</f>
        <v>##BLANK</v>
      </c>
      <c r="P97" s="15" t="str">
        <f>INDEX(F_Outputs_Prep!$B$4:$AH$378,MATCH(F_Outputs!$A97&amp;F_Outputs!$B97,F_Outputs_Prep!$I$4:$I$378,0),MATCH(F_Outputs!P$2,F_Outputs_Prep!$B$4:$AH$4,0))</f>
        <v>##BLANK</v>
      </c>
      <c r="Q97" s="15" t="str">
        <f>INDEX(F_Outputs_Prep!$B$4:$AH$378,MATCH(F_Outputs!$A97&amp;F_Outputs!$B97,F_Outputs_Prep!$I$4:$I$378,0),MATCH(F_Outputs!Q$2,F_Outputs_Prep!$B$4:$AH$4,0))</f>
        <v>##BLANK</v>
      </c>
      <c r="R97" s="15" t="str">
        <f>INDEX(F_Outputs_Prep!$B$4:$AH$378,MATCH(F_Outputs!$A97&amp;F_Outputs!$B97,F_Outputs_Prep!$I$4:$I$378,0),MATCH(F_Outputs!R$2,F_Outputs_Prep!$B$4:$AH$4,0))</f>
        <v>##BLANK</v>
      </c>
      <c r="S97" s="15" t="str">
        <f>INDEX(F_Outputs_Prep!$B$4:$AH$378,MATCH(F_Outputs!$A97&amp;F_Outputs!$B97,F_Outputs_Prep!$I$4:$I$378,0),MATCH(F_Outputs!S$2,F_Outputs_Prep!$B$4:$AH$4,0))</f>
        <v>##BLANK</v>
      </c>
      <c r="T97" s="15" t="str">
        <f>INDEX(F_Outputs_Prep!$B$4:$AH$378,MATCH(F_Outputs!$A97&amp;F_Outputs!$B97,F_Outputs_Prep!$I$4:$I$378,0),MATCH(F_Outputs!T$2,F_Outputs_Prep!$B$4:$AH$4,0))</f>
        <v>##BLANK</v>
      </c>
      <c r="U97" s="15" t="str">
        <f>INDEX(F_Outputs_Prep!$B$4:$AH$378,MATCH(F_Outputs!$A97&amp;F_Outputs!$B97,F_Outputs_Prep!$I$4:$I$378,0),MATCH(F_Outputs!U$2,F_Outputs_Prep!$B$4:$AH$4,0))</f>
        <v>##BLANK</v>
      </c>
      <c r="V97" s="15" t="str">
        <f>INDEX(F_Outputs_Prep!$B$4:$AH$378,MATCH(F_Outputs!$A97&amp;F_Outputs!$B97,F_Outputs_Prep!$I$4:$I$378,0),MATCH(F_Outputs!V$2,F_Outputs_Prep!$B$4:$AH$4,0))</f>
        <v>##BLANK</v>
      </c>
      <c r="W97" s="15" t="str">
        <f>INDEX(F_Outputs_Prep!$B$4:$AH$378,MATCH(F_Outputs!$A97&amp;F_Outputs!$B97,F_Outputs_Prep!$I$4:$I$378,0),MATCH(F_Outputs!W$2,F_Outputs_Prep!$B$4:$AH$4,0))</f>
        <v>##BLANK</v>
      </c>
      <c r="X97" s="15" t="str">
        <f>INDEX(F_Outputs_Prep!$B$4:$AH$378,MATCH(F_Outputs!$A97&amp;F_Outputs!$B97,F_Outputs_Prep!$I$4:$I$378,0),MATCH(F_Outputs!X$2,F_Outputs_Prep!$B$4:$AH$4,0))</f>
        <v>##BLANK</v>
      </c>
    </row>
    <row r="98" spans="1:24" ht="15" x14ac:dyDescent="0.25">
      <c r="A98" s="58" t="s">
        <v>76</v>
      </c>
      <c r="B98" s="56" t="s">
        <v>131</v>
      </c>
      <c r="C98" s="56" t="s">
        <v>182</v>
      </c>
      <c r="D98" s="52" t="s">
        <v>50</v>
      </c>
      <c r="E98" s="56" t="s">
        <v>44</v>
      </c>
      <c r="F98" s="15">
        <f>INDEX(F_Outputs_Prep!$B$4:$AH$378,MATCH(F_Outputs!$A98&amp;F_Outputs!$B98,F_Outputs_Prep!$I$4:$I$378,0),MATCH(F_Outputs!F$2,F_Outputs_Prep!$B$4:$AH$4,0))</f>
        <v>0</v>
      </c>
      <c r="G98" s="15">
        <f>INDEX(F_Outputs_Prep!$B$4:$AH$378,MATCH(F_Outputs!$A98&amp;F_Outputs!$B98,F_Outputs_Prep!$I$4:$I$378,0),MATCH(F_Outputs!G$2,F_Outputs_Prep!$B$4:$AH$4,0))</f>
        <v>0</v>
      </c>
      <c r="H98" s="15">
        <f>INDEX(F_Outputs_Prep!$B$4:$AH$378,MATCH(F_Outputs!$A98&amp;F_Outputs!$B98,F_Outputs_Prep!$I$4:$I$378,0),MATCH(F_Outputs!H$2,F_Outputs_Prep!$B$4:$AH$4,0))</f>
        <v>0</v>
      </c>
      <c r="I98" s="15">
        <f>INDEX(F_Outputs_Prep!$B$4:$AH$378,MATCH(F_Outputs!$A98&amp;F_Outputs!$B98,F_Outputs_Prep!$I$4:$I$378,0),MATCH(F_Outputs!I$2,F_Outputs_Prep!$B$4:$AH$4,0))</f>
        <v>0</v>
      </c>
      <c r="J98" s="15">
        <f>INDEX(F_Outputs_Prep!$B$4:$AH$378,MATCH(F_Outputs!$A98&amp;F_Outputs!$B98,F_Outputs_Prep!$I$4:$I$378,0),MATCH(F_Outputs!J$2,F_Outputs_Prep!$B$4:$AH$4,0))</f>
        <v>0</v>
      </c>
      <c r="K98" s="15">
        <f>INDEX(F_Outputs_Prep!$B$4:$AH$378,MATCH(F_Outputs!$A98&amp;F_Outputs!$B98,F_Outputs_Prep!$I$4:$I$378,0),MATCH(F_Outputs!K$2,F_Outputs_Prep!$B$4:$AH$4,0))</f>
        <v>0</v>
      </c>
      <c r="L98" s="15">
        <f>INDEX(F_Outputs_Prep!$B$4:$AH$378,MATCH(F_Outputs!$A98&amp;F_Outputs!$B98,F_Outputs_Prep!$I$4:$I$378,0),MATCH(F_Outputs!L$2,F_Outputs_Prep!$B$4:$AH$4,0))</f>
        <v>0</v>
      </c>
      <c r="M98" s="15">
        <f>INDEX(F_Outputs_Prep!$B$4:$AH$378,MATCH(F_Outputs!$A98&amp;F_Outputs!$B98,F_Outputs_Prep!$I$4:$I$378,0),MATCH(F_Outputs!M$2,F_Outputs_Prep!$B$4:$AH$4,0))</f>
        <v>0</v>
      </c>
      <c r="N98" s="15">
        <f>INDEX(F_Outputs_Prep!$B$4:$AH$378,MATCH(F_Outputs!$A98&amp;F_Outputs!$B98,F_Outputs_Prep!$I$4:$I$378,0),MATCH(F_Outputs!N$2,F_Outputs_Prep!$B$4:$AH$4,0))</f>
        <v>0</v>
      </c>
      <c r="O98" s="15">
        <f>INDEX(F_Outputs_Prep!$B$4:$AH$378,MATCH(F_Outputs!$A98&amp;F_Outputs!$B98,F_Outputs_Prep!$I$4:$I$378,0),MATCH(F_Outputs!O$2,F_Outputs_Prep!$B$4:$AH$4,0))</f>
        <v>0</v>
      </c>
      <c r="P98" s="15">
        <f>INDEX(F_Outputs_Prep!$B$4:$AH$378,MATCH(F_Outputs!$A98&amp;F_Outputs!$B98,F_Outputs_Prep!$I$4:$I$378,0),MATCH(F_Outputs!P$2,F_Outputs_Prep!$B$4:$AH$4,0))</f>
        <v>0</v>
      </c>
      <c r="Q98" s="15">
        <f>INDEX(F_Outputs_Prep!$B$4:$AH$378,MATCH(F_Outputs!$A98&amp;F_Outputs!$B98,F_Outputs_Prep!$I$4:$I$378,0),MATCH(F_Outputs!Q$2,F_Outputs_Prep!$B$4:$AH$4,0))</f>
        <v>0</v>
      </c>
      <c r="R98" s="15">
        <f>INDEX(F_Outputs_Prep!$B$4:$AH$378,MATCH(F_Outputs!$A98&amp;F_Outputs!$B98,F_Outputs_Prep!$I$4:$I$378,0),MATCH(F_Outputs!R$2,F_Outputs_Prep!$B$4:$AH$4,0))</f>
        <v>0</v>
      </c>
      <c r="S98" s="15">
        <f>INDEX(F_Outputs_Prep!$B$4:$AH$378,MATCH(F_Outputs!$A98&amp;F_Outputs!$B98,F_Outputs_Prep!$I$4:$I$378,0),MATCH(F_Outputs!S$2,F_Outputs_Prep!$B$4:$AH$4,0))</f>
        <v>0</v>
      </c>
      <c r="T98" s="15">
        <f>INDEX(F_Outputs_Prep!$B$4:$AH$378,MATCH(F_Outputs!$A98&amp;F_Outputs!$B98,F_Outputs_Prep!$I$4:$I$378,0),MATCH(F_Outputs!T$2,F_Outputs_Prep!$B$4:$AH$4,0))</f>
        <v>0</v>
      </c>
      <c r="U98" s="15">
        <f>INDEX(F_Outputs_Prep!$B$4:$AH$378,MATCH(F_Outputs!$A98&amp;F_Outputs!$B98,F_Outputs_Prep!$I$4:$I$378,0),MATCH(F_Outputs!U$2,F_Outputs_Prep!$B$4:$AH$4,0))</f>
        <v>0</v>
      </c>
      <c r="V98" s="15">
        <f>INDEX(F_Outputs_Prep!$B$4:$AH$378,MATCH(F_Outputs!$A98&amp;F_Outputs!$B98,F_Outputs_Prep!$I$4:$I$378,0),MATCH(F_Outputs!V$2,F_Outputs_Prep!$B$4:$AH$4,0))</f>
        <v>0</v>
      </c>
      <c r="W98" s="15">
        <f>INDEX(F_Outputs_Prep!$B$4:$AH$378,MATCH(F_Outputs!$A98&amp;F_Outputs!$B98,F_Outputs_Prep!$I$4:$I$378,0),MATCH(F_Outputs!W$2,F_Outputs_Prep!$B$4:$AH$4,0))</f>
        <v>0</v>
      </c>
      <c r="X98" s="15">
        <f>INDEX(F_Outputs_Prep!$B$4:$AH$378,MATCH(F_Outputs!$A98&amp;F_Outputs!$B98,F_Outputs_Prep!$I$4:$I$378,0),MATCH(F_Outputs!X$2,F_Outputs_Prep!$B$4:$AH$4,0))</f>
        <v>0</v>
      </c>
    </row>
    <row r="99" spans="1:24" ht="15" x14ac:dyDescent="0.25">
      <c r="A99" s="58" t="s">
        <v>76</v>
      </c>
      <c r="B99" s="56" t="s">
        <v>132</v>
      </c>
      <c r="C99" s="56" t="s">
        <v>183</v>
      </c>
      <c r="D99" s="52" t="s">
        <v>50</v>
      </c>
      <c r="E99" s="56" t="s">
        <v>44</v>
      </c>
      <c r="F99" s="15">
        <f>INDEX(F_Outputs_Prep!$B$4:$AH$378,MATCH(F_Outputs!$A99&amp;F_Outputs!$B99,F_Outputs_Prep!$I$4:$I$378,0),MATCH(F_Outputs!F$2,F_Outputs_Prep!$B$4:$AH$4,0))</f>
        <v>0</v>
      </c>
      <c r="G99" s="15">
        <f>INDEX(F_Outputs_Prep!$B$4:$AH$378,MATCH(F_Outputs!$A99&amp;F_Outputs!$B99,F_Outputs_Prep!$I$4:$I$378,0),MATCH(F_Outputs!G$2,F_Outputs_Prep!$B$4:$AH$4,0))</f>
        <v>0</v>
      </c>
      <c r="H99" s="15">
        <f>INDEX(F_Outputs_Prep!$B$4:$AH$378,MATCH(F_Outputs!$A99&amp;F_Outputs!$B99,F_Outputs_Prep!$I$4:$I$378,0),MATCH(F_Outputs!H$2,F_Outputs_Prep!$B$4:$AH$4,0))</f>
        <v>0</v>
      </c>
      <c r="I99" s="15">
        <f>INDEX(F_Outputs_Prep!$B$4:$AH$378,MATCH(F_Outputs!$A99&amp;F_Outputs!$B99,F_Outputs_Prep!$I$4:$I$378,0),MATCH(F_Outputs!I$2,F_Outputs_Prep!$B$4:$AH$4,0))</f>
        <v>0</v>
      </c>
      <c r="J99" s="15">
        <f>INDEX(F_Outputs_Prep!$B$4:$AH$378,MATCH(F_Outputs!$A99&amp;F_Outputs!$B99,F_Outputs_Prep!$I$4:$I$378,0),MATCH(F_Outputs!J$2,F_Outputs_Prep!$B$4:$AH$4,0))</f>
        <v>0</v>
      </c>
      <c r="K99" s="15">
        <f>INDEX(F_Outputs_Prep!$B$4:$AH$378,MATCH(F_Outputs!$A99&amp;F_Outputs!$B99,F_Outputs_Prep!$I$4:$I$378,0),MATCH(F_Outputs!K$2,F_Outputs_Prep!$B$4:$AH$4,0))</f>
        <v>0</v>
      </c>
      <c r="L99" s="15">
        <f>INDEX(F_Outputs_Prep!$B$4:$AH$378,MATCH(F_Outputs!$A99&amp;F_Outputs!$B99,F_Outputs_Prep!$I$4:$I$378,0),MATCH(F_Outputs!L$2,F_Outputs_Prep!$B$4:$AH$4,0))</f>
        <v>0</v>
      </c>
      <c r="M99" s="15">
        <f>INDEX(F_Outputs_Prep!$B$4:$AH$378,MATCH(F_Outputs!$A99&amp;F_Outputs!$B99,F_Outputs_Prep!$I$4:$I$378,0),MATCH(F_Outputs!M$2,F_Outputs_Prep!$B$4:$AH$4,0))</f>
        <v>0</v>
      </c>
      <c r="N99" s="15">
        <f>INDEX(F_Outputs_Prep!$B$4:$AH$378,MATCH(F_Outputs!$A99&amp;F_Outputs!$B99,F_Outputs_Prep!$I$4:$I$378,0),MATCH(F_Outputs!N$2,F_Outputs_Prep!$B$4:$AH$4,0))</f>
        <v>0</v>
      </c>
      <c r="O99" s="15">
        <f>INDEX(F_Outputs_Prep!$B$4:$AH$378,MATCH(F_Outputs!$A99&amp;F_Outputs!$B99,F_Outputs_Prep!$I$4:$I$378,0),MATCH(F_Outputs!O$2,F_Outputs_Prep!$B$4:$AH$4,0))</f>
        <v>0</v>
      </c>
      <c r="P99" s="15">
        <f>INDEX(F_Outputs_Prep!$B$4:$AH$378,MATCH(F_Outputs!$A99&amp;F_Outputs!$B99,F_Outputs_Prep!$I$4:$I$378,0),MATCH(F_Outputs!P$2,F_Outputs_Prep!$B$4:$AH$4,0))</f>
        <v>184831.89910000001</v>
      </c>
      <c r="Q99" s="15">
        <f>INDEX(F_Outputs_Prep!$B$4:$AH$378,MATCH(F_Outputs!$A99&amp;F_Outputs!$B99,F_Outputs_Prep!$I$4:$I$378,0),MATCH(F_Outputs!Q$2,F_Outputs_Prep!$B$4:$AH$4,0))</f>
        <v>169482.05960000001</v>
      </c>
      <c r="R99" s="15">
        <f>INDEX(F_Outputs_Prep!$B$4:$AH$378,MATCH(F_Outputs!$A99&amp;F_Outputs!$B99,F_Outputs_Prep!$I$4:$I$378,0),MATCH(F_Outputs!R$2,F_Outputs_Prep!$B$4:$AH$4,0))</f>
        <v>180966.53</v>
      </c>
      <c r="S99" s="15">
        <f>INDEX(F_Outputs_Prep!$B$4:$AH$378,MATCH(F_Outputs!$A99&amp;F_Outputs!$B99,F_Outputs_Prep!$I$4:$I$378,0),MATCH(F_Outputs!S$2,F_Outputs_Prep!$B$4:$AH$4,0))</f>
        <v>186267.44639999999</v>
      </c>
      <c r="T99" s="15">
        <f>INDEX(F_Outputs_Prep!$B$4:$AH$378,MATCH(F_Outputs!$A99&amp;F_Outputs!$B99,F_Outputs_Prep!$I$4:$I$378,0),MATCH(F_Outputs!T$2,F_Outputs_Prep!$B$4:$AH$4,0))</f>
        <v>585367.69090000005</v>
      </c>
      <c r="U99" s="15">
        <f>INDEX(F_Outputs_Prep!$B$4:$AH$378,MATCH(F_Outputs!$A99&amp;F_Outputs!$B99,F_Outputs_Prep!$I$4:$I$378,0),MATCH(F_Outputs!U$2,F_Outputs_Prep!$B$4:$AH$4,0))</f>
        <v>623415.72560000001</v>
      </c>
      <c r="V99" s="15">
        <f>INDEX(F_Outputs_Prep!$B$4:$AH$378,MATCH(F_Outputs!$A99&amp;F_Outputs!$B99,F_Outputs_Prep!$I$4:$I$378,0),MATCH(F_Outputs!V$2,F_Outputs_Prep!$B$4:$AH$4,0))</f>
        <v>779730.41119999997</v>
      </c>
      <c r="W99" s="15">
        <f>INDEX(F_Outputs_Prep!$B$4:$AH$378,MATCH(F_Outputs!$A99&amp;F_Outputs!$B99,F_Outputs_Prep!$I$4:$I$378,0),MATCH(F_Outputs!W$2,F_Outputs_Prep!$B$4:$AH$4,0))</f>
        <v>886671.86739999999</v>
      </c>
      <c r="X99" s="15">
        <f>INDEX(F_Outputs_Prep!$B$4:$AH$378,MATCH(F_Outputs!$A99&amp;F_Outputs!$B99,F_Outputs_Prep!$I$4:$I$378,0),MATCH(F_Outputs!X$2,F_Outputs_Prep!$B$4:$AH$4,0))</f>
        <v>886671.86739999999</v>
      </c>
    </row>
    <row r="100" spans="1:24" ht="15" x14ac:dyDescent="0.25">
      <c r="A100" s="58" t="s">
        <v>76</v>
      </c>
      <c r="B100" s="56" t="s">
        <v>124</v>
      </c>
      <c r="C100" s="56" t="s">
        <v>184</v>
      </c>
      <c r="D100" s="52" t="s">
        <v>68</v>
      </c>
      <c r="E100" s="56" t="s">
        <v>44</v>
      </c>
      <c r="F100" s="15">
        <f>INDEX(F_Outputs_Prep!$B$4:$AH$378,MATCH(F_Outputs!$A100&amp;F_Outputs!$B100,F_Outputs_Prep!$I$4:$I$378,0),MATCH(F_Outputs!F$2,F_Outputs_Prep!$B$4:$AH$4,0))</f>
        <v>0</v>
      </c>
      <c r="G100" s="15">
        <f>INDEX(F_Outputs_Prep!$B$4:$AH$378,MATCH(F_Outputs!$A100&amp;F_Outputs!$B100,F_Outputs_Prep!$I$4:$I$378,0),MATCH(F_Outputs!G$2,F_Outputs_Prep!$B$4:$AH$4,0))</f>
        <v>0</v>
      </c>
      <c r="H100" s="15">
        <f>INDEX(F_Outputs_Prep!$B$4:$AH$378,MATCH(F_Outputs!$A100&amp;F_Outputs!$B100,F_Outputs_Prep!$I$4:$I$378,0),MATCH(F_Outputs!H$2,F_Outputs_Prep!$B$4:$AH$4,0))</f>
        <v>0</v>
      </c>
      <c r="I100" s="15">
        <f>INDEX(F_Outputs_Prep!$B$4:$AH$378,MATCH(F_Outputs!$A100&amp;F_Outputs!$B100,F_Outputs_Prep!$I$4:$I$378,0),MATCH(F_Outputs!I$2,F_Outputs_Prep!$B$4:$AH$4,0))</f>
        <v>0</v>
      </c>
      <c r="J100" s="15">
        <f>INDEX(F_Outputs_Prep!$B$4:$AH$378,MATCH(F_Outputs!$A100&amp;F_Outputs!$B100,F_Outputs_Prep!$I$4:$I$378,0),MATCH(F_Outputs!J$2,F_Outputs_Prep!$B$4:$AH$4,0))</f>
        <v>0</v>
      </c>
      <c r="K100" s="15">
        <f>INDEX(F_Outputs_Prep!$B$4:$AH$378,MATCH(F_Outputs!$A100&amp;F_Outputs!$B100,F_Outputs_Prep!$I$4:$I$378,0),MATCH(F_Outputs!K$2,F_Outputs_Prep!$B$4:$AH$4,0))</f>
        <v>0</v>
      </c>
      <c r="L100" s="15">
        <f>INDEX(F_Outputs_Prep!$B$4:$AH$378,MATCH(F_Outputs!$A100&amp;F_Outputs!$B100,F_Outputs_Prep!$I$4:$I$378,0),MATCH(F_Outputs!L$2,F_Outputs_Prep!$B$4:$AH$4,0))</f>
        <v>0</v>
      </c>
      <c r="M100" s="15">
        <f>INDEX(F_Outputs_Prep!$B$4:$AH$378,MATCH(F_Outputs!$A100&amp;F_Outputs!$B100,F_Outputs_Prep!$I$4:$I$378,0),MATCH(F_Outputs!M$2,F_Outputs_Prep!$B$4:$AH$4,0))</f>
        <v>0</v>
      </c>
      <c r="N100" s="15">
        <f>INDEX(F_Outputs_Prep!$B$4:$AH$378,MATCH(F_Outputs!$A100&amp;F_Outputs!$B100,F_Outputs_Prep!$I$4:$I$378,0),MATCH(F_Outputs!N$2,F_Outputs_Prep!$B$4:$AH$4,0))</f>
        <v>0</v>
      </c>
      <c r="O100" s="15">
        <f>INDEX(F_Outputs_Prep!$B$4:$AH$378,MATCH(F_Outputs!$A100&amp;F_Outputs!$B100,F_Outputs_Prep!$I$4:$I$378,0),MATCH(F_Outputs!O$2,F_Outputs_Prep!$B$4:$AH$4,0))</f>
        <v>0</v>
      </c>
      <c r="P100" s="15">
        <f>INDEX(F_Outputs_Prep!$B$4:$AH$378,MATCH(F_Outputs!$A100&amp;F_Outputs!$B100,F_Outputs_Prep!$I$4:$I$378,0),MATCH(F_Outputs!P$2,F_Outputs_Prep!$B$4:$AH$4,0))</f>
        <v>0.1196</v>
      </c>
      <c r="Q100" s="15">
        <f>INDEX(F_Outputs_Prep!$B$4:$AH$378,MATCH(F_Outputs!$A100&amp;F_Outputs!$B100,F_Outputs_Prep!$I$4:$I$378,0),MATCH(F_Outputs!Q$2,F_Outputs_Prep!$B$4:$AH$4,0))</f>
        <v>0.10970000000000001</v>
      </c>
      <c r="R100" s="15">
        <f>INDEX(F_Outputs_Prep!$B$4:$AH$378,MATCH(F_Outputs!$A100&amp;F_Outputs!$B100,F_Outputs_Prep!$I$4:$I$378,0),MATCH(F_Outputs!R$2,F_Outputs_Prep!$B$4:$AH$4,0))</f>
        <v>0.1171</v>
      </c>
      <c r="S100" s="15">
        <f>INDEX(F_Outputs_Prep!$B$4:$AH$378,MATCH(F_Outputs!$A100&amp;F_Outputs!$B100,F_Outputs_Prep!$I$4:$I$378,0),MATCH(F_Outputs!S$2,F_Outputs_Prep!$B$4:$AH$4,0))</f>
        <v>0.1205</v>
      </c>
      <c r="T100" s="15">
        <f>INDEX(F_Outputs_Prep!$B$4:$AH$378,MATCH(F_Outputs!$A100&amp;F_Outputs!$B100,F_Outputs_Prep!$I$4:$I$378,0),MATCH(F_Outputs!T$2,F_Outputs_Prep!$B$4:$AH$4,0))</f>
        <v>0.37869999999999998</v>
      </c>
      <c r="U100" s="15">
        <f>INDEX(F_Outputs_Prep!$B$4:$AH$378,MATCH(F_Outputs!$A100&amp;F_Outputs!$B100,F_Outputs_Prep!$I$4:$I$378,0),MATCH(F_Outputs!U$2,F_Outputs_Prep!$B$4:$AH$4,0))</f>
        <v>0.40339999999999998</v>
      </c>
      <c r="V100" s="15">
        <f>INDEX(F_Outputs_Prep!$B$4:$AH$378,MATCH(F_Outputs!$A100&amp;F_Outputs!$B100,F_Outputs_Prep!$I$4:$I$378,0),MATCH(F_Outputs!V$2,F_Outputs_Prep!$B$4:$AH$4,0))</f>
        <v>0.50449999999999995</v>
      </c>
      <c r="W100" s="15">
        <f>INDEX(F_Outputs_Prep!$B$4:$AH$378,MATCH(F_Outputs!$A100&amp;F_Outputs!$B100,F_Outputs_Prep!$I$4:$I$378,0),MATCH(F_Outputs!W$2,F_Outputs_Prep!$B$4:$AH$4,0))</f>
        <v>0.57369999999999999</v>
      </c>
      <c r="X100" s="15">
        <f>INDEX(F_Outputs_Prep!$B$4:$AH$378,MATCH(F_Outputs!$A100&amp;F_Outputs!$B100,F_Outputs_Prep!$I$4:$I$378,0),MATCH(F_Outputs!X$2,F_Outputs_Prep!$B$4:$AH$4,0))</f>
        <v>0.57369999999999999</v>
      </c>
    </row>
    <row r="101" spans="1:24" ht="15" x14ac:dyDescent="0.25">
      <c r="A101" s="58" t="s">
        <v>76</v>
      </c>
      <c r="B101" s="56" t="s">
        <v>164</v>
      </c>
      <c r="C101" s="56" t="s">
        <v>153</v>
      </c>
      <c r="D101" s="52" t="s">
        <v>50</v>
      </c>
      <c r="E101" s="56" t="s">
        <v>44</v>
      </c>
      <c r="F101" s="15" t="str">
        <f>INDEX(F_Outputs_Prep!$B$4:$AH$378,MATCH(F_Outputs!$A101&amp;F_Outputs!$B101,F_Outputs_Prep!$I$4:$I$378,0),MATCH(F_Outputs!F$2,F_Outputs_Prep!$B$4:$AH$4,0))</f>
        <v>##BLANK</v>
      </c>
      <c r="G101" s="15" t="str">
        <f>INDEX(F_Outputs_Prep!$B$4:$AH$378,MATCH(F_Outputs!$A101&amp;F_Outputs!$B101,F_Outputs_Prep!$I$4:$I$378,0),MATCH(F_Outputs!G$2,F_Outputs_Prep!$B$4:$AH$4,0))</f>
        <v>##BLANK</v>
      </c>
      <c r="H101" s="15" t="str">
        <f>INDEX(F_Outputs_Prep!$B$4:$AH$378,MATCH(F_Outputs!$A101&amp;F_Outputs!$B101,F_Outputs_Prep!$I$4:$I$378,0),MATCH(F_Outputs!H$2,F_Outputs_Prep!$B$4:$AH$4,0))</f>
        <v>##BLANK</v>
      </c>
      <c r="I101" s="15" t="str">
        <f>INDEX(F_Outputs_Prep!$B$4:$AH$378,MATCH(F_Outputs!$A101&amp;F_Outputs!$B101,F_Outputs_Prep!$I$4:$I$378,0),MATCH(F_Outputs!I$2,F_Outputs_Prep!$B$4:$AH$4,0))</f>
        <v>##BLANK</v>
      </c>
      <c r="J101" s="15" t="str">
        <f>INDEX(F_Outputs_Prep!$B$4:$AH$378,MATCH(F_Outputs!$A101&amp;F_Outputs!$B101,F_Outputs_Prep!$I$4:$I$378,0),MATCH(F_Outputs!J$2,F_Outputs_Prep!$B$4:$AH$4,0))</f>
        <v>##BLANK</v>
      </c>
      <c r="K101" s="15" t="str">
        <f>INDEX(F_Outputs_Prep!$B$4:$AH$378,MATCH(F_Outputs!$A101&amp;F_Outputs!$B101,F_Outputs_Prep!$I$4:$I$378,0),MATCH(F_Outputs!K$2,F_Outputs_Prep!$B$4:$AH$4,0))</f>
        <v>##BLANK</v>
      </c>
      <c r="L101" s="15" t="str">
        <f>INDEX(F_Outputs_Prep!$B$4:$AH$378,MATCH(F_Outputs!$A101&amp;F_Outputs!$B101,F_Outputs_Prep!$I$4:$I$378,0),MATCH(F_Outputs!L$2,F_Outputs_Prep!$B$4:$AH$4,0))</f>
        <v>##BLANK</v>
      </c>
      <c r="M101" s="15" t="str">
        <f>INDEX(F_Outputs_Prep!$B$4:$AH$378,MATCH(F_Outputs!$A101&amp;F_Outputs!$B101,F_Outputs_Prep!$I$4:$I$378,0),MATCH(F_Outputs!M$2,F_Outputs_Prep!$B$4:$AH$4,0))</f>
        <v>##BLANK</v>
      </c>
      <c r="N101" s="15" t="str">
        <f>INDEX(F_Outputs_Prep!$B$4:$AH$378,MATCH(F_Outputs!$A101&amp;F_Outputs!$B101,F_Outputs_Prep!$I$4:$I$378,0),MATCH(F_Outputs!N$2,F_Outputs_Prep!$B$4:$AH$4,0))</f>
        <v>##BLANK</v>
      </c>
      <c r="O101" s="15" t="str">
        <f>INDEX(F_Outputs_Prep!$B$4:$AH$378,MATCH(F_Outputs!$A101&amp;F_Outputs!$B101,F_Outputs_Prep!$I$4:$I$378,0),MATCH(F_Outputs!O$2,F_Outputs_Prep!$B$4:$AH$4,0))</f>
        <v>##BLANK</v>
      </c>
      <c r="P101" s="15" t="str">
        <f>INDEX(F_Outputs_Prep!$B$4:$AH$378,MATCH(F_Outputs!$A101&amp;F_Outputs!$B101,F_Outputs_Prep!$I$4:$I$378,0),MATCH(F_Outputs!P$2,F_Outputs_Prep!$B$4:$AH$4,0))</f>
        <v>##BLANK</v>
      </c>
      <c r="Q101" s="15" t="str">
        <f>INDEX(F_Outputs_Prep!$B$4:$AH$378,MATCH(F_Outputs!$A101&amp;F_Outputs!$B101,F_Outputs_Prep!$I$4:$I$378,0),MATCH(F_Outputs!Q$2,F_Outputs_Prep!$B$4:$AH$4,0))</f>
        <v>##BLANK</v>
      </c>
      <c r="R101" s="15" t="str">
        <f>INDEX(F_Outputs_Prep!$B$4:$AH$378,MATCH(F_Outputs!$A101&amp;F_Outputs!$B101,F_Outputs_Prep!$I$4:$I$378,0),MATCH(F_Outputs!R$2,F_Outputs_Prep!$B$4:$AH$4,0))</f>
        <v>##BLANK</v>
      </c>
      <c r="S101" s="15" t="str">
        <f>INDEX(F_Outputs_Prep!$B$4:$AH$378,MATCH(F_Outputs!$A101&amp;F_Outputs!$B101,F_Outputs_Prep!$I$4:$I$378,0),MATCH(F_Outputs!S$2,F_Outputs_Prep!$B$4:$AH$4,0))</f>
        <v>##BLANK</v>
      </c>
      <c r="T101" s="15" t="str">
        <f>INDEX(F_Outputs_Prep!$B$4:$AH$378,MATCH(F_Outputs!$A101&amp;F_Outputs!$B101,F_Outputs_Prep!$I$4:$I$378,0),MATCH(F_Outputs!T$2,F_Outputs_Prep!$B$4:$AH$4,0))</f>
        <v>##BLANK</v>
      </c>
      <c r="U101" s="15" t="str">
        <f>INDEX(F_Outputs_Prep!$B$4:$AH$378,MATCH(F_Outputs!$A101&amp;F_Outputs!$B101,F_Outputs_Prep!$I$4:$I$378,0),MATCH(F_Outputs!U$2,F_Outputs_Prep!$B$4:$AH$4,0))</f>
        <v>##BLANK</v>
      </c>
      <c r="V101" s="15" t="str">
        <f>INDEX(F_Outputs_Prep!$B$4:$AH$378,MATCH(F_Outputs!$A101&amp;F_Outputs!$B101,F_Outputs_Prep!$I$4:$I$378,0),MATCH(F_Outputs!V$2,F_Outputs_Prep!$B$4:$AH$4,0))</f>
        <v>##BLANK</v>
      </c>
      <c r="W101" s="15" t="str">
        <f>INDEX(F_Outputs_Prep!$B$4:$AH$378,MATCH(F_Outputs!$A101&amp;F_Outputs!$B101,F_Outputs_Prep!$I$4:$I$378,0),MATCH(F_Outputs!W$2,F_Outputs_Prep!$B$4:$AH$4,0))</f>
        <v>##BLANK</v>
      </c>
      <c r="X101" s="15" t="str">
        <f>INDEX(F_Outputs_Prep!$B$4:$AH$378,MATCH(F_Outputs!$A101&amp;F_Outputs!$B101,F_Outputs_Prep!$I$4:$I$378,0),MATCH(F_Outputs!X$2,F_Outputs_Prep!$B$4:$AH$4,0))</f>
        <v>##BLANK</v>
      </c>
    </row>
    <row r="102" spans="1:24" ht="15" x14ac:dyDescent="0.25">
      <c r="A102" s="58" t="s">
        <v>76</v>
      </c>
      <c r="B102" s="56" t="s">
        <v>165</v>
      </c>
      <c r="C102" s="56" t="s">
        <v>185</v>
      </c>
      <c r="D102" s="52" t="s">
        <v>50</v>
      </c>
      <c r="E102" s="56" t="s">
        <v>44</v>
      </c>
      <c r="F102" s="15" t="str">
        <f>INDEX(F_Outputs_Prep!$B$4:$AH$378,MATCH(F_Outputs!$A102&amp;F_Outputs!$B102,F_Outputs_Prep!$I$4:$I$378,0),MATCH(F_Outputs!F$2,F_Outputs_Prep!$B$4:$AH$4,0))</f>
        <v>##BLANK</v>
      </c>
      <c r="G102" s="15" t="str">
        <f>INDEX(F_Outputs_Prep!$B$4:$AH$378,MATCH(F_Outputs!$A102&amp;F_Outputs!$B102,F_Outputs_Prep!$I$4:$I$378,0),MATCH(F_Outputs!G$2,F_Outputs_Prep!$B$4:$AH$4,0))</f>
        <v>##BLANK</v>
      </c>
      <c r="H102" s="15" t="str">
        <f>INDEX(F_Outputs_Prep!$B$4:$AH$378,MATCH(F_Outputs!$A102&amp;F_Outputs!$B102,F_Outputs_Prep!$I$4:$I$378,0),MATCH(F_Outputs!H$2,F_Outputs_Prep!$B$4:$AH$4,0))</f>
        <v>##BLANK</v>
      </c>
      <c r="I102" s="15" t="str">
        <f>INDEX(F_Outputs_Prep!$B$4:$AH$378,MATCH(F_Outputs!$A102&amp;F_Outputs!$B102,F_Outputs_Prep!$I$4:$I$378,0),MATCH(F_Outputs!I$2,F_Outputs_Prep!$B$4:$AH$4,0))</f>
        <v>##BLANK</v>
      </c>
      <c r="J102" s="15" t="str">
        <f>INDEX(F_Outputs_Prep!$B$4:$AH$378,MATCH(F_Outputs!$A102&amp;F_Outputs!$B102,F_Outputs_Prep!$I$4:$I$378,0),MATCH(F_Outputs!J$2,F_Outputs_Prep!$B$4:$AH$4,0))</f>
        <v>##BLANK</v>
      </c>
      <c r="K102" s="15" t="str">
        <f>INDEX(F_Outputs_Prep!$B$4:$AH$378,MATCH(F_Outputs!$A102&amp;F_Outputs!$B102,F_Outputs_Prep!$I$4:$I$378,0),MATCH(F_Outputs!K$2,F_Outputs_Prep!$B$4:$AH$4,0))</f>
        <v>##BLANK</v>
      </c>
      <c r="L102" s="15" t="str">
        <f>INDEX(F_Outputs_Prep!$B$4:$AH$378,MATCH(F_Outputs!$A102&amp;F_Outputs!$B102,F_Outputs_Prep!$I$4:$I$378,0),MATCH(F_Outputs!L$2,F_Outputs_Prep!$B$4:$AH$4,0))</f>
        <v>##BLANK</v>
      </c>
      <c r="M102" s="15" t="str">
        <f>INDEX(F_Outputs_Prep!$B$4:$AH$378,MATCH(F_Outputs!$A102&amp;F_Outputs!$B102,F_Outputs_Prep!$I$4:$I$378,0),MATCH(F_Outputs!M$2,F_Outputs_Prep!$B$4:$AH$4,0))</f>
        <v>##BLANK</v>
      </c>
      <c r="N102" s="15" t="str">
        <f>INDEX(F_Outputs_Prep!$B$4:$AH$378,MATCH(F_Outputs!$A102&amp;F_Outputs!$B102,F_Outputs_Prep!$I$4:$I$378,0),MATCH(F_Outputs!N$2,F_Outputs_Prep!$B$4:$AH$4,0))</f>
        <v>##BLANK</v>
      </c>
      <c r="O102" s="15" t="str">
        <f>INDEX(F_Outputs_Prep!$B$4:$AH$378,MATCH(F_Outputs!$A102&amp;F_Outputs!$B102,F_Outputs_Prep!$I$4:$I$378,0),MATCH(F_Outputs!O$2,F_Outputs_Prep!$B$4:$AH$4,0))</f>
        <v>##BLANK</v>
      </c>
      <c r="P102" s="15" t="str">
        <f>INDEX(F_Outputs_Prep!$B$4:$AH$378,MATCH(F_Outputs!$A102&amp;F_Outputs!$B102,F_Outputs_Prep!$I$4:$I$378,0),MATCH(F_Outputs!P$2,F_Outputs_Prep!$B$4:$AH$4,0))</f>
        <v>##BLANK</v>
      </c>
      <c r="Q102" s="15" t="str">
        <f>INDEX(F_Outputs_Prep!$B$4:$AH$378,MATCH(F_Outputs!$A102&amp;F_Outputs!$B102,F_Outputs_Prep!$I$4:$I$378,0),MATCH(F_Outputs!Q$2,F_Outputs_Prep!$B$4:$AH$4,0))</f>
        <v>##BLANK</v>
      </c>
      <c r="R102" s="15" t="str">
        <f>INDEX(F_Outputs_Prep!$B$4:$AH$378,MATCH(F_Outputs!$A102&amp;F_Outputs!$B102,F_Outputs_Prep!$I$4:$I$378,0),MATCH(F_Outputs!R$2,F_Outputs_Prep!$B$4:$AH$4,0))</f>
        <v>##BLANK</v>
      </c>
      <c r="S102" s="15">
        <f>INDEX(F_Outputs_Prep!$B$4:$AH$378,MATCH(F_Outputs!$A102&amp;F_Outputs!$B102,F_Outputs_Prep!$I$4:$I$378,0),MATCH(F_Outputs!S$2,F_Outputs_Prep!$B$4:$AH$4,0))</f>
        <v>1167078.8321</v>
      </c>
      <c r="T102" s="15">
        <f>INDEX(F_Outputs_Prep!$B$4:$AH$378,MATCH(F_Outputs!$A102&amp;F_Outputs!$B102,F_Outputs_Prep!$I$4:$I$378,0),MATCH(F_Outputs!T$2,F_Outputs_Prep!$B$4:$AH$4,0))</f>
        <v>1421434.7725</v>
      </c>
      <c r="U102" s="15">
        <f>INDEX(F_Outputs_Prep!$B$4:$AH$378,MATCH(F_Outputs!$A102&amp;F_Outputs!$B102,F_Outputs_Prep!$I$4:$I$378,0),MATCH(F_Outputs!U$2,F_Outputs_Prep!$B$4:$AH$4,0))</f>
        <v>1444074.7034</v>
      </c>
      <c r="V102" s="15">
        <f>INDEX(F_Outputs_Prep!$B$4:$AH$378,MATCH(F_Outputs!$A102&amp;F_Outputs!$B102,F_Outputs_Prep!$I$4:$I$378,0),MATCH(F_Outputs!V$2,F_Outputs_Prep!$B$4:$AH$4,0))</f>
        <v>1632353.5543</v>
      </c>
      <c r="W102" s="15">
        <f>INDEX(F_Outputs_Prep!$B$4:$AH$378,MATCH(F_Outputs!$A102&amp;F_Outputs!$B102,F_Outputs_Prep!$I$4:$I$378,0),MATCH(F_Outputs!W$2,F_Outputs_Prep!$B$4:$AH$4,0))</f>
        <v>1646673.3255</v>
      </c>
      <c r="X102" s="15">
        <f>INDEX(F_Outputs_Prep!$B$4:$AH$378,MATCH(F_Outputs!$A102&amp;F_Outputs!$B102,F_Outputs_Prep!$I$4:$I$378,0),MATCH(F_Outputs!X$2,F_Outputs_Prep!$B$4:$AH$4,0))</f>
        <v>1646673.3255</v>
      </c>
    </row>
    <row r="103" spans="1:24" ht="15" x14ac:dyDescent="0.25">
      <c r="A103" s="58" t="s">
        <v>76</v>
      </c>
      <c r="B103" s="56" t="s">
        <v>166</v>
      </c>
      <c r="C103" s="56" t="s">
        <v>186</v>
      </c>
      <c r="D103" s="52" t="s">
        <v>50</v>
      </c>
      <c r="E103" s="56" t="s">
        <v>44</v>
      </c>
      <c r="F103" s="15" t="str">
        <f>INDEX(F_Outputs_Prep!$B$4:$AH$378,MATCH(F_Outputs!$A103&amp;F_Outputs!$B103,F_Outputs_Prep!$I$4:$I$378,0),MATCH(F_Outputs!F$2,F_Outputs_Prep!$B$4:$AH$4,0))</f>
        <v>##BLANK</v>
      </c>
      <c r="G103" s="15" t="str">
        <f>INDEX(F_Outputs_Prep!$B$4:$AH$378,MATCH(F_Outputs!$A103&amp;F_Outputs!$B103,F_Outputs_Prep!$I$4:$I$378,0),MATCH(F_Outputs!G$2,F_Outputs_Prep!$B$4:$AH$4,0))</f>
        <v>##BLANK</v>
      </c>
      <c r="H103" s="15" t="str">
        <f>INDEX(F_Outputs_Prep!$B$4:$AH$378,MATCH(F_Outputs!$A103&amp;F_Outputs!$B103,F_Outputs_Prep!$I$4:$I$378,0),MATCH(F_Outputs!H$2,F_Outputs_Prep!$B$4:$AH$4,0))</f>
        <v>##BLANK</v>
      </c>
      <c r="I103" s="15" t="str">
        <f>INDEX(F_Outputs_Prep!$B$4:$AH$378,MATCH(F_Outputs!$A103&amp;F_Outputs!$B103,F_Outputs_Prep!$I$4:$I$378,0),MATCH(F_Outputs!I$2,F_Outputs_Prep!$B$4:$AH$4,0))</f>
        <v>##BLANK</v>
      </c>
      <c r="J103" s="15" t="str">
        <f>INDEX(F_Outputs_Prep!$B$4:$AH$378,MATCH(F_Outputs!$A103&amp;F_Outputs!$B103,F_Outputs_Prep!$I$4:$I$378,0),MATCH(F_Outputs!J$2,F_Outputs_Prep!$B$4:$AH$4,0))</f>
        <v>##BLANK</v>
      </c>
      <c r="K103" s="15" t="str">
        <f>INDEX(F_Outputs_Prep!$B$4:$AH$378,MATCH(F_Outputs!$A103&amp;F_Outputs!$B103,F_Outputs_Prep!$I$4:$I$378,0),MATCH(F_Outputs!K$2,F_Outputs_Prep!$B$4:$AH$4,0))</f>
        <v>##BLANK</v>
      </c>
      <c r="L103" s="15" t="str">
        <f>INDEX(F_Outputs_Prep!$B$4:$AH$378,MATCH(F_Outputs!$A103&amp;F_Outputs!$B103,F_Outputs_Prep!$I$4:$I$378,0),MATCH(F_Outputs!L$2,F_Outputs_Prep!$B$4:$AH$4,0))</f>
        <v>##BLANK</v>
      </c>
      <c r="M103" s="15" t="str">
        <f>INDEX(F_Outputs_Prep!$B$4:$AH$378,MATCH(F_Outputs!$A103&amp;F_Outputs!$B103,F_Outputs_Prep!$I$4:$I$378,0),MATCH(F_Outputs!M$2,F_Outputs_Prep!$B$4:$AH$4,0))</f>
        <v>##BLANK</v>
      </c>
      <c r="N103" s="15" t="str">
        <f>INDEX(F_Outputs_Prep!$B$4:$AH$378,MATCH(F_Outputs!$A103&amp;F_Outputs!$B103,F_Outputs_Prep!$I$4:$I$378,0),MATCH(F_Outputs!N$2,F_Outputs_Prep!$B$4:$AH$4,0))</f>
        <v>##BLANK</v>
      </c>
      <c r="O103" s="15" t="str">
        <f>INDEX(F_Outputs_Prep!$B$4:$AH$378,MATCH(F_Outputs!$A103&amp;F_Outputs!$B103,F_Outputs_Prep!$I$4:$I$378,0),MATCH(F_Outputs!O$2,F_Outputs_Prep!$B$4:$AH$4,0))</f>
        <v>##BLANK</v>
      </c>
      <c r="P103" s="15" t="str">
        <f>INDEX(F_Outputs_Prep!$B$4:$AH$378,MATCH(F_Outputs!$A103&amp;F_Outputs!$B103,F_Outputs_Prep!$I$4:$I$378,0),MATCH(F_Outputs!P$2,F_Outputs_Prep!$B$4:$AH$4,0))</f>
        <v>##BLANK</v>
      </c>
      <c r="Q103" s="15" t="str">
        <f>INDEX(F_Outputs_Prep!$B$4:$AH$378,MATCH(F_Outputs!$A103&amp;F_Outputs!$B103,F_Outputs_Prep!$I$4:$I$378,0),MATCH(F_Outputs!Q$2,F_Outputs_Prep!$B$4:$AH$4,0))</f>
        <v>##BLANK</v>
      </c>
      <c r="R103" s="15" t="str">
        <f>INDEX(F_Outputs_Prep!$B$4:$AH$378,MATCH(F_Outputs!$A103&amp;F_Outputs!$B103,F_Outputs_Prep!$I$4:$I$378,0),MATCH(F_Outputs!R$2,F_Outputs_Prep!$B$4:$AH$4,0))</f>
        <v>##BLANK</v>
      </c>
      <c r="S103" s="15">
        <f>INDEX(F_Outputs_Prep!$B$4:$AH$378,MATCH(F_Outputs!$A103&amp;F_Outputs!$B103,F_Outputs_Prep!$I$4:$I$378,0),MATCH(F_Outputs!S$2,F_Outputs_Prep!$B$4:$AH$4,0))</f>
        <v>980811.38569999998</v>
      </c>
      <c r="T103" s="15">
        <f>INDEX(F_Outputs_Prep!$B$4:$AH$378,MATCH(F_Outputs!$A103&amp;F_Outputs!$B103,F_Outputs_Prep!$I$4:$I$378,0),MATCH(F_Outputs!T$2,F_Outputs_Prep!$B$4:$AH$4,0))</f>
        <v>836067.08160000003</v>
      </c>
      <c r="U103" s="15">
        <f>INDEX(F_Outputs_Prep!$B$4:$AH$378,MATCH(F_Outputs!$A103&amp;F_Outputs!$B103,F_Outputs_Prep!$I$4:$I$378,0),MATCH(F_Outputs!U$2,F_Outputs_Prep!$B$4:$AH$4,0))</f>
        <v>820658.97779999999</v>
      </c>
      <c r="V103" s="15">
        <f>INDEX(F_Outputs_Prep!$B$4:$AH$378,MATCH(F_Outputs!$A103&amp;F_Outputs!$B103,F_Outputs_Prep!$I$4:$I$378,0),MATCH(F_Outputs!V$2,F_Outputs_Prep!$B$4:$AH$4,0))</f>
        <v>852623.14320000005</v>
      </c>
      <c r="W103" s="15">
        <f>INDEX(F_Outputs_Prep!$B$4:$AH$378,MATCH(F_Outputs!$A103&amp;F_Outputs!$B103,F_Outputs_Prep!$I$4:$I$378,0),MATCH(F_Outputs!W$2,F_Outputs_Prep!$B$4:$AH$4,0))</f>
        <v>760001.45810000005</v>
      </c>
      <c r="X103" s="15">
        <f>INDEX(F_Outputs_Prep!$B$4:$AH$378,MATCH(F_Outputs!$A103&amp;F_Outputs!$B103,F_Outputs_Prep!$I$4:$I$378,0),MATCH(F_Outputs!X$2,F_Outputs_Prep!$B$4:$AH$4,0))</f>
        <v>760001.45810000005</v>
      </c>
    </row>
    <row r="104" spans="1:24" ht="15" x14ac:dyDescent="0.25">
      <c r="A104" s="58" t="s">
        <v>76</v>
      </c>
      <c r="B104" s="56" t="s">
        <v>167</v>
      </c>
      <c r="C104" s="56" t="s">
        <v>187</v>
      </c>
      <c r="D104" s="52" t="s">
        <v>50</v>
      </c>
      <c r="E104" s="56" t="s">
        <v>44</v>
      </c>
      <c r="F104" s="15" t="str">
        <f>INDEX(F_Outputs_Prep!$B$4:$AH$378,MATCH(F_Outputs!$A104&amp;F_Outputs!$B104,F_Outputs_Prep!$I$4:$I$378,0),MATCH(F_Outputs!F$2,F_Outputs_Prep!$B$4:$AH$4,0))</f>
        <v>##BLANK</v>
      </c>
      <c r="G104" s="15" t="str">
        <f>INDEX(F_Outputs_Prep!$B$4:$AH$378,MATCH(F_Outputs!$A104&amp;F_Outputs!$B104,F_Outputs_Prep!$I$4:$I$378,0),MATCH(F_Outputs!G$2,F_Outputs_Prep!$B$4:$AH$4,0))</f>
        <v>##BLANK</v>
      </c>
      <c r="H104" s="15" t="str">
        <f>INDEX(F_Outputs_Prep!$B$4:$AH$378,MATCH(F_Outputs!$A104&amp;F_Outputs!$B104,F_Outputs_Prep!$I$4:$I$378,0),MATCH(F_Outputs!H$2,F_Outputs_Prep!$B$4:$AH$4,0))</f>
        <v>##BLANK</v>
      </c>
      <c r="I104" s="15" t="str">
        <f>INDEX(F_Outputs_Prep!$B$4:$AH$378,MATCH(F_Outputs!$A104&amp;F_Outputs!$B104,F_Outputs_Prep!$I$4:$I$378,0),MATCH(F_Outputs!I$2,F_Outputs_Prep!$B$4:$AH$4,0))</f>
        <v>##BLANK</v>
      </c>
      <c r="J104" s="15" t="str">
        <f>INDEX(F_Outputs_Prep!$B$4:$AH$378,MATCH(F_Outputs!$A104&amp;F_Outputs!$B104,F_Outputs_Prep!$I$4:$I$378,0),MATCH(F_Outputs!J$2,F_Outputs_Prep!$B$4:$AH$4,0))</f>
        <v>##BLANK</v>
      </c>
      <c r="K104" s="15" t="str">
        <f>INDEX(F_Outputs_Prep!$B$4:$AH$378,MATCH(F_Outputs!$A104&amp;F_Outputs!$B104,F_Outputs_Prep!$I$4:$I$378,0),MATCH(F_Outputs!K$2,F_Outputs_Prep!$B$4:$AH$4,0))</f>
        <v>##BLANK</v>
      </c>
      <c r="L104" s="15" t="str">
        <f>INDEX(F_Outputs_Prep!$B$4:$AH$378,MATCH(F_Outputs!$A104&amp;F_Outputs!$B104,F_Outputs_Prep!$I$4:$I$378,0),MATCH(F_Outputs!L$2,F_Outputs_Prep!$B$4:$AH$4,0))</f>
        <v>##BLANK</v>
      </c>
      <c r="M104" s="15" t="str">
        <f>INDEX(F_Outputs_Prep!$B$4:$AH$378,MATCH(F_Outputs!$A104&amp;F_Outputs!$B104,F_Outputs_Prep!$I$4:$I$378,0),MATCH(F_Outputs!M$2,F_Outputs_Prep!$B$4:$AH$4,0))</f>
        <v>##BLANK</v>
      </c>
      <c r="N104" s="15" t="str">
        <f>INDEX(F_Outputs_Prep!$B$4:$AH$378,MATCH(F_Outputs!$A104&amp;F_Outputs!$B104,F_Outputs_Prep!$I$4:$I$378,0),MATCH(F_Outputs!N$2,F_Outputs_Prep!$B$4:$AH$4,0))</f>
        <v>##BLANK</v>
      </c>
      <c r="O104" s="15" t="str">
        <f>INDEX(F_Outputs_Prep!$B$4:$AH$378,MATCH(F_Outputs!$A104&amp;F_Outputs!$B104,F_Outputs_Prep!$I$4:$I$378,0),MATCH(F_Outputs!O$2,F_Outputs_Prep!$B$4:$AH$4,0))</f>
        <v>##BLANK</v>
      </c>
      <c r="P104" s="15" t="str">
        <f>INDEX(F_Outputs_Prep!$B$4:$AH$378,MATCH(F_Outputs!$A104&amp;F_Outputs!$B104,F_Outputs_Prep!$I$4:$I$378,0),MATCH(F_Outputs!P$2,F_Outputs_Prep!$B$4:$AH$4,0))</f>
        <v>##BLANK</v>
      </c>
      <c r="Q104" s="15" t="str">
        <f>INDEX(F_Outputs_Prep!$B$4:$AH$378,MATCH(F_Outputs!$A104&amp;F_Outputs!$B104,F_Outputs_Prep!$I$4:$I$378,0),MATCH(F_Outputs!Q$2,F_Outputs_Prep!$B$4:$AH$4,0))</f>
        <v>##BLANK</v>
      </c>
      <c r="R104" s="15" t="str">
        <f>INDEX(F_Outputs_Prep!$B$4:$AH$378,MATCH(F_Outputs!$A104&amp;F_Outputs!$B104,F_Outputs_Prep!$I$4:$I$378,0),MATCH(F_Outputs!R$2,F_Outputs_Prep!$B$4:$AH$4,0))</f>
        <v>##BLANK</v>
      </c>
      <c r="S104" s="15">
        <f>INDEX(F_Outputs_Prep!$B$4:$AH$378,MATCH(F_Outputs!$A104&amp;F_Outputs!$B104,F_Outputs_Prep!$I$4:$I$378,0),MATCH(F_Outputs!S$2,F_Outputs_Prep!$B$4:$AH$4,0))</f>
        <v>186267.44639999999</v>
      </c>
      <c r="T104" s="15">
        <f>INDEX(F_Outputs_Prep!$B$4:$AH$378,MATCH(F_Outputs!$A104&amp;F_Outputs!$B104,F_Outputs_Prep!$I$4:$I$378,0),MATCH(F_Outputs!T$2,F_Outputs_Prep!$B$4:$AH$4,0))</f>
        <v>585367.69090000005</v>
      </c>
      <c r="U104" s="15">
        <f>INDEX(F_Outputs_Prep!$B$4:$AH$378,MATCH(F_Outputs!$A104&amp;F_Outputs!$B104,F_Outputs_Prep!$I$4:$I$378,0),MATCH(F_Outputs!U$2,F_Outputs_Prep!$B$4:$AH$4,0))</f>
        <v>623415.72560000001</v>
      </c>
      <c r="V104" s="15">
        <f>INDEX(F_Outputs_Prep!$B$4:$AH$378,MATCH(F_Outputs!$A104&amp;F_Outputs!$B104,F_Outputs_Prep!$I$4:$I$378,0),MATCH(F_Outputs!V$2,F_Outputs_Prep!$B$4:$AH$4,0))</f>
        <v>779730.41119999997</v>
      </c>
      <c r="W104" s="15">
        <f>INDEX(F_Outputs_Prep!$B$4:$AH$378,MATCH(F_Outputs!$A104&amp;F_Outputs!$B104,F_Outputs_Prep!$I$4:$I$378,0),MATCH(F_Outputs!W$2,F_Outputs_Prep!$B$4:$AH$4,0))</f>
        <v>886671.86739999999</v>
      </c>
      <c r="X104" s="15">
        <f>INDEX(F_Outputs_Prep!$B$4:$AH$378,MATCH(F_Outputs!$A104&amp;F_Outputs!$B104,F_Outputs_Prep!$I$4:$I$378,0),MATCH(F_Outputs!X$2,F_Outputs_Prep!$B$4:$AH$4,0))</f>
        <v>886671.86739999999</v>
      </c>
    </row>
    <row r="105" spans="1:24" ht="15" x14ac:dyDescent="0.25">
      <c r="A105" s="58" t="s">
        <v>76</v>
      </c>
      <c r="B105" s="56" t="s">
        <v>168</v>
      </c>
      <c r="C105" s="56" t="s">
        <v>188</v>
      </c>
      <c r="D105" s="52" t="s">
        <v>50</v>
      </c>
      <c r="E105" s="56" t="s">
        <v>44</v>
      </c>
      <c r="F105" s="15" t="str">
        <f>INDEX(F_Outputs_Prep!$B$4:$AH$378,MATCH(F_Outputs!$A105&amp;F_Outputs!$B105,F_Outputs_Prep!$I$4:$I$378,0),MATCH(F_Outputs!F$2,F_Outputs_Prep!$B$4:$AH$4,0))</f>
        <v>##BLANK</v>
      </c>
      <c r="G105" s="15" t="str">
        <f>INDEX(F_Outputs_Prep!$B$4:$AH$378,MATCH(F_Outputs!$A105&amp;F_Outputs!$B105,F_Outputs_Prep!$I$4:$I$378,0),MATCH(F_Outputs!G$2,F_Outputs_Prep!$B$4:$AH$4,0))</f>
        <v>##BLANK</v>
      </c>
      <c r="H105" s="15" t="str">
        <f>INDEX(F_Outputs_Prep!$B$4:$AH$378,MATCH(F_Outputs!$A105&amp;F_Outputs!$B105,F_Outputs_Prep!$I$4:$I$378,0),MATCH(F_Outputs!H$2,F_Outputs_Prep!$B$4:$AH$4,0))</f>
        <v>##BLANK</v>
      </c>
      <c r="I105" s="15" t="str">
        <f>INDEX(F_Outputs_Prep!$B$4:$AH$378,MATCH(F_Outputs!$A105&amp;F_Outputs!$B105,F_Outputs_Prep!$I$4:$I$378,0),MATCH(F_Outputs!I$2,F_Outputs_Prep!$B$4:$AH$4,0))</f>
        <v>##BLANK</v>
      </c>
      <c r="J105" s="15" t="str">
        <f>INDEX(F_Outputs_Prep!$B$4:$AH$378,MATCH(F_Outputs!$A105&amp;F_Outputs!$B105,F_Outputs_Prep!$I$4:$I$378,0),MATCH(F_Outputs!J$2,F_Outputs_Prep!$B$4:$AH$4,0))</f>
        <v>##BLANK</v>
      </c>
      <c r="K105" s="15" t="str">
        <f>INDEX(F_Outputs_Prep!$B$4:$AH$378,MATCH(F_Outputs!$A105&amp;F_Outputs!$B105,F_Outputs_Prep!$I$4:$I$378,0),MATCH(F_Outputs!K$2,F_Outputs_Prep!$B$4:$AH$4,0))</f>
        <v>##BLANK</v>
      </c>
      <c r="L105" s="15" t="str">
        <f>INDEX(F_Outputs_Prep!$B$4:$AH$378,MATCH(F_Outputs!$A105&amp;F_Outputs!$B105,F_Outputs_Prep!$I$4:$I$378,0),MATCH(F_Outputs!L$2,F_Outputs_Prep!$B$4:$AH$4,0))</f>
        <v>##BLANK</v>
      </c>
      <c r="M105" s="15" t="str">
        <f>INDEX(F_Outputs_Prep!$B$4:$AH$378,MATCH(F_Outputs!$A105&amp;F_Outputs!$B105,F_Outputs_Prep!$I$4:$I$378,0),MATCH(F_Outputs!M$2,F_Outputs_Prep!$B$4:$AH$4,0))</f>
        <v>##BLANK</v>
      </c>
      <c r="N105" s="15" t="str">
        <f>INDEX(F_Outputs_Prep!$B$4:$AH$378,MATCH(F_Outputs!$A105&amp;F_Outputs!$B105,F_Outputs_Prep!$I$4:$I$378,0),MATCH(F_Outputs!N$2,F_Outputs_Prep!$B$4:$AH$4,0))</f>
        <v>##BLANK</v>
      </c>
      <c r="O105" s="15" t="str">
        <f>INDEX(F_Outputs_Prep!$B$4:$AH$378,MATCH(F_Outputs!$A105&amp;F_Outputs!$B105,F_Outputs_Prep!$I$4:$I$378,0),MATCH(F_Outputs!O$2,F_Outputs_Prep!$B$4:$AH$4,0))</f>
        <v>##BLANK</v>
      </c>
      <c r="P105" s="15" t="str">
        <f>INDEX(F_Outputs_Prep!$B$4:$AH$378,MATCH(F_Outputs!$A105&amp;F_Outputs!$B105,F_Outputs_Prep!$I$4:$I$378,0),MATCH(F_Outputs!P$2,F_Outputs_Prep!$B$4:$AH$4,0))</f>
        <v>##BLANK</v>
      </c>
      <c r="Q105" s="15" t="str">
        <f>INDEX(F_Outputs_Prep!$B$4:$AH$378,MATCH(F_Outputs!$A105&amp;F_Outputs!$B105,F_Outputs_Prep!$I$4:$I$378,0),MATCH(F_Outputs!Q$2,F_Outputs_Prep!$B$4:$AH$4,0))</f>
        <v>##BLANK</v>
      </c>
      <c r="R105" s="15" t="str">
        <f>INDEX(F_Outputs_Prep!$B$4:$AH$378,MATCH(F_Outputs!$A105&amp;F_Outputs!$B105,F_Outputs_Prep!$I$4:$I$378,0),MATCH(F_Outputs!R$2,F_Outputs_Prep!$B$4:$AH$4,0))</f>
        <v>##BLANK</v>
      </c>
      <c r="S105" s="15">
        <f>INDEX(F_Outputs_Prep!$B$4:$AH$378,MATCH(F_Outputs!$A105&amp;F_Outputs!$B105,F_Outputs_Prep!$I$4:$I$378,0),MATCH(F_Outputs!S$2,F_Outputs_Prep!$B$4:$AH$4,0))</f>
        <v>0</v>
      </c>
      <c r="T105" s="15">
        <f>INDEX(F_Outputs_Prep!$B$4:$AH$378,MATCH(F_Outputs!$A105&amp;F_Outputs!$B105,F_Outputs_Prep!$I$4:$I$378,0),MATCH(F_Outputs!T$2,F_Outputs_Prep!$B$4:$AH$4,0))</f>
        <v>0</v>
      </c>
      <c r="U105" s="15">
        <f>INDEX(F_Outputs_Prep!$B$4:$AH$378,MATCH(F_Outputs!$A105&amp;F_Outputs!$B105,F_Outputs_Prep!$I$4:$I$378,0),MATCH(F_Outputs!U$2,F_Outputs_Prep!$B$4:$AH$4,0))</f>
        <v>0</v>
      </c>
      <c r="V105" s="15">
        <f>INDEX(F_Outputs_Prep!$B$4:$AH$378,MATCH(F_Outputs!$A105&amp;F_Outputs!$B105,F_Outputs_Prep!$I$4:$I$378,0),MATCH(F_Outputs!V$2,F_Outputs_Prep!$B$4:$AH$4,0))</f>
        <v>0</v>
      </c>
      <c r="W105" s="15">
        <f>INDEX(F_Outputs_Prep!$B$4:$AH$378,MATCH(F_Outputs!$A105&amp;F_Outputs!$B105,F_Outputs_Prep!$I$4:$I$378,0),MATCH(F_Outputs!W$2,F_Outputs_Prep!$B$4:$AH$4,0))</f>
        <v>0</v>
      </c>
      <c r="X105" s="15">
        <f>INDEX(F_Outputs_Prep!$B$4:$AH$378,MATCH(F_Outputs!$A105&amp;F_Outputs!$B105,F_Outputs_Prep!$I$4:$I$378,0),MATCH(F_Outputs!X$2,F_Outputs_Prep!$B$4:$AH$4,0))</f>
        <v>0</v>
      </c>
    </row>
    <row r="106" spans="1:24" ht="15" x14ac:dyDescent="0.25">
      <c r="A106" s="58" t="s">
        <v>76</v>
      </c>
      <c r="B106" s="56" t="s">
        <v>169</v>
      </c>
      <c r="C106" s="56" t="s">
        <v>189</v>
      </c>
      <c r="D106" s="52" t="s">
        <v>50</v>
      </c>
      <c r="E106" s="56" t="s">
        <v>44</v>
      </c>
      <c r="F106" s="15" t="str">
        <f>INDEX(F_Outputs_Prep!$B$4:$AH$378,MATCH(F_Outputs!$A106&amp;F_Outputs!$B106,F_Outputs_Prep!$I$4:$I$378,0),MATCH(F_Outputs!F$2,F_Outputs_Prep!$B$4:$AH$4,0))</f>
        <v>##BLANK</v>
      </c>
      <c r="G106" s="15" t="str">
        <f>INDEX(F_Outputs_Prep!$B$4:$AH$378,MATCH(F_Outputs!$A106&amp;F_Outputs!$B106,F_Outputs_Prep!$I$4:$I$378,0),MATCH(F_Outputs!G$2,F_Outputs_Prep!$B$4:$AH$4,0))</f>
        <v>##BLANK</v>
      </c>
      <c r="H106" s="15" t="str">
        <f>INDEX(F_Outputs_Prep!$B$4:$AH$378,MATCH(F_Outputs!$A106&amp;F_Outputs!$B106,F_Outputs_Prep!$I$4:$I$378,0),MATCH(F_Outputs!H$2,F_Outputs_Prep!$B$4:$AH$4,0))</f>
        <v>##BLANK</v>
      </c>
      <c r="I106" s="15" t="str">
        <f>INDEX(F_Outputs_Prep!$B$4:$AH$378,MATCH(F_Outputs!$A106&amp;F_Outputs!$B106,F_Outputs_Prep!$I$4:$I$378,0),MATCH(F_Outputs!I$2,F_Outputs_Prep!$B$4:$AH$4,0))</f>
        <v>##BLANK</v>
      </c>
      <c r="J106" s="15" t="str">
        <f>INDEX(F_Outputs_Prep!$B$4:$AH$378,MATCH(F_Outputs!$A106&amp;F_Outputs!$B106,F_Outputs_Prep!$I$4:$I$378,0),MATCH(F_Outputs!J$2,F_Outputs_Prep!$B$4:$AH$4,0))</f>
        <v>##BLANK</v>
      </c>
      <c r="K106" s="15" t="str">
        <f>INDEX(F_Outputs_Prep!$B$4:$AH$378,MATCH(F_Outputs!$A106&amp;F_Outputs!$B106,F_Outputs_Prep!$I$4:$I$378,0),MATCH(F_Outputs!K$2,F_Outputs_Prep!$B$4:$AH$4,0))</f>
        <v>##BLANK</v>
      </c>
      <c r="L106" s="15" t="str">
        <f>INDEX(F_Outputs_Prep!$B$4:$AH$378,MATCH(F_Outputs!$A106&amp;F_Outputs!$B106,F_Outputs_Prep!$I$4:$I$378,0),MATCH(F_Outputs!L$2,F_Outputs_Prep!$B$4:$AH$4,0))</f>
        <v>##BLANK</v>
      </c>
      <c r="M106" s="15" t="str">
        <f>INDEX(F_Outputs_Prep!$B$4:$AH$378,MATCH(F_Outputs!$A106&amp;F_Outputs!$B106,F_Outputs_Prep!$I$4:$I$378,0),MATCH(F_Outputs!M$2,F_Outputs_Prep!$B$4:$AH$4,0))</f>
        <v>##BLANK</v>
      </c>
      <c r="N106" s="15" t="str">
        <f>INDEX(F_Outputs_Prep!$B$4:$AH$378,MATCH(F_Outputs!$A106&amp;F_Outputs!$B106,F_Outputs_Prep!$I$4:$I$378,0),MATCH(F_Outputs!N$2,F_Outputs_Prep!$B$4:$AH$4,0))</f>
        <v>##BLANK</v>
      </c>
      <c r="O106" s="15" t="str">
        <f>INDEX(F_Outputs_Prep!$B$4:$AH$378,MATCH(F_Outputs!$A106&amp;F_Outputs!$B106,F_Outputs_Prep!$I$4:$I$378,0),MATCH(F_Outputs!O$2,F_Outputs_Prep!$B$4:$AH$4,0))</f>
        <v>##BLANK</v>
      </c>
      <c r="P106" s="15" t="str">
        <f>INDEX(F_Outputs_Prep!$B$4:$AH$378,MATCH(F_Outputs!$A106&amp;F_Outputs!$B106,F_Outputs_Prep!$I$4:$I$378,0),MATCH(F_Outputs!P$2,F_Outputs_Prep!$B$4:$AH$4,0))</f>
        <v>##BLANK</v>
      </c>
      <c r="Q106" s="15" t="str">
        <f>INDEX(F_Outputs_Prep!$B$4:$AH$378,MATCH(F_Outputs!$A106&amp;F_Outputs!$B106,F_Outputs_Prep!$I$4:$I$378,0),MATCH(F_Outputs!Q$2,F_Outputs_Prep!$B$4:$AH$4,0))</f>
        <v>##BLANK</v>
      </c>
      <c r="R106" s="15" t="str">
        <f>INDEX(F_Outputs_Prep!$B$4:$AH$378,MATCH(F_Outputs!$A106&amp;F_Outputs!$B106,F_Outputs_Prep!$I$4:$I$378,0),MATCH(F_Outputs!R$2,F_Outputs_Prep!$B$4:$AH$4,0))</f>
        <v>##BLANK</v>
      </c>
      <c r="S106" s="15" t="str">
        <f>INDEX(F_Outputs_Prep!$B$4:$AH$378,MATCH(F_Outputs!$A106&amp;F_Outputs!$B106,F_Outputs_Prep!$I$4:$I$378,0),MATCH(F_Outputs!S$2,F_Outputs_Prep!$B$4:$AH$4,0))</f>
        <v>##BLANK</v>
      </c>
      <c r="T106" s="15" t="str">
        <f>INDEX(F_Outputs_Prep!$B$4:$AH$378,MATCH(F_Outputs!$A106&amp;F_Outputs!$B106,F_Outputs_Prep!$I$4:$I$378,0),MATCH(F_Outputs!T$2,F_Outputs_Prep!$B$4:$AH$4,0))</f>
        <v>##BLANK</v>
      </c>
      <c r="U106" s="15" t="str">
        <f>INDEX(F_Outputs_Prep!$B$4:$AH$378,MATCH(F_Outputs!$A106&amp;F_Outputs!$B106,F_Outputs_Prep!$I$4:$I$378,0),MATCH(F_Outputs!U$2,F_Outputs_Prep!$B$4:$AH$4,0))</f>
        <v>##BLANK</v>
      </c>
      <c r="V106" s="15" t="str">
        <f>INDEX(F_Outputs_Prep!$B$4:$AH$378,MATCH(F_Outputs!$A106&amp;F_Outputs!$B106,F_Outputs_Prep!$I$4:$I$378,0),MATCH(F_Outputs!V$2,F_Outputs_Prep!$B$4:$AH$4,0))</f>
        <v>##BLANK</v>
      </c>
      <c r="W106" s="15" t="str">
        <f>INDEX(F_Outputs_Prep!$B$4:$AH$378,MATCH(F_Outputs!$A106&amp;F_Outputs!$B106,F_Outputs_Prep!$I$4:$I$378,0),MATCH(F_Outputs!W$2,F_Outputs_Prep!$B$4:$AH$4,0))</f>
        <v>##BLANK</v>
      </c>
      <c r="X106" s="15" t="str">
        <f>INDEX(F_Outputs_Prep!$B$4:$AH$378,MATCH(F_Outputs!$A106&amp;F_Outputs!$B106,F_Outputs_Prep!$I$4:$I$378,0),MATCH(F_Outputs!X$2,F_Outputs_Prep!$B$4:$AH$4,0))</f>
        <v>##BLANK</v>
      </c>
    </row>
    <row r="107" spans="1:24" ht="15" x14ac:dyDescent="0.25">
      <c r="A107" s="58" t="s">
        <v>76</v>
      </c>
      <c r="B107" s="56" t="s">
        <v>170</v>
      </c>
      <c r="C107" s="56" t="s">
        <v>190</v>
      </c>
      <c r="D107" s="52" t="s">
        <v>50</v>
      </c>
      <c r="E107" s="56" t="s">
        <v>44</v>
      </c>
      <c r="F107" s="15" t="str">
        <f>INDEX(F_Outputs_Prep!$B$4:$AH$378,MATCH(F_Outputs!$A107&amp;F_Outputs!$B107,F_Outputs_Prep!$I$4:$I$378,0),MATCH(F_Outputs!F$2,F_Outputs_Prep!$B$4:$AH$4,0))</f>
        <v>##BLANK</v>
      </c>
      <c r="G107" s="15" t="str">
        <f>INDEX(F_Outputs_Prep!$B$4:$AH$378,MATCH(F_Outputs!$A107&amp;F_Outputs!$B107,F_Outputs_Prep!$I$4:$I$378,0),MATCH(F_Outputs!G$2,F_Outputs_Prep!$B$4:$AH$4,0))</f>
        <v>##BLANK</v>
      </c>
      <c r="H107" s="15" t="str">
        <f>INDEX(F_Outputs_Prep!$B$4:$AH$378,MATCH(F_Outputs!$A107&amp;F_Outputs!$B107,F_Outputs_Prep!$I$4:$I$378,0),MATCH(F_Outputs!H$2,F_Outputs_Prep!$B$4:$AH$4,0))</f>
        <v>##BLANK</v>
      </c>
      <c r="I107" s="15" t="str">
        <f>INDEX(F_Outputs_Prep!$B$4:$AH$378,MATCH(F_Outputs!$A107&amp;F_Outputs!$B107,F_Outputs_Prep!$I$4:$I$378,0),MATCH(F_Outputs!I$2,F_Outputs_Prep!$B$4:$AH$4,0))</f>
        <v>##BLANK</v>
      </c>
      <c r="J107" s="15" t="str">
        <f>INDEX(F_Outputs_Prep!$B$4:$AH$378,MATCH(F_Outputs!$A107&amp;F_Outputs!$B107,F_Outputs_Prep!$I$4:$I$378,0),MATCH(F_Outputs!J$2,F_Outputs_Prep!$B$4:$AH$4,0))</f>
        <v>##BLANK</v>
      </c>
      <c r="K107" s="15" t="str">
        <f>INDEX(F_Outputs_Prep!$B$4:$AH$378,MATCH(F_Outputs!$A107&amp;F_Outputs!$B107,F_Outputs_Prep!$I$4:$I$378,0),MATCH(F_Outputs!K$2,F_Outputs_Prep!$B$4:$AH$4,0))</f>
        <v>##BLANK</v>
      </c>
      <c r="L107" s="15" t="str">
        <f>INDEX(F_Outputs_Prep!$B$4:$AH$378,MATCH(F_Outputs!$A107&amp;F_Outputs!$B107,F_Outputs_Prep!$I$4:$I$378,0),MATCH(F_Outputs!L$2,F_Outputs_Prep!$B$4:$AH$4,0))</f>
        <v>##BLANK</v>
      </c>
      <c r="M107" s="15" t="str">
        <f>INDEX(F_Outputs_Prep!$B$4:$AH$378,MATCH(F_Outputs!$A107&amp;F_Outputs!$B107,F_Outputs_Prep!$I$4:$I$378,0),MATCH(F_Outputs!M$2,F_Outputs_Prep!$B$4:$AH$4,0))</f>
        <v>##BLANK</v>
      </c>
      <c r="N107" s="15" t="str">
        <f>INDEX(F_Outputs_Prep!$B$4:$AH$378,MATCH(F_Outputs!$A107&amp;F_Outputs!$B107,F_Outputs_Prep!$I$4:$I$378,0),MATCH(F_Outputs!N$2,F_Outputs_Prep!$B$4:$AH$4,0))</f>
        <v>##BLANK</v>
      </c>
      <c r="O107" s="15" t="str">
        <f>INDEX(F_Outputs_Prep!$B$4:$AH$378,MATCH(F_Outputs!$A107&amp;F_Outputs!$B107,F_Outputs_Prep!$I$4:$I$378,0),MATCH(F_Outputs!O$2,F_Outputs_Prep!$B$4:$AH$4,0))</f>
        <v>##BLANK</v>
      </c>
      <c r="P107" s="15" t="str">
        <f>INDEX(F_Outputs_Prep!$B$4:$AH$378,MATCH(F_Outputs!$A107&amp;F_Outputs!$B107,F_Outputs_Prep!$I$4:$I$378,0),MATCH(F_Outputs!P$2,F_Outputs_Prep!$B$4:$AH$4,0))</f>
        <v>##BLANK</v>
      </c>
      <c r="Q107" s="15" t="str">
        <f>INDEX(F_Outputs_Prep!$B$4:$AH$378,MATCH(F_Outputs!$A107&amp;F_Outputs!$B107,F_Outputs_Prep!$I$4:$I$378,0),MATCH(F_Outputs!Q$2,F_Outputs_Prep!$B$4:$AH$4,0))</f>
        <v>##BLANK</v>
      </c>
      <c r="R107" s="15" t="str">
        <f>INDEX(F_Outputs_Prep!$B$4:$AH$378,MATCH(F_Outputs!$A107&amp;F_Outputs!$B107,F_Outputs_Prep!$I$4:$I$378,0),MATCH(F_Outputs!R$2,F_Outputs_Prep!$B$4:$AH$4,0))</f>
        <v>##BLANK</v>
      </c>
      <c r="S107" s="15">
        <f>INDEX(F_Outputs_Prep!$B$4:$AH$378,MATCH(F_Outputs!$A107&amp;F_Outputs!$B107,F_Outputs_Prep!$I$4:$I$378,0),MATCH(F_Outputs!S$2,F_Outputs_Prep!$B$4:$AH$4,0))</f>
        <v>0</v>
      </c>
      <c r="T107" s="15">
        <f>INDEX(F_Outputs_Prep!$B$4:$AH$378,MATCH(F_Outputs!$A107&amp;F_Outputs!$B107,F_Outputs_Prep!$I$4:$I$378,0),MATCH(F_Outputs!T$2,F_Outputs_Prep!$B$4:$AH$4,0))</f>
        <v>0</v>
      </c>
      <c r="U107" s="15">
        <f>INDEX(F_Outputs_Prep!$B$4:$AH$378,MATCH(F_Outputs!$A107&amp;F_Outputs!$B107,F_Outputs_Prep!$I$4:$I$378,0),MATCH(F_Outputs!U$2,F_Outputs_Prep!$B$4:$AH$4,0))</f>
        <v>0</v>
      </c>
      <c r="V107" s="15">
        <f>INDEX(F_Outputs_Prep!$B$4:$AH$378,MATCH(F_Outputs!$A107&amp;F_Outputs!$B107,F_Outputs_Prep!$I$4:$I$378,0),MATCH(F_Outputs!V$2,F_Outputs_Prep!$B$4:$AH$4,0))</f>
        <v>0</v>
      </c>
      <c r="W107" s="15">
        <f>INDEX(F_Outputs_Prep!$B$4:$AH$378,MATCH(F_Outputs!$A107&amp;F_Outputs!$B107,F_Outputs_Prep!$I$4:$I$378,0),MATCH(F_Outputs!W$2,F_Outputs_Prep!$B$4:$AH$4,0))</f>
        <v>0</v>
      </c>
      <c r="X107" s="15">
        <f>INDEX(F_Outputs_Prep!$B$4:$AH$378,MATCH(F_Outputs!$A107&amp;F_Outputs!$B107,F_Outputs_Prep!$I$4:$I$378,0),MATCH(F_Outputs!X$2,F_Outputs_Prep!$B$4:$AH$4,0))</f>
        <v>0</v>
      </c>
    </row>
    <row r="108" spans="1:24" ht="15" x14ac:dyDescent="0.25">
      <c r="A108" s="58" t="s">
        <v>76</v>
      </c>
      <c r="B108" s="56" t="s">
        <v>97</v>
      </c>
      <c r="C108" s="56" t="s">
        <v>98</v>
      </c>
      <c r="D108" s="52" t="s">
        <v>50</v>
      </c>
      <c r="E108" s="56" t="s">
        <v>44</v>
      </c>
      <c r="F108" s="15" t="str">
        <f>INDEX(F_Outputs_Prep!$B$4:$AH$378,MATCH(F_Outputs!$A108&amp;F_Outputs!$B108,F_Outputs_Prep!$I$4:$I$378,0),MATCH(F_Outputs!F$2,F_Outputs_Prep!$B$4:$AH$4,0))</f>
        <v>##BLANK</v>
      </c>
      <c r="G108" s="15" t="str">
        <f>INDEX(F_Outputs_Prep!$B$4:$AH$378,MATCH(F_Outputs!$A108&amp;F_Outputs!$B108,F_Outputs_Prep!$I$4:$I$378,0),MATCH(F_Outputs!G$2,F_Outputs_Prep!$B$4:$AH$4,0))</f>
        <v>##BLANK</v>
      </c>
      <c r="H108" s="15" t="str">
        <f>INDEX(F_Outputs_Prep!$B$4:$AH$378,MATCH(F_Outputs!$A108&amp;F_Outputs!$B108,F_Outputs_Prep!$I$4:$I$378,0),MATCH(F_Outputs!H$2,F_Outputs_Prep!$B$4:$AH$4,0))</f>
        <v>##BLANK</v>
      </c>
      <c r="I108" s="15" t="str">
        <f>INDEX(F_Outputs_Prep!$B$4:$AH$378,MATCH(F_Outputs!$A108&amp;F_Outputs!$B108,F_Outputs_Prep!$I$4:$I$378,0),MATCH(F_Outputs!I$2,F_Outputs_Prep!$B$4:$AH$4,0))</f>
        <v>##BLANK</v>
      </c>
      <c r="J108" s="15" t="str">
        <f>INDEX(F_Outputs_Prep!$B$4:$AH$378,MATCH(F_Outputs!$A108&amp;F_Outputs!$B108,F_Outputs_Prep!$I$4:$I$378,0),MATCH(F_Outputs!J$2,F_Outputs_Prep!$B$4:$AH$4,0))</f>
        <v>##BLANK</v>
      </c>
      <c r="K108" s="15" t="str">
        <f>INDEX(F_Outputs_Prep!$B$4:$AH$378,MATCH(F_Outputs!$A108&amp;F_Outputs!$B108,F_Outputs_Prep!$I$4:$I$378,0),MATCH(F_Outputs!K$2,F_Outputs_Prep!$B$4:$AH$4,0))</f>
        <v>##BLANK</v>
      </c>
      <c r="L108" s="15" t="str">
        <f>INDEX(F_Outputs_Prep!$B$4:$AH$378,MATCH(F_Outputs!$A108&amp;F_Outputs!$B108,F_Outputs_Prep!$I$4:$I$378,0),MATCH(F_Outputs!L$2,F_Outputs_Prep!$B$4:$AH$4,0))</f>
        <v>##BLANK</v>
      </c>
      <c r="M108" s="15" t="str">
        <f>INDEX(F_Outputs_Prep!$B$4:$AH$378,MATCH(F_Outputs!$A108&amp;F_Outputs!$B108,F_Outputs_Prep!$I$4:$I$378,0),MATCH(F_Outputs!M$2,F_Outputs_Prep!$B$4:$AH$4,0))</f>
        <v>##BLANK</v>
      </c>
      <c r="N108" s="15" t="str">
        <f>INDEX(F_Outputs_Prep!$B$4:$AH$378,MATCH(F_Outputs!$A108&amp;F_Outputs!$B108,F_Outputs_Prep!$I$4:$I$378,0),MATCH(F_Outputs!N$2,F_Outputs_Prep!$B$4:$AH$4,0))</f>
        <v>##BLANK</v>
      </c>
      <c r="O108" s="15" t="str">
        <f>INDEX(F_Outputs_Prep!$B$4:$AH$378,MATCH(F_Outputs!$A108&amp;F_Outputs!$B108,F_Outputs_Prep!$I$4:$I$378,0),MATCH(F_Outputs!O$2,F_Outputs_Prep!$B$4:$AH$4,0))</f>
        <v>##BLANK</v>
      </c>
      <c r="P108" s="15" t="str">
        <f>INDEX(F_Outputs_Prep!$B$4:$AH$378,MATCH(F_Outputs!$A108&amp;F_Outputs!$B108,F_Outputs_Prep!$I$4:$I$378,0),MATCH(F_Outputs!P$2,F_Outputs_Prep!$B$4:$AH$4,0))</f>
        <v>##BLANK</v>
      </c>
      <c r="Q108" s="15" t="str">
        <f>INDEX(F_Outputs_Prep!$B$4:$AH$378,MATCH(F_Outputs!$A108&amp;F_Outputs!$B108,F_Outputs_Prep!$I$4:$I$378,0),MATCH(F_Outputs!Q$2,F_Outputs_Prep!$B$4:$AH$4,0))</f>
        <v>##BLANK</v>
      </c>
      <c r="R108" s="15" t="str">
        <f>INDEX(F_Outputs_Prep!$B$4:$AH$378,MATCH(F_Outputs!$A108&amp;F_Outputs!$B108,F_Outputs_Prep!$I$4:$I$378,0),MATCH(F_Outputs!R$2,F_Outputs_Prep!$B$4:$AH$4,0))</f>
        <v>##BLANK</v>
      </c>
      <c r="S108" s="15">
        <f>INDEX(F_Outputs_Prep!$B$4:$AH$378,MATCH(F_Outputs!$A108&amp;F_Outputs!$B108,F_Outputs_Prep!$I$4:$I$378,0),MATCH(F_Outputs!S$2,F_Outputs_Prep!$B$4:$AH$4,0))</f>
        <v>186267.44639999999</v>
      </c>
      <c r="T108" s="15">
        <f>INDEX(F_Outputs_Prep!$B$4:$AH$378,MATCH(F_Outputs!$A108&amp;F_Outputs!$B108,F_Outputs_Prep!$I$4:$I$378,0),MATCH(F_Outputs!T$2,F_Outputs_Prep!$B$4:$AH$4,0))</f>
        <v>585367.69090000005</v>
      </c>
      <c r="U108" s="15">
        <f>INDEX(F_Outputs_Prep!$B$4:$AH$378,MATCH(F_Outputs!$A108&amp;F_Outputs!$B108,F_Outputs_Prep!$I$4:$I$378,0),MATCH(F_Outputs!U$2,F_Outputs_Prep!$B$4:$AH$4,0))</f>
        <v>623415.72560000001</v>
      </c>
      <c r="V108" s="15">
        <f>INDEX(F_Outputs_Prep!$B$4:$AH$378,MATCH(F_Outputs!$A108&amp;F_Outputs!$B108,F_Outputs_Prep!$I$4:$I$378,0),MATCH(F_Outputs!V$2,F_Outputs_Prep!$B$4:$AH$4,0))</f>
        <v>779730.41119999997</v>
      </c>
      <c r="W108" s="15">
        <f>INDEX(F_Outputs_Prep!$B$4:$AH$378,MATCH(F_Outputs!$A108&amp;F_Outputs!$B108,F_Outputs_Prep!$I$4:$I$378,0),MATCH(F_Outputs!W$2,F_Outputs_Prep!$B$4:$AH$4,0))</f>
        <v>886671.86739999999</v>
      </c>
      <c r="X108" s="15">
        <f>INDEX(F_Outputs_Prep!$B$4:$AH$378,MATCH(F_Outputs!$A108&amp;F_Outputs!$B108,F_Outputs_Prep!$I$4:$I$378,0),MATCH(F_Outputs!X$2,F_Outputs_Prep!$B$4:$AH$4,0))</f>
        <v>886671.86739999999</v>
      </c>
    </row>
    <row r="109" spans="1:24" ht="15" x14ac:dyDescent="0.25">
      <c r="A109" s="58" t="s">
        <v>76</v>
      </c>
      <c r="B109" s="56" t="s">
        <v>163</v>
      </c>
      <c r="C109" s="56" t="s">
        <v>191</v>
      </c>
      <c r="D109" s="52" t="s">
        <v>68</v>
      </c>
      <c r="E109" s="56" t="s">
        <v>44</v>
      </c>
      <c r="F109" s="15" t="str">
        <f>INDEX(F_Outputs_Prep!$B$4:$AH$378,MATCH(F_Outputs!$A109&amp;F_Outputs!$B109,F_Outputs_Prep!$I$4:$I$378,0),MATCH(F_Outputs!F$2,F_Outputs_Prep!$B$4:$AH$4,0))</f>
        <v>##BLANK</v>
      </c>
      <c r="G109" s="15" t="str">
        <f>INDEX(F_Outputs_Prep!$B$4:$AH$378,MATCH(F_Outputs!$A109&amp;F_Outputs!$B109,F_Outputs_Prep!$I$4:$I$378,0),MATCH(F_Outputs!G$2,F_Outputs_Prep!$B$4:$AH$4,0))</f>
        <v>##BLANK</v>
      </c>
      <c r="H109" s="15" t="str">
        <f>INDEX(F_Outputs_Prep!$B$4:$AH$378,MATCH(F_Outputs!$A109&amp;F_Outputs!$B109,F_Outputs_Prep!$I$4:$I$378,0),MATCH(F_Outputs!H$2,F_Outputs_Prep!$B$4:$AH$4,0))</f>
        <v>##BLANK</v>
      </c>
      <c r="I109" s="15" t="str">
        <f>INDEX(F_Outputs_Prep!$B$4:$AH$378,MATCH(F_Outputs!$A109&amp;F_Outputs!$B109,F_Outputs_Prep!$I$4:$I$378,0),MATCH(F_Outputs!I$2,F_Outputs_Prep!$B$4:$AH$4,0))</f>
        <v>##BLANK</v>
      </c>
      <c r="J109" s="15" t="str">
        <f>INDEX(F_Outputs_Prep!$B$4:$AH$378,MATCH(F_Outputs!$A109&amp;F_Outputs!$B109,F_Outputs_Prep!$I$4:$I$378,0),MATCH(F_Outputs!J$2,F_Outputs_Prep!$B$4:$AH$4,0))</f>
        <v>##BLANK</v>
      </c>
      <c r="K109" s="15" t="str">
        <f>INDEX(F_Outputs_Prep!$B$4:$AH$378,MATCH(F_Outputs!$A109&amp;F_Outputs!$B109,F_Outputs_Prep!$I$4:$I$378,0),MATCH(F_Outputs!K$2,F_Outputs_Prep!$B$4:$AH$4,0))</f>
        <v>##BLANK</v>
      </c>
      <c r="L109" s="15" t="str">
        <f>INDEX(F_Outputs_Prep!$B$4:$AH$378,MATCH(F_Outputs!$A109&amp;F_Outputs!$B109,F_Outputs_Prep!$I$4:$I$378,0),MATCH(F_Outputs!L$2,F_Outputs_Prep!$B$4:$AH$4,0))</f>
        <v>##BLANK</v>
      </c>
      <c r="M109" s="15" t="str">
        <f>INDEX(F_Outputs_Prep!$B$4:$AH$378,MATCH(F_Outputs!$A109&amp;F_Outputs!$B109,F_Outputs_Prep!$I$4:$I$378,0),MATCH(F_Outputs!M$2,F_Outputs_Prep!$B$4:$AH$4,0))</f>
        <v>##BLANK</v>
      </c>
      <c r="N109" s="15" t="str">
        <f>INDEX(F_Outputs_Prep!$B$4:$AH$378,MATCH(F_Outputs!$A109&amp;F_Outputs!$B109,F_Outputs_Prep!$I$4:$I$378,0),MATCH(F_Outputs!N$2,F_Outputs_Prep!$B$4:$AH$4,0))</f>
        <v>##BLANK</v>
      </c>
      <c r="O109" s="15" t="str">
        <f>INDEX(F_Outputs_Prep!$B$4:$AH$378,MATCH(F_Outputs!$A109&amp;F_Outputs!$B109,F_Outputs_Prep!$I$4:$I$378,0),MATCH(F_Outputs!O$2,F_Outputs_Prep!$B$4:$AH$4,0))</f>
        <v>##BLANK</v>
      </c>
      <c r="P109" s="15" t="str">
        <f>INDEX(F_Outputs_Prep!$B$4:$AH$378,MATCH(F_Outputs!$A109&amp;F_Outputs!$B109,F_Outputs_Prep!$I$4:$I$378,0),MATCH(F_Outputs!P$2,F_Outputs_Prep!$B$4:$AH$4,0))</f>
        <v>##BLANK</v>
      </c>
      <c r="Q109" s="15" t="str">
        <f>INDEX(F_Outputs_Prep!$B$4:$AH$378,MATCH(F_Outputs!$A109&amp;F_Outputs!$B109,F_Outputs_Prep!$I$4:$I$378,0),MATCH(F_Outputs!Q$2,F_Outputs_Prep!$B$4:$AH$4,0))</f>
        <v>##BLANK</v>
      </c>
      <c r="R109" s="15" t="str">
        <f>INDEX(F_Outputs_Prep!$B$4:$AH$378,MATCH(F_Outputs!$A109&amp;F_Outputs!$B109,F_Outputs_Prep!$I$4:$I$378,0),MATCH(F_Outputs!R$2,F_Outputs_Prep!$B$4:$AH$4,0))</f>
        <v>##BLANK</v>
      </c>
      <c r="S109" s="15">
        <f>INDEX(F_Outputs_Prep!$B$4:$AH$378,MATCH(F_Outputs!$A109&amp;F_Outputs!$B109,F_Outputs_Prep!$I$4:$I$378,0),MATCH(F_Outputs!S$2,F_Outputs_Prep!$B$4:$AH$4,0))</f>
        <v>0.1205</v>
      </c>
      <c r="T109" s="15">
        <f>INDEX(F_Outputs_Prep!$B$4:$AH$378,MATCH(F_Outputs!$A109&amp;F_Outputs!$B109,F_Outputs_Prep!$I$4:$I$378,0),MATCH(F_Outputs!T$2,F_Outputs_Prep!$B$4:$AH$4,0))</f>
        <v>0.37869999999999998</v>
      </c>
      <c r="U109" s="15">
        <f>INDEX(F_Outputs_Prep!$B$4:$AH$378,MATCH(F_Outputs!$A109&amp;F_Outputs!$B109,F_Outputs_Prep!$I$4:$I$378,0),MATCH(F_Outputs!U$2,F_Outputs_Prep!$B$4:$AH$4,0))</f>
        <v>0.40339999999999998</v>
      </c>
      <c r="V109" s="15">
        <f>INDEX(F_Outputs_Prep!$B$4:$AH$378,MATCH(F_Outputs!$A109&amp;F_Outputs!$B109,F_Outputs_Prep!$I$4:$I$378,0),MATCH(F_Outputs!V$2,F_Outputs_Prep!$B$4:$AH$4,0))</f>
        <v>0.50449999999999995</v>
      </c>
      <c r="W109" s="15">
        <f>INDEX(F_Outputs_Prep!$B$4:$AH$378,MATCH(F_Outputs!$A109&amp;F_Outputs!$B109,F_Outputs_Prep!$I$4:$I$378,0),MATCH(F_Outputs!W$2,F_Outputs_Prep!$B$4:$AH$4,0))</f>
        <v>0.57369999999999999</v>
      </c>
      <c r="X109" s="15">
        <f>INDEX(F_Outputs_Prep!$B$4:$AH$378,MATCH(F_Outputs!$A109&amp;F_Outputs!$B109,F_Outputs_Prep!$I$4:$I$378,0),MATCH(F_Outputs!X$2,F_Outputs_Prep!$B$4:$AH$4,0))</f>
        <v>0.57369999999999999</v>
      </c>
    </row>
    <row r="110" spans="1:24" ht="15" x14ac:dyDescent="0.25">
      <c r="A110" s="58" t="s">
        <v>76</v>
      </c>
      <c r="B110" s="56" t="s">
        <v>192</v>
      </c>
      <c r="C110" s="56" t="s">
        <v>193</v>
      </c>
      <c r="D110" s="52" t="s">
        <v>194</v>
      </c>
      <c r="E110" s="56" t="s">
        <v>44</v>
      </c>
      <c r="F110" s="15" t="str">
        <f ca="1">INDEX(F_Outputs_Prep!$B$4:$AH$378,MATCH(F_Outputs!$A110&amp;F_Outputs!$B110,F_Outputs_Prep!$I$4:$I$378,0),MATCH(F_Outputs!F$2,F_Outputs_Prep!$B$4:$AH$4,0))</f>
        <v>[…]02/04/2026 17:29:15</v>
      </c>
      <c r="G110" s="15" t="str">
        <f ca="1">INDEX(F_Outputs_Prep!$B$4:$AH$378,MATCH(F_Outputs!$A110&amp;F_Outputs!$B110,F_Outputs_Prep!$I$4:$I$378,0),MATCH(F_Outputs!G$2,F_Outputs_Prep!$B$4:$AH$4,0))</f>
        <v>[…]02/04/2026 17:29:15</v>
      </c>
      <c r="H110" s="15" t="str">
        <f ca="1">INDEX(F_Outputs_Prep!$B$4:$AH$378,MATCH(F_Outputs!$A110&amp;F_Outputs!$B110,F_Outputs_Prep!$I$4:$I$378,0),MATCH(F_Outputs!H$2,F_Outputs_Prep!$B$4:$AH$4,0))</f>
        <v>[…]02/04/2026 17:29:15</v>
      </c>
      <c r="I110" s="15" t="str">
        <f ca="1">INDEX(F_Outputs_Prep!$B$4:$AH$378,MATCH(F_Outputs!$A110&amp;F_Outputs!$B110,F_Outputs_Prep!$I$4:$I$378,0),MATCH(F_Outputs!I$2,F_Outputs_Prep!$B$4:$AH$4,0))</f>
        <v>[…]02/04/2026 17:29:15</v>
      </c>
      <c r="J110" s="15" t="str">
        <f ca="1">INDEX(F_Outputs_Prep!$B$4:$AH$378,MATCH(F_Outputs!$A110&amp;F_Outputs!$B110,F_Outputs_Prep!$I$4:$I$378,0),MATCH(F_Outputs!J$2,F_Outputs_Prep!$B$4:$AH$4,0))</f>
        <v>[…]02/04/2026 17:29:15</v>
      </c>
      <c r="K110" s="15" t="str">
        <f ca="1">INDEX(F_Outputs_Prep!$B$4:$AH$378,MATCH(F_Outputs!$A110&amp;F_Outputs!$B110,F_Outputs_Prep!$I$4:$I$378,0),MATCH(F_Outputs!K$2,F_Outputs_Prep!$B$4:$AH$4,0))</f>
        <v>[…]02/04/2026 17:29:15</v>
      </c>
      <c r="L110" s="15" t="str">
        <f ca="1">INDEX(F_Outputs_Prep!$B$4:$AH$378,MATCH(F_Outputs!$A110&amp;F_Outputs!$B110,F_Outputs_Prep!$I$4:$I$378,0),MATCH(F_Outputs!L$2,F_Outputs_Prep!$B$4:$AH$4,0))</f>
        <v>[…]02/04/2026 17:29:15</v>
      </c>
      <c r="M110" s="15" t="str">
        <f ca="1">INDEX(F_Outputs_Prep!$B$4:$AH$378,MATCH(F_Outputs!$A110&amp;F_Outputs!$B110,F_Outputs_Prep!$I$4:$I$378,0),MATCH(F_Outputs!M$2,F_Outputs_Prep!$B$4:$AH$4,0))</f>
        <v>[…]02/04/2026 17:29:15</v>
      </c>
      <c r="N110" s="15" t="str">
        <f ca="1">INDEX(F_Outputs_Prep!$B$4:$AH$378,MATCH(F_Outputs!$A110&amp;F_Outputs!$B110,F_Outputs_Prep!$I$4:$I$378,0),MATCH(F_Outputs!N$2,F_Outputs_Prep!$B$4:$AH$4,0))</f>
        <v>[…]02/04/2026 17:29:15</v>
      </c>
      <c r="O110" s="15" t="str">
        <f ca="1">INDEX(F_Outputs_Prep!$B$4:$AH$378,MATCH(F_Outputs!$A110&amp;F_Outputs!$B110,F_Outputs_Prep!$I$4:$I$378,0),MATCH(F_Outputs!O$2,F_Outputs_Prep!$B$4:$AH$4,0))</f>
        <v>[…]02/04/2026 17:29:15</v>
      </c>
      <c r="P110" s="15" t="str">
        <f ca="1">INDEX(F_Outputs_Prep!$B$4:$AH$378,MATCH(F_Outputs!$A110&amp;F_Outputs!$B110,F_Outputs_Prep!$I$4:$I$378,0),MATCH(F_Outputs!P$2,F_Outputs_Prep!$B$4:$AH$4,0))</f>
        <v>[…]02/04/2026 17:29:15</v>
      </c>
      <c r="Q110" s="15" t="str">
        <f ca="1">INDEX(F_Outputs_Prep!$B$4:$AH$378,MATCH(F_Outputs!$A110&amp;F_Outputs!$B110,F_Outputs_Prep!$I$4:$I$378,0),MATCH(F_Outputs!Q$2,F_Outputs_Prep!$B$4:$AH$4,0))</f>
        <v>[…]02/04/2026 17:29:15</v>
      </c>
      <c r="R110" s="15" t="str">
        <f ca="1">INDEX(F_Outputs_Prep!$B$4:$AH$378,MATCH(F_Outputs!$A110&amp;F_Outputs!$B110,F_Outputs_Prep!$I$4:$I$378,0),MATCH(F_Outputs!R$2,F_Outputs_Prep!$B$4:$AH$4,0))</f>
        <v>[…]02/04/2026 17:29:15</v>
      </c>
      <c r="S110" s="15" t="str">
        <f ca="1">INDEX(F_Outputs_Prep!$B$4:$AH$378,MATCH(F_Outputs!$A110&amp;F_Outputs!$B110,F_Outputs_Prep!$I$4:$I$378,0),MATCH(F_Outputs!S$2,F_Outputs_Prep!$B$4:$AH$4,0))</f>
        <v>[…]02/04/2026 17:29:15</v>
      </c>
      <c r="T110" s="15" t="str">
        <f ca="1">INDEX(F_Outputs_Prep!$B$4:$AH$378,MATCH(F_Outputs!$A110&amp;F_Outputs!$B110,F_Outputs_Prep!$I$4:$I$378,0),MATCH(F_Outputs!T$2,F_Outputs_Prep!$B$4:$AH$4,0))</f>
        <v>[…]02/04/2026 17:29:15</v>
      </c>
      <c r="U110" s="15" t="str">
        <f ca="1">INDEX(F_Outputs_Prep!$B$4:$AH$378,MATCH(F_Outputs!$A110&amp;F_Outputs!$B110,F_Outputs_Prep!$I$4:$I$378,0),MATCH(F_Outputs!U$2,F_Outputs_Prep!$B$4:$AH$4,0))</f>
        <v>[…]02/04/2026 17:29:15</v>
      </c>
      <c r="V110" s="15" t="str">
        <f ca="1">INDEX(F_Outputs_Prep!$B$4:$AH$378,MATCH(F_Outputs!$A110&amp;F_Outputs!$B110,F_Outputs_Prep!$I$4:$I$378,0),MATCH(F_Outputs!V$2,F_Outputs_Prep!$B$4:$AH$4,0))</f>
        <v>[…]02/04/2026 17:29:15</v>
      </c>
      <c r="W110" s="15" t="str">
        <f ca="1">INDEX(F_Outputs_Prep!$B$4:$AH$378,MATCH(F_Outputs!$A110&amp;F_Outputs!$B110,F_Outputs_Prep!$I$4:$I$378,0),MATCH(F_Outputs!W$2,F_Outputs_Prep!$B$4:$AH$4,0))</f>
        <v>[…]02/04/2026 17:29:15</v>
      </c>
      <c r="X110" s="15" t="str">
        <f ca="1">INDEX(F_Outputs_Prep!$B$4:$AH$378,MATCH(F_Outputs!$A110&amp;F_Outputs!$B110,F_Outputs_Prep!$I$4:$I$378,0),MATCH(F_Outputs!X$2,F_Outputs_Prep!$B$4:$AH$4,0))</f>
        <v>[…]02/04/2026 17:29:15</v>
      </c>
    </row>
    <row r="111" spans="1:24" ht="15" x14ac:dyDescent="0.25">
      <c r="A111" s="58" t="s">
        <v>76</v>
      </c>
      <c r="B111" s="56" t="s">
        <v>195</v>
      </c>
      <c r="C111" s="56" t="s">
        <v>196</v>
      </c>
      <c r="D111" s="52" t="s">
        <v>194</v>
      </c>
      <c r="E111" s="56" t="s">
        <v>44</v>
      </c>
      <c r="F111" s="15" t="str">
        <f ca="1">INDEX(F_Outputs_Prep!$B$4:$AH$378,MATCH(F_Outputs!$A111&amp;F_Outputs!$B111,F_Outputs_Prep!$I$4:$I$378,0),MATCH(F_Outputs!F$2,F_Outputs_Prep!$B$4:$AH$4,0))</f>
        <v>PR24-FD-CA13-River-water-quality-v2.xlsx</v>
      </c>
      <c r="G111" s="15" t="str">
        <f ca="1">INDEX(F_Outputs_Prep!$B$4:$AH$378,MATCH(F_Outputs!$A111&amp;F_Outputs!$B111,F_Outputs_Prep!$I$4:$I$378,0),MATCH(F_Outputs!G$2,F_Outputs_Prep!$B$4:$AH$4,0))</f>
        <v>PR24-FD-CA13-River-water-quality-v2.xlsx</v>
      </c>
      <c r="H111" s="15" t="str">
        <f ca="1">INDEX(F_Outputs_Prep!$B$4:$AH$378,MATCH(F_Outputs!$A111&amp;F_Outputs!$B111,F_Outputs_Prep!$I$4:$I$378,0),MATCH(F_Outputs!H$2,F_Outputs_Prep!$B$4:$AH$4,0))</f>
        <v>PR24-FD-CA13-River-water-quality-v2.xlsx</v>
      </c>
      <c r="I111" s="15" t="str">
        <f ca="1">INDEX(F_Outputs_Prep!$B$4:$AH$378,MATCH(F_Outputs!$A111&amp;F_Outputs!$B111,F_Outputs_Prep!$I$4:$I$378,0),MATCH(F_Outputs!I$2,F_Outputs_Prep!$B$4:$AH$4,0))</f>
        <v>PR24-FD-CA13-River-water-quality-v2.xlsx</v>
      </c>
      <c r="J111" s="15" t="str">
        <f ca="1">INDEX(F_Outputs_Prep!$B$4:$AH$378,MATCH(F_Outputs!$A111&amp;F_Outputs!$B111,F_Outputs_Prep!$I$4:$I$378,0),MATCH(F_Outputs!J$2,F_Outputs_Prep!$B$4:$AH$4,0))</f>
        <v>PR24-FD-CA13-River-water-quality-v2.xlsx</v>
      </c>
      <c r="K111" s="15" t="str">
        <f ca="1">INDEX(F_Outputs_Prep!$B$4:$AH$378,MATCH(F_Outputs!$A111&amp;F_Outputs!$B111,F_Outputs_Prep!$I$4:$I$378,0),MATCH(F_Outputs!K$2,F_Outputs_Prep!$B$4:$AH$4,0))</f>
        <v>PR24-FD-CA13-River-water-quality-v2.xlsx</v>
      </c>
      <c r="L111" s="15" t="str">
        <f ca="1">INDEX(F_Outputs_Prep!$B$4:$AH$378,MATCH(F_Outputs!$A111&amp;F_Outputs!$B111,F_Outputs_Prep!$I$4:$I$378,0),MATCH(F_Outputs!L$2,F_Outputs_Prep!$B$4:$AH$4,0))</f>
        <v>PR24-FD-CA13-River-water-quality-v2.xlsx</v>
      </c>
      <c r="M111" s="15" t="str">
        <f ca="1">INDEX(F_Outputs_Prep!$B$4:$AH$378,MATCH(F_Outputs!$A111&amp;F_Outputs!$B111,F_Outputs_Prep!$I$4:$I$378,0),MATCH(F_Outputs!M$2,F_Outputs_Prep!$B$4:$AH$4,0))</f>
        <v>PR24-FD-CA13-River-water-quality-v2.xlsx</v>
      </c>
      <c r="N111" s="15" t="str">
        <f ca="1">INDEX(F_Outputs_Prep!$B$4:$AH$378,MATCH(F_Outputs!$A111&amp;F_Outputs!$B111,F_Outputs_Prep!$I$4:$I$378,0),MATCH(F_Outputs!N$2,F_Outputs_Prep!$B$4:$AH$4,0))</f>
        <v>PR24-FD-CA13-River-water-quality-v2.xlsx</v>
      </c>
      <c r="O111" s="15" t="str">
        <f ca="1">INDEX(F_Outputs_Prep!$B$4:$AH$378,MATCH(F_Outputs!$A111&amp;F_Outputs!$B111,F_Outputs_Prep!$I$4:$I$378,0),MATCH(F_Outputs!O$2,F_Outputs_Prep!$B$4:$AH$4,0))</f>
        <v>PR24-FD-CA13-River-water-quality-v2.xlsx</v>
      </c>
      <c r="P111" s="15" t="str">
        <f ca="1">INDEX(F_Outputs_Prep!$B$4:$AH$378,MATCH(F_Outputs!$A111&amp;F_Outputs!$B111,F_Outputs_Prep!$I$4:$I$378,0),MATCH(F_Outputs!P$2,F_Outputs_Prep!$B$4:$AH$4,0))</f>
        <v>PR24-FD-CA13-River-water-quality-v2.xlsx</v>
      </c>
      <c r="Q111" s="15" t="str">
        <f ca="1">INDEX(F_Outputs_Prep!$B$4:$AH$378,MATCH(F_Outputs!$A111&amp;F_Outputs!$B111,F_Outputs_Prep!$I$4:$I$378,0),MATCH(F_Outputs!Q$2,F_Outputs_Prep!$B$4:$AH$4,0))</f>
        <v>PR24-FD-CA13-River-water-quality-v2.xlsx</v>
      </c>
      <c r="R111" s="15" t="str">
        <f ca="1">INDEX(F_Outputs_Prep!$B$4:$AH$378,MATCH(F_Outputs!$A111&amp;F_Outputs!$B111,F_Outputs_Prep!$I$4:$I$378,0),MATCH(F_Outputs!R$2,F_Outputs_Prep!$B$4:$AH$4,0))</f>
        <v>PR24-FD-CA13-River-water-quality-v2.xlsx</v>
      </c>
      <c r="S111" s="15" t="str">
        <f ca="1">INDEX(F_Outputs_Prep!$B$4:$AH$378,MATCH(F_Outputs!$A111&amp;F_Outputs!$B111,F_Outputs_Prep!$I$4:$I$378,0),MATCH(F_Outputs!S$2,F_Outputs_Prep!$B$4:$AH$4,0))</f>
        <v>PR24-FD-CA13-River-water-quality-v2.xlsx</v>
      </c>
      <c r="T111" s="15" t="str">
        <f ca="1">INDEX(F_Outputs_Prep!$B$4:$AH$378,MATCH(F_Outputs!$A111&amp;F_Outputs!$B111,F_Outputs_Prep!$I$4:$I$378,0),MATCH(F_Outputs!T$2,F_Outputs_Prep!$B$4:$AH$4,0))</f>
        <v>PR24-FD-CA13-River-water-quality-v2.xlsx</v>
      </c>
      <c r="U111" s="15" t="str">
        <f ca="1">INDEX(F_Outputs_Prep!$B$4:$AH$378,MATCH(F_Outputs!$A111&amp;F_Outputs!$B111,F_Outputs_Prep!$I$4:$I$378,0),MATCH(F_Outputs!U$2,F_Outputs_Prep!$B$4:$AH$4,0))</f>
        <v>PR24-FD-CA13-River-water-quality-v2.xlsx</v>
      </c>
      <c r="V111" s="15" t="str">
        <f ca="1">INDEX(F_Outputs_Prep!$B$4:$AH$378,MATCH(F_Outputs!$A111&amp;F_Outputs!$B111,F_Outputs_Prep!$I$4:$I$378,0),MATCH(F_Outputs!V$2,F_Outputs_Prep!$B$4:$AH$4,0))</f>
        <v>PR24-FD-CA13-River-water-quality-v2.xlsx</v>
      </c>
      <c r="W111" s="15" t="str">
        <f ca="1">INDEX(F_Outputs_Prep!$B$4:$AH$378,MATCH(F_Outputs!$A111&amp;F_Outputs!$B111,F_Outputs_Prep!$I$4:$I$378,0),MATCH(F_Outputs!W$2,F_Outputs_Prep!$B$4:$AH$4,0))</f>
        <v>PR24-FD-CA13-River-water-quality-v2.xlsx</v>
      </c>
      <c r="X111" s="15" t="str">
        <f ca="1">INDEX(F_Outputs_Prep!$B$4:$AH$378,MATCH(F_Outputs!$A111&amp;F_Outputs!$B111,F_Outputs_Prep!$I$4:$I$378,0),MATCH(F_Outputs!X$2,F_Outputs_Prep!$B$4:$AH$4,0))</f>
        <v>PR24-FD-CA13-River-water-quality-v2.xlsx</v>
      </c>
    </row>
    <row r="112" spans="1:24" ht="15" x14ac:dyDescent="0.25">
      <c r="A112" s="58" t="s">
        <v>76</v>
      </c>
      <c r="B112" s="56" t="s">
        <v>197</v>
      </c>
      <c r="C112" s="56" t="s">
        <v>198</v>
      </c>
      <c r="D112" s="52" t="s">
        <v>194</v>
      </c>
      <c r="E112" s="56" t="s">
        <v>44</v>
      </c>
      <c r="F112" s="15" t="str">
        <f>INDEX(F_Outputs_Prep!$B$4:$AH$378,MATCH(F_Outputs!$A112&amp;F_Outputs!$B112,F_Outputs_Prep!$I$4:$I$378,0),MATCH(F_Outputs!F$2,F_Outputs_Prep!$B$4:$AH$4,0))</f>
        <v>NA</v>
      </c>
      <c r="G112" s="15" t="str">
        <f>INDEX(F_Outputs_Prep!$B$4:$AH$378,MATCH(F_Outputs!$A112&amp;F_Outputs!$B112,F_Outputs_Prep!$I$4:$I$378,0),MATCH(F_Outputs!G$2,F_Outputs_Prep!$B$4:$AH$4,0))</f>
        <v>NA</v>
      </c>
      <c r="H112" s="15" t="str">
        <f>INDEX(F_Outputs_Prep!$B$4:$AH$378,MATCH(F_Outputs!$A112&amp;F_Outputs!$B112,F_Outputs_Prep!$I$4:$I$378,0),MATCH(F_Outputs!H$2,F_Outputs_Prep!$B$4:$AH$4,0))</f>
        <v>NA</v>
      </c>
      <c r="I112" s="15" t="str">
        <f>INDEX(F_Outputs_Prep!$B$4:$AH$378,MATCH(F_Outputs!$A112&amp;F_Outputs!$B112,F_Outputs_Prep!$I$4:$I$378,0),MATCH(F_Outputs!I$2,F_Outputs_Prep!$B$4:$AH$4,0))</f>
        <v>NA</v>
      </c>
      <c r="J112" s="15" t="str">
        <f>INDEX(F_Outputs_Prep!$B$4:$AH$378,MATCH(F_Outputs!$A112&amp;F_Outputs!$B112,F_Outputs_Prep!$I$4:$I$378,0),MATCH(F_Outputs!J$2,F_Outputs_Prep!$B$4:$AH$4,0))</f>
        <v>NA</v>
      </c>
      <c r="K112" s="15" t="str">
        <f>INDEX(F_Outputs_Prep!$B$4:$AH$378,MATCH(F_Outputs!$A112&amp;F_Outputs!$B112,F_Outputs_Prep!$I$4:$I$378,0),MATCH(F_Outputs!K$2,F_Outputs_Prep!$B$4:$AH$4,0))</f>
        <v>NA</v>
      </c>
      <c r="L112" s="15" t="str">
        <f>INDEX(F_Outputs_Prep!$B$4:$AH$378,MATCH(F_Outputs!$A112&amp;F_Outputs!$B112,F_Outputs_Prep!$I$4:$I$378,0),MATCH(F_Outputs!L$2,F_Outputs_Prep!$B$4:$AH$4,0))</f>
        <v>NA</v>
      </c>
      <c r="M112" s="15" t="str">
        <f>INDEX(F_Outputs_Prep!$B$4:$AH$378,MATCH(F_Outputs!$A112&amp;F_Outputs!$B112,F_Outputs_Prep!$I$4:$I$378,0),MATCH(F_Outputs!M$2,F_Outputs_Prep!$B$4:$AH$4,0))</f>
        <v>NA</v>
      </c>
      <c r="N112" s="15" t="str">
        <f>INDEX(F_Outputs_Prep!$B$4:$AH$378,MATCH(F_Outputs!$A112&amp;F_Outputs!$B112,F_Outputs_Prep!$I$4:$I$378,0),MATCH(F_Outputs!N$2,F_Outputs_Prep!$B$4:$AH$4,0))</f>
        <v>NA</v>
      </c>
      <c r="O112" s="15" t="str">
        <f>INDEX(F_Outputs_Prep!$B$4:$AH$378,MATCH(F_Outputs!$A112&amp;F_Outputs!$B112,F_Outputs_Prep!$I$4:$I$378,0),MATCH(F_Outputs!O$2,F_Outputs_Prep!$B$4:$AH$4,0))</f>
        <v>NA</v>
      </c>
      <c r="P112" s="15" t="str">
        <f>INDEX(F_Outputs_Prep!$B$4:$AH$378,MATCH(F_Outputs!$A112&amp;F_Outputs!$B112,F_Outputs_Prep!$I$4:$I$378,0),MATCH(F_Outputs!P$2,F_Outputs_Prep!$B$4:$AH$4,0))</f>
        <v>NA</v>
      </c>
      <c r="Q112" s="15" t="str">
        <f>INDEX(F_Outputs_Prep!$B$4:$AH$378,MATCH(F_Outputs!$A112&amp;F_Outputs!$B112,F_Outputs_Prep!$I$4:$I$378,0),MATCH(F_Outputs!Q$2,F_Outputs_Prep!$B$4:$AH$4,0))</f>
        <v>NA</v>
      </c>
      <c r="R112" s="15" t="str">
        <f>INDEX(F_Outputs_Prep!$B$4:$AH$378,MATCH(F_Outputs!$A112&amp;F_Outputs!$B112,F_Outputs_Prep!$I$4:$I$378,0),MATCH(F_Outputs!R$2,F_Outputs_Prep!$B$4:$AH$4,0))</f>
        <v>NA</v>
      </c>
      <c r="S112" s="15" t="str">
        <f>INDEX(F_Outputs_Prep!$B$4:$AH$378,MATCH(F_Outputs!$A112&amp;F_Outputs!$B112,F_Outputs_Prep!$I$4:$I$378,0),MATCH(F_Outputs!S$2,F_Outputs_Prep!$B$4:$AH$4,0))</f>
        <v>NA</v>
      </c>
      <c r="T112" s="15" t="str">
        <f>INDEX(F_Outputs_Prep!$B$4:$AH$378,MATCH(F_Outputs!$A112&amp;F_Outputs!$B112,F_Outputs_Prep!$I$4:$I$378,0),MATCH(F_Outputs!T$2,F_Outputs_Prep!$B$4:$AH$4,0))</f>
        <v>NA</v>
      </c>
      <c r="U112" s="15" t="str">
        <f>INDEX(F_Outputs_Prep!$B$4:$AH$378,MATCH(F_Outputs!$A112&amp;F_Outputs!$B112,F_Outputs_Prep!$I$4:$I$378,0),MATCH(F_Outputs!U$2,F_Outputs_Prep!$B$4:$AH$4,0))</f>
        <v>NA</v>
      </c>
      <c r="V112" s="15" t="str">
        <f>INDEX(F_Outputs_Prep!$B$4:$AH$378,MATCH(F_Outputs!$A112&amp;F_Outputs!$B112,F_Outputs_Prep!$I$4:$I$378,0),MATCH(F_Outputs!V$2,F_Outputs_Prep!$B$4:$AH$4,0))</f>
        <v>NA</v>
      </c>
      <c r="W112" s="15" t="str">
        <f>INDEX(F_Outputs_Prep!$B$4:$AH$378,MATCH(F_Outputs!$A112&amp;F_Outputs!$B112,F_Outputs_Prep!$I$4:$I$378,0),MATCH(F_Outputs!W$2,F_Outputs_Prep!$B$4:$AH$4,0))</f>
        <v>NA</v>
      </c>
      <c r="X112" s="15" t="str">
        <f>INDEX(F_Outputs_Prep!$B$4:$AH$378,MATCH(F_Outputs!$A112&amp;F_Outputs!$B112,F_Outputs_Prep!$I$4:$I$378,0),MATCH(F_Outputs!X$2,F_Outputs_Prep!$B$4:$AH$4,0))</f>
        <v>NA</v>
      </c>
    </row>
    <row r="113" spans="1:24" ht="15" x14ac:dyDescent="0.25">
      <c r="A113" s="58" t="s">
        <v>76</v>
      </c>
      <c r="B113" s="56" t="s">
        <v>199</v>
      </c>
      <c r="C113" s="56" t="s">
        <v>200</v>
      </c>
      <c r="D113" s="52" t="s">
        <v>201</v>
      </c>
      <c r="E113" s="56" t="s">
        <v>44</v>
      </c>
      <c r="F113" s="15">
        <f>INDEX(F_Outputs_Prep!$B$4:$AH$378,MATCH(F_Outputs!$A113&amp;F_Outputs!$B113,F_Outputs_Prep!$I$4:$I$378,0),MATCH(F_Outputs!F$2,F_Outputs_Prep!$B$4:$AH$4,0))</f>
        <v>1</v>
      </c>
      <c r="G113" s="15">
        <f>INDEX(F_Outputs_Prep!$B$4:$AH$378,MATCH(F_Outputs!$A113&amp;F_Outputs!$B113,F_Outputs_Prep!$I$4:$I$378,0),MATCH(F_Outputs!G$2,F_Outputs_Prep!$B$4:$AH$4,0))</f>
        <v>1</v>
      </c>
      <c r="H113" s="15">
        <f>INDEX(F_Outputs_Prep!$B$4:$AH$378,MATCH(F_Outputs!$A113&amp;F_Outputs!$B113,F_Outputs_Prep!$I$4:$I$378,0),MATCH(F_Outputs!H$2,F_Outputs_Prep!$B$4:$AH$4,0))</f>
        <v>1</v>
      </c>
      <c r="I113" s="15">
        <f>INDEX(F_Outputs_Prep!$B$4:$AH$378,MATCH(F_Outputs!$A113&amp;F_Outputs!$B113,F_Outputs_Prep!$I$4:$I$378,0),MATCH(F_Outputs!I$2,F_Outputs_Prep!$B$4:$AH$4,0))</f>
        <v>1</v>
      </c>
      <c r="J113" s="15">
        <f>INDEX(F_Outputs_Prep!$B$4:$AH$378,MATCH(F_Outputs!$A113&amp;F_Outputs!$B113,F_Outputs_Prep!$I$4:$I$378,0),MATCH(F_Outputs!J$2,F_Outputs_Prep!$B$4:$AH$4,0))</f>
        <v>1</v>
      </c>
      <c r="K113" s="15">
        <f>INDEX(F_Outputs_Prep!$B$4:$AH$378,MATCH(F_Outputs!$A113&amp;F_Outputs!$B113,F_Outputs_Prep!$I$4:$I$378,0),MATCH(F_Outputs!K$2,F_Outputs_Prep!$B$4:$AH$4,0))</f>
        <v>1</v>
      </c>
      <c r="L113" s="15">
        <f>INDEX(F_Outputs_Prep!$B$4:$AH$378,MATCH(F_Outputs!$A113&amp;F_Outputs!$B113,F_Outputs_Prep!$I$4:$I$378,0),MATCH(F_Outputs!L$2,F_Outputs_Prep!$B$4:$AH$4,0))</f>
        <v>1</v>
      </c>
      <c r="M113" s="15">
        <f>INDEX(F_Outputs_Prep!$B$4:$AH$378,MATCH(F_Outputs!$A113&amp;F_Outputs!$B113,F_Outputs_Prep!$I$4:$I$378,0),MATCH(F_Outputs!M$2,F_Outputs_Prep!$B$4:$AH$4,0))</f>
        <v>1</v>
      </c>
      <c r="N113" s="15">
        <f>INDEX(F_Outputs_Prep!$B$4:$AH$378,MATCH(F_Outputs!$A113&amp;F_Outputs!$B113,F_Outputs_Prep!$I$4:$I$378,0),MATCH(F_Outputs!N$2,F_Outputs_Prep!$B$4:$AH$4,0))</f>
        <v>1</v>
      </c>
      <c r="O113" s="15">
        <f>INDEX(F_Outputs_Prep!$B$4:$AH$378,MATCH(F_Outputs!$A113&amp;F_Outputs!$B113,F_Outputs_Prep!$I$4:$I$378,0),MATCH(F_Outputs!O$2,F_Outputs_Prep!$B$4:$AH$4,0))</f>
        <v>1</v>
      </c>
      <c r="P113" s="15">
        <f>INDEX(F_Outputs_Prep!$B$4:$AH$378,MATCH(F_Outputs!$A113&amp;F_Outputs!$B113,F_Outputs_Prep!$I$4:$I$378,0),MATCH(F_Outputs!P$2,F_Outputs_Prep!$B$4:$AH$4,0))</f>
        <v>1</v>
      </c>
      <c r="Q113" s="15">
        <f>INDEX(F_Outputs_Prep!$B$4:$AH$378,MATCH(F_Outputs!$A113&amp;F_Outputs!$B113,F_Outputs_Prep!$I$4:$I$378,0),MATCH(F_Outputs!Q$2,F_Outputs_Prep!$B$4:$AH$4,0))</f>
        <v>1</v>
      </c>
      <c r="R113" s="15">
        <f>INDEX(F_Outputs_Prep!$B$4:$AH$378,MATCH(F_Outputs!$A113&amp;F_Outputs!$B113,F_Outputs_Prep!$I$4:$I$378,0),MATCH(F_Outputs!R$2,F_Outputs_Prep!$B$4:$AH$4,0))</f>
        <v>1</v>
      </c>
      <c r="S113" s="15">
        <f>INDEX(F_Outputs_Prep!$B$4:$AH$378,MATCH(F_Outputs!$A113&amp;F_Outputs!$B113,F_Outputs_Prep!$I$4:$I$378,0),MATCH(F_Outputs!S$2,F_Outputs_Prep!$B$4:$AH$4,0))</f>
        <v>1</v>
      </c>
      <c r="T113" s="15">
        <f>INDEX(F_Outputs_Prep!$B$4:$AH$378,MATCH(F_Outputs!$A113&amp;F_Outputs!$B113,F_Outputs_Prep!$I$4:$I$378,0),MATCH(F_Outputs!T$2,F_Outputs_Prep!$B$4:$AH$4,0))</f>
        <v>1</v>
      </c>
      <c r="U113" s="15">
        <f>INDEX(F_Outputs_Prep!$B$4:$AH$378,MATCH(F_Outputs!$A113&amp;F_Outputs!$B113,F_Outputs_Prep!$I$4:$I$378,0),MATCH(F_Outputs!U$2,F_Outputs_Prep!$B$4:$AH$4,0))</f>
        <v>1</v>
      </c>
      <c r="V113" s="15">
        <f>INDEX(F_Outputs_Prep!$B$4:$AH$378,MATCH(F_Outputs!$A113&amp;F_Outputs!$B113,F_Outputs_Prep!$I$4:$I$378,0),MATCH(F_Outputs!V$2,F_Outputs_Prep!$B$4:$AH$4,0))</f>
        <v>1</v>
      </c>
      <c r="W113" s="15">
        <f>INDEX(F_Outputs_Prep!$B$4:$AH$378,MATCH(F_Outputs!$A113&amp;F_Outputs!$B113,F_Outputs_Prep!$I$4:$I$378,0),MATCH(F_Outputs!W$2,F_Outputs_Prep!$B$4:$AH$4,0))</f>
        <v>1</v>
      </c>
      <c r="X113" s="15">
        <f>INDEX(F_Outputs_Prep!$B$4:$AH$378,MATCH(F_Outputs!$A113&amp;F_Outputs!$B113,F_Outputs_Prep!$I$4:$I$378,0),MATCH(F_Outputs!X$2,F_Outputs_Prep!$B$4:$AH$4,0))</f>
        <v>1</v>
      </c>
    </row>
    <row r="114" spans="1:24" ht="15" x14ac:dyDescent="0.25">
      <c r="A114" s="58" t="s">
        <v>81</v>
      </c>
      <c r="B114" s="56" t="s">
        <v>125</v>
      </c>
      <c r="C114" s="56" t="s">
        <v>176</v>
      </c>
      <c r="D114" s="52" t="s">
        <v>50</v>
      </c>
      <c r="E114" s="56" t="s">
        <v>44</v>
      </c>
      <c r="F114" s="15" t="str">
        <f>INDEX(F_Outputs_Prep!$B$4:$AH$378,MATCH(F_Outputs!$A114&amp;F_Outputs!$B114,F_Outputs_Prep!$I$4:$I$378,0),MATCH(F_Outputs!F$2,F_Outputs_Prep!$B$4:$AH$4,0))</f>
        <v>##BLANK</v>
      </c>
      <c r="G114" s="15" t="str">
        <f>INDEX(F_Outputs_Prep!$B$4:$AH$378,MATCH(F_Outputs!$A114&amp;F_Outputs!$B114,F_Outputs_Prep!$I$4:$I$378,0),MATCH(F_Outputs!G$2,F_Outputs_Prep!$B$4:$AH$4,0))</f>
        <v>##BLANK</v>
      </c>
      <c r="H114" s="15" t="str">
        <f>INDEX(F_Outputs_Prep!$B$4:$AH$378,MATCH(F_Outputs!$A114&amp;F_Outputs!$B114,F_Outputs_Prep!$I$4:$I$378,0),MATCH(F_Outputs!H$2,F_Outputs_Prep!$B$4:$AH$4,0))</f>
        <v>##BLANK</v>
      </c>
      <c r="I114" s="15" t="str">
        <f>INDEX(F_Outputs_Prep!$B$4:$AH$378,MATCH(F_Outputs!$A114&amp;F_Outputs!$B114,F_Outputs_Prep!$I$4:$I$378,0),MATCH(F_Outputs!I$2,F_Outputs_Prep!$B$4:$AH$4,0))</f>
        <v>##BLANK</v>
      </c>
      <c r="J114" s="15" t="str">
        <f>INDEX(F_Outputs_Prep!$B$4:$AH$378,MATCH(F_Outputs!$A114&amp;F_Outputs!$B114,F_Outputs_Prep!$I$4:$I$378,0),MATCH(F_Outputs!J$2,F_Outputs_Prep!$B$4:$AH$4,0))</f>
        <v>##BLANK</v>
      </c>
      <c r="K114" s="15" t="str">
        <f>INDEX(F_Outputs_Prep!$B$4:$AH$378,MATCH(F_Outputs!$A114&amp;F_Outputs!$B114,F_Outputs_Prep!$I$4:$I$378,0),MATCH(F_Outputs!K$2,F_Outputs_Prep!$B$4:$AH$4,0))</f>
        <v>##BLANK</v>
      </c>
      <c r="L114" s="15" t="str">
        <f>INDEX(F_Outputs_Prep!$B$4:$AH$378,MATCH(F_Outputs!$A114&amp;F_Outputs!$B114,F_Outputs_Prep!$I$4:$I$378,0),MATCH(F_Outputs!L$2,F_Outputs_Prep!$B$4:$AH$4,0))</f>
        <v>##BLANK</v>
      </c>
      <c r="M114" s="15" t="str">
        <f>INDEX(F_Outputs_Prep!$B$4:$AH$378,MATCH(F_Outputs!$A114&amp;F_Outputs!$B114,F_Outputs_Prep!$I$4:$I$378,0),MATCH(F_Outputs!M$2,F_Outputs_Prep!$B$4:$AH$4,0))</f>
        <v>##BLANK</v>
      </c>
      <c r="N114" s="15" t="str">
        <f>INDEX(F_Outputs_Prep!$B$4:$AH$378,MATCH(F_Outputs!$A114&amp;F_Outputs!$B114,F_Outputs_Prep!$I$4:$I$378,0),MATCH(F_Outputs!N$2,F_Outputs_Prep!$B$4:$AH$4,0))</f>
        <v>##BLANK</v>
      </c>
      <c r="O114" s="15" t="str">
        <f>INDEX(F_Outputs_Prep!$B$4:$AH$378,MATCH(F_Outputs!$A114&amp;F_Outputs!$B114,F_Outputs_Prep!$I$4:$I$378,0),MATCH(F_Outputs!O$2,F_Outputs_Prep!$B$4:$AH$4,0))</f>
        <v>##BLANK</v>
      </c>
      <c r="P114" s="15" t="str">
        <f>INDEX(F_Outputs_Prep!$B$4:$AH$378,MATCH(F_Outputs!$A114&amp;F_Outputs!$B114,F_Outputs_Prep!$I$4:$I$378,0),MATCH(F_Outputs!P$2,F_Outputs_Prep!$B$4:$AH$4,0))</f>
        <v>##BLANK</v>
      </c>
      <c r="Q114" s="15" t="str">
        <f>INDEX(F_Outputs_Prep!$B$4:$AH$378,MATCH(F_Outputs!$A114&amp;F_Outputs!$B114,F_Outputs_Prep!$I$4:$I$378,0),MATCH(F_Outputs!Q$2,F_Outputs_Prep!$B$4:$AH$4,0))</f>
        <v>##BLANK</v>
      </c>
      <c r="R114" s="15" t="str">
        <f>INDEX(F_Outputs_Prep!$B$4:$AH$378,MATCH(F_Outputs!$A114&amp;F_Outputs!$B114,F_Outputs_Prep!$I$4:$I$378,0),MATCH(F_Outputs!R$2,F_Outputs_Prep!$B$4:$AH$4,0))</f>
        <v>##BLANK</v>
      </c>
      <c r="S114" s="15" t="str">
        <f>INDEX(F_Outputs_Prep!$B$4:$AH$378,MATCH(F_Outputs!$A114&amp;F_Outputs!$B114,F_Outputs_Prep!$I$4:$I$378,0),MATCH(F_Outputs!S$2,F_Outputs_Prep!$B$4:$AH$4,0))</f>
        <v>##BLANK</v>
      </c>
      <c r="T114" s="15" t="str">
        <f>INDEX(F_Outputs_Prep!$B$4:$AH$378,MATCH(F_Outputs!$A114&amp;F_Outputs!$B114,F_Outputs_Prep!$I$4:$I$378,0),MATCH(F_Outputs!T$2,F_Outputs_Prep!$B$4:$AH$4,0))</f>
        <v>##BLANK</v>
      </c>
      <c r="U114" s="15" t="str">
        <f>INDEX(F_Outputs_Prep!$B$4:$AH$378,MATCH(F_Outputs!$A114&amp;F_Outputs!$B114,F_Outputs_Prep!$I$4:$I$378,0),MATCH(F_Outputs!U$2,F_Outputs_Prep!$B$4:$AH$4,0))</f>
        <v>##BLANK</v>
      </c>
      <c r="V114" s="15" t="str">
        <f>INDEX(F_Outputs_Prep!$B$4:$AH$378,MATCH(F_Outputs!$A114&amp;F_Outputs!$B114,F_Outputs_Prep!$I$4:$I$378,0),MATCH(F_Outputs!V$2,F_Outputs_Prep!$B$4:$AH$4,0))</f>
        <v>##BLANK</v>
      </c>
      <c r="W114" s="15" t="str">
        <f>INDEX(F_Outputs_Prep!$B$4:$AH$378,MATCH(F_Outputs!$A114&amp;F_Outputs!$B114,F_Outputs_Prep!$I$4:$I$378,0),MATCH(F_Outputs!W$2,F_Outputs_Prep!$B$4:$AH$4,0))</f>
        <v>##BLANK</v>
      </c>
      <c r="X114" s="15" t="str">
        <f>INDEX(F_Outputs_Prep!$B$4:$AH$378,MATCH(F_Outputs!$A114&amp;F_Outputs!$B114,F_Outputs_Prep!$I$4:$I$378,0),MATCH(F_Outputs!X$2,F_Outputs_Prep!$B$4:$AH$4,0))</f>
        <v>##BLANK</v>
      </c>
    </row>
    <row r="115" spans="1:24" ht="15" x14ac:dyDescent="0.25">
      <c r="A115" s="58" t="s">
        <v>81</v>
      </c>
      <c r="B115" s="56" t="s">
        <v>126</v>
      </c>
      <c r="C115" s="56" t="s">
        <v>177</v>
      </c>
      <c r="D115" s="52" t="s">
        <v>50</v>
      </c>
      <c r="E115" s="56" t="s">
        <v>44</v>
      </c>
      <c r="F115" s="15" t="str">
        <f>INDEX(F_Outputs_Prep!$B$4:$AH$378,MATCH(F_Outputs!$A115&amp;F_Outputs!$B115,F_Outputs_Prep!$I$4:$I$378,0),MATCH(F_Outputs!F$2,F_Outputs_Prep!$B$4:$AH$4,0))</f>
        <v>##BLANK</v>
      </c>
      <c r="G115" s="15" t="str">
        <f>INDEX(F_Outputs_Prep!$B$4:$AH$378,MATCH(F_Outputs!$A115&amp;F_Outputs!$B115,F_Outputs_Prep!$I$4:$I$378,0),MATCH(F_Outputs!G$2,F_Outputs_Prep!$B$4:$AH$4,0))</f>
        <v>##BLANK</v>
      </c>
      <c r="H115" s="15" t="str">
        <f>INDEX(F_Outputs_Prep!$B$4:$AH$378,MATCH(F_Outputs!$A115&amp;F_Outputs!$B115,F_Outputs_Prep!$I$4:$I$378,0),MATCH(F_Outputs!H$2,F_Outputs_Prep!$B$4:$AH$4,0))</f>
        <v>##BLANK</v>
      </c>
      <c r="I115" s="15" t="str">
        <f>INDEX(F_Outputs_Prep!$B$4:$AH$378,MATCH(F_Outputs!$A115&amp;F_Outputs!$B115,F_Outputs_Prep!$I$4:$I$378,0),MATCH(F_Outputs!I$2,F_Outputs_Prep!$B$4:$AH$4,0))</f>
        <v>##BLANK</v>
      </c>
      <c r="J115" s="15" t="str">
        <f>INDEX(F_Outputs_Prep!$B$4:$AH$378,MATCH(F_Outputs!$A115&amp;F_Outputs!$B115,F_Outputs_Prep!$I$4:$I$378,0),MATCH(F_Outputs!J$2,F_Outputs_Prep!$B$4:$AH$4,0))</f>
        <v>##BLANK</v>
      </c>
      <c r="K115" s="15" t="str">
        <f>INDEX(F_Outputs_Prep!$B$4:$AH$378,MATCH(F_Outputs!$A115&amp;F_Outputs!$B115,F_Outputs_Prep!$I$4:$I$378,0),MATCH(F_Outputs!K$2,F_Outputs_Prep!$B$4:$AH$4,0))</f>
        <v>##BLANK</v>
      </c>
      <c r="L115" s="15" t="str">
        <f>INDEX(F_Outputs_Prep!$B$4:$AH$378,MATCH(F_Outputs!$A115&amp;F_Outputs!$B115,F_Outputs_Prep!$I$4:$I$378,0),MATCH(F_Outputs!L$2,F_Outputs_Prep!$B$4:$AH$4,0))</f>
        <v>##BLANK</v>
      </c>
      <c r="M115" s="15" t="str">
        <f>INDEX(F_Outputs_Prep!$B$4:$AH$378,MATCH(F_Outputs!$A115&amp;F_Outputs!$B115,F_Outputs_Prep!$I$4:$I$378,0),MATCH(F_Outputs!M$2,F_Outputs_Prep!$B$4:$AH$4,0))</f>
        <v>##BLANK</v>
      </c>
      <c r="N115" s="15" t="str">
        <f>INDEX(F_Outputs_Prep!$B$4:$AH$378,MATCH(F_Outputs!$A115&amp;F_Outputs!$B115,F_Outputs_Prep!$I$4:$I$378,0),MATCH(F_Outputs!N$2,F_Outputs_Prep!$B$4:$AH$4,0))</f>
        <v>##BLANK</v>
      </c>
      <c r="O115" s="15" t="str">
        <f>INDEX(F_Outputs_Prep!$B$4:$AH$378,MATCH(F_Outputs!$A115&amp;F_Outputs!$B115,F_Outputs_Prep!$I$4:$I$378,0),MATCH(F_Outputs!O$2,F_Outputs_Prep!$B$4:$AH$4,0))</f>
        <v>##BLANK</v>
      </c>
      <c r="P115" s="15" t="str">
        <f>INDEX(F_Outputs_Prep!$B$4:$AH$378,MATCH(F_Outputs!$A115&amp;F_Outputs!$B115,F_Outputs_Prep!$I$4:$I$378,0),MATCH(F_Outputs!P$2,F_Outputs_Prep!$B$4:$AH$4,0))</f>
        <v>##BLANK</v>
      </c>
      <c r="Q115" s="15" t="str">
        <f>INDEX(F_Outputs_Prep!$B$4:$AH$378,MATCH(F_Outputs!$A115&amp;F_Outputs!$B115,F_Outputs_Prep!$I$4:$I$378,0),MATCH(F_Outputs!Q$2,F_Outputs_Prep!$B$4:$AH$4,0))</f>
        <v>##BLANK</v>
      </c>
      <c r="R115" s="15" t="str">
        <f>INDEX(F_Outputs_Prep!$B$4:$AH$378,MATCH(F_Outputs!$A115&amp;F_Outputs!$B115,F_Outputs_Prep!$I$4:$I$378,0),MATCH(F_Outputs!R$2,F_Outputs_Prep!$B$4:$AH$4,0))</f>
        <v>##BLANK</v>
      </c>
      <c r="S115" s="15">
        <f>INDEX(F_Outputs_Prep!$B$4:$AH$378,MATCH(F_Outputs!$A115&amp;F_Outputs!$B115,F_Outputs_Prep!$I$4:$I$378,0),MATCH(F_Outputs!S$2,F_Outputs_Prep!$B$4:$AH$4,0))</f>
        <v>250802.07490000001</v>
      </c>
      <c r="T115" s="15">
        <f>INDEX(F_Outputs_Prep!$B$4:$AH$378,MATCH(F_Outputs!$A115&amp;F_Outputs!$B115,F_Outputs_Prep!$I$4:$I$378,0),MATCH(F_Outputs!T$2,F_Outputs_Prep!$B$4:$AH$4,0))</f>
        <v>250802.07490000001</v>
      </c>
      <c r="U115" s="15">
        <f>INDEX(F_Outputs_Prep!$B$4:$AH$378,MATCH(F_Outputs!$A115&amp;F_Outputs!$B115,F_Outputs_Prep!$I$4:$I$378,0),MATCH(F_Outputs!U$2,F_Outputs_Prep!$B$4:$AH$4,0))</f>
        <v>250802.07490000001</v>
      </c>
      <c r="V115" s="15">
        <f>INDEX(F_Outputs_Prep!$B$4:$AH$378,MATCH(F_Outputs!$A115&amp;F_Outputs!$B115,F_Outputs_Prep!$I$4:$I$378,0),MATCH(F_Outputs!V$2,F_Outputs_Prep!$B$4:$AH$4,0))</f>
        <v>250802.07490000001</v>
      </c>
      <c r="W115" s="15">
        <f>INDEX(F_Outputs_Prep!$B$4:$AH$378,MATCH(F_Outputs!$A115&amp;F_Outputs!$B115,F_Outputs_Prep!$I$4:$I$378,0),MATCH(F_Outputs!W$2,F_Outputs_Prep!$B$4:$AH$4,0))</f>
        <v>250802.07490000001</v>
      </c>
      <c r="X115" s="15">
        <f>INDEX(F_Outputs_Prep!$B$4:$AH$378,MATCH(F_Outputs!$A115&amp;F_Outputs!$B115,F_Outputs_Prep!$I$4:$I$378,0),MATCH(F_Outputs!X$2,F_Outputs_Prep!$B$4:$AH$4,0))</f>
        <v>250802.07490000001</v>
      </c>
    </row>
    <row r="116" spans="1:24" ht="15" x14ac:dyDescent="0.25">
      <c r="A116" s="58" t="s">
        <v>81</v>
      </c>
      <c r="B116" s="56" t="s">
        <v>127</v>
      </c>
      <c r="C116" s="56" t="s">
        <v>178</v>
      </c>
      <c r="D116" s="52" t="s">
        <v>50</v>
      </c>
      <c r="E116" s="56" t="s">
        <v>44</v>
      </c>
      <c r="F116" s="15" t="str">
        <f>INDEX(F_Outputs_Prep!$B$4:$AH$378,MATCH(F_Outputs!$A116&amp;F_Outputs!$B116,F_Outputs_Prep!$I$4:$I$378,0),MATCH(F_Outputs!F$2,F_Outputs_Prep!$B$4:$AH$4,0))</f>
        <v>##BLANK</v>
      </c>
      <c r="G116" s="15" t="str">
        <f>INDEX(F_Outputs_Prep!$B$4:$AH$378,MATCH(F_Outputs!$A116&amp;F_Outputs!$B116,F_Outputs_Prep!$I$4:$I$378,0),MATCH(F_Outputs!G$2,F_Outputs_Prep!$B$4:$AH$4,0))</f>
        <v>##BLANK</v>
      </c>
      <c r="H116" s="15" t="str">
        <f>INDEX(F_Outputs_Prep!$B$4:$AH$378,MATCH(F_Outputs!$A116&amp;F_Outputs!$B116,F_Outputs_Prep!$I$4:$I$378,0),MATCH(F_Outputs!H$2,F_Outputs_Prep!$B$4:$AH$4,0))</f>
        <v>##BLANK</v>
      </c>
      <c r="I116" s="15" t="str">
        <f>INDEX(F_Outputs_Prep!$B$4:$AH$378,MATCH(F_Outputs!$A116&amp;F_Outputs!$B116,F_Outputs_Prep!$I$4:$I$378,0),MATCH(F_Outputs!I$2,F_Outputs_Prep!$B$4:$AH$4,0))</f>
        <v>##BLANK</v>
      </c>
      <c r="J116" s="15" t="str">
        <f>INDEX(F_Outputs_Prep!$B$4:$AH$378,MATCH(F_Outputs!$A116&amp;F_Outputs!$B116,F_Outputs_Prep!$I$4:$I$378,0),MATCH(F_Outputs!J$2,F_Outputs_Prep!$B$4:$AH$4,0))</f>
        <v>##BLANK</v>
      </c>
      <c r="K116" s="15" t="str">
        <f>INDEX(F_Outputs_Prep!$B$4:$AH$378,MATCH(F_Outputs!$A116&amp;F_Outputs!$B116,F_Outputs_Prep!$I$4:$I$378,0),MATCH(F_Outputs!K$2,F_Outputs_Prep!$B$4:$AH$4,0))</f>
        <v>##BLANK</v>
      </c>
      <c r="L116" s="15" t="str">
        <f>INDEX(F_Outputs_Prep!$B$4:$AH$378,MATCH(F_Outputs!$A116&amp;F_Outputs!$B116,F_Outputs_Prep!$I$4:$I$378,0),MATCH(F_Outputs!L$2,F_Outputs_Prep!$B$4:$AH$4,0))</f>
        <v>##BLANK</v>
      </c>
      <c r="M116" s="15" t="str">
        <f>INDEX(F_Outputs_Prep!$B$4:$AH$378,MATCH(F_Outputs!$A116&amp;F_Outputs!$B116,F_Outputs_Prep!$I$4:$I$378,0),MATCH(F_Outputs!M$2,F_Outputs_Prep!$B$4:$AH$4,0))</f>
        <v>##BLANK</v>
      </c>
      <c r="N116" s="15" t="str">
        <f>INDEX(F_Outputs_Prep!$B$4:$AH$378,MATCH(F_Outputs!$A116&amp;F_Outputs!$B116,F_Outputs_Prep!$I$4:$I$378,0),MATCH(F_Outputs!N$2,F_Outputs_Prep!$B$4:$AH$4,0))</f>
        <v>##BLANK</v>
      </c>
      <c r="O116" s="15" t="str">
        <f>INDEX(F_Outputs_Prep!$B$4:$AH$378,MATCH(F_Outputs!$A116&amp;F_Outputs!$B116,F_Outputs_Prep!$I$4:$I$378,0),MATCH(F_Outputs!O$2,F_Outputs_Prep!$B$4:$AH$4,0))</f>
        <v>##BLANK</v>
      </c>
      <c r="P116" s="15" t="str">
        <f>INDEX(F_Outputs_Prep!$B$4:$AH$378,MATCH(F_Outputs!$A116&amp;F_Outputs!$B116,F_Outputs_Prep!$I$4:$I$378,0),MATCH(F_Outputs!P$2,F_Outputs_Prep!$B$4:$AH$4,0))</f>
        <v>##BLANK</v>
      </c>
      <c r="Q116" s="15" t="str">
        <f>INDEX(F_Outputs_Prep!$B$4:$AH$378,MATCH(F_Outputs!$A116&amp;F_Outputs!$B116,F_Outputs_Prep!$I$4:$I$378,0),MATCH(F_Outputs!Q$2,F_Outputs_Prep!$B$4:$AH$4,0))</f>
        <v>##BLANK</v>
      </c>
      <c r="R116" s="15" t="str">
        <f>INDEX(F_Outputs_Prep!$B$4:$AH$378,MATCH(F_Outputs!$A116&amp;F_Outputs!$B116,F_Outputs_Prep!$I$4:$I$378,0),MATCH(F_Outputs!R$2,F_Outputs_Prep!$B$4:$AH$4,0))</f>
        <v>##BLANK</v>
      </c>
      <c r="S116" s="15">
        <f>INDEX(F_Outputs_Prep!$B$4:$AH$378,MATCH(F_Outputs!$A116&amp;F_Outputs!$B116,F_Outputs_Prep!$I$4:$I$378,0),MATCH(F_Outputs!S$2,F_Outputs_Prep!$B$4:$AH$4,0))</f>
        <v>166456.4817</v>
      </c>
      <c r="T116" s="15">
        <f>INDEX(F_Outputs_Prep!$B$4:$AH$378,MATCH(F_Outputs!$A116&amp;F_Outputs!$B116,F_Outputs_Prep!$I$4:$I$378,0),MATCH(F_Outputs!T$2,F_Outputs_Prep!$B$4:$AH$4,0))</f>
        <v>166456.4817</v>
      </c>
      <c r="U116" s="15">
        <f>INDEX(F_Outputs_Prep!$B$4:$AH$378,MATCH(F_Outputs!$A116&amp;F_Outputs!$B116,F_Outputs_Prep!$I$4:$I$378,0),MATCH(F_Outputs!U$2,F_Outputs_Prep!$B$4:$AH$4,0))</f>
        <v>166456.4817</v>
      </c>
      <c r="V116" s="15">
        <f>INDEX(F_Outputs_Prep!$B$4:$AH$378,MATCH(F_Outputs!$A116&amp;F_Outputs!$B116,F_Outputs_Prep!$I$4:$I$378,0),MATCH(F_Outputs!V$2,F_Outputs_Prep!$B$4:$AH$4,0))</f>
        <v>166456.4817</v>
      </c>
      <c r="W116" s="15">
        <f>INDEX(F_Outputs_Prep!$B$4:$AH$378,MATCH(F_Outputs!$A116&amp;F_Outputs!$B116,F_Outputs_Prep!$I$4:$I$378,0),MATCH(F_Outputs!W$2,F_Outputs_Prep!$B$4:$AH$4,0))</f>
        <v>166456.4817</v>
      </c>
      <c r="X116" s="15">
        <f>INDEX(F_Outputs_Prep!$B$4:$AH$378,MATCH(F_Outputs!$A116&amp;F_Outputs!$B116,F_Outputs_Prep!$I$4:$I$378,0),MATCH(F_Outputs!X$2,F_Outputs_Prep!$B$4:$AH$4,0))</f>
        <v>68773.690600000002</v>
      </c>
    </row>
    <row r="117" spans="1:24" ht="15" x14ac:dyDescent="0.25">
      <c r="A117" s="58" t="s">
        <v>81</v>
      </c>
      <c r="B117" s="56" t="s">
        <v>128</v>
      </c>
      <c r="C117" s="56" t="s">
        <v>179</v>
      </c>
      <c r="D117" s="52" t="s">
        <v>50</v>
      </c>
      <c r="E117" s="56" t="s">
        <v>44</v>
      </c>
      <c r="F117" s="15">
        <f>INDEX(F_Outputs_Prep!$B$4:$AH$378,MATCH(F_Outputs!$A117&amp;F_Outputs!$B117,F_Outputs_Prep!$I$4:$I$378,0),MATCH(F_Outputs!F$2,F_Outputs_Prep!$B$4:$AH$4,0))</f>
        <v>0</v>
      </c>
      <c r="G117" s="15">
        <f>INDEX(F_Outputs_Prep!$B$4:$AH$378,MATCH(F_Outputs!$A117&amp;F_Outputs!$B117,F_Outputs_Prep!$I$4:$I$378,0),MATCH(F_Outputs!G$2,F_Outputs_Prep!$B$4:$AH$4,0))</f>
        <v>0</v>
      </c>
      <c r="H117" s="15">
        <f>INDEX(F_Outputs_Prep!$B$4:$AH$378,MATCH(F_Outputs!$A117&amp;F_Outputs!$B117,F_Outputs_Prep!$I$4:$I$378,0),MATCH(F_Outputs!H$2,F_Outputs_Prep!$B$4:$AH$4,0))</f>
        <v>0</v>
      </c>
      <c r="I117" s="15">
        <f>INDEX(F_Outputs_Prep!$B$4:$AH$378,MATCH(F_Outputs!$A117&amp;F_Outputs!$B117,F_Outputs_Prep!$I$4:$I$378,0),MATCH(F_Outputs!I$2,F_Outputs_Prep!$B$4:$AH$4,0))</f>
        <v>0</v>
      </c>
      <c r="J117" s="15">
        <f>INDEX(F_Outputs_Prep!$B$4:$AH$378,MATCH(F_Outputs!$A117&amp;F_Outputs!$B117,F_Outputs_Prep!$I$4:$I$378,0),MATCH(F_Outputs!J$2,F_Outputs_Prep!$B$4:$AH$4,0))</f>
        <v>0</v>
      </c>
      <c r="K117" s="15">
        <f>INDEX(F_Outputs_Prep!$B$4:$AH$378,MATCH(F_Outputs!$A117&amp;F_Outputs!$B117,F_Outputs_Prep!$I$4:$I$378,0),MATCH(F_Outputs!K$2,F_Outputs_Prep!$B$4:$AH$4,0))</f>
        <v>0</v>
      </c>
      <c r="L117" s="15">
        <f>INDEX(F_Outputs_Prep!$B$4:$AH$378,MATCH(F_Outputs!$A117&amp;F_Outputs!$B117,F_Outputs_Prep!$I$4:$I$378,0),MATCH(F_Outputs!L$2,F_Outputs_Prep!$B$4:$AH$4,0))</f>
        <v>0</v>
      </c>
      <c r="M117" s="15">
        <f>INDEX(F_Outputs_Prep!$B$4:$AH$378,MATCH(F_Outputs!$A117&amp;F_Outputs!$B117,F_Outputs_Prep!$I$4:$I$378,0),MATCH(F_Outputs!M$2,F_Outputs_Prep!$B$4:$AH$4,0))</f>
        <v>0</v>
      </c>
      <c r="N117" s="15">
        <f>INDEX(F_Outputs_Prep!$B$4:$AH$378,MATCH(F_Outputs!$A117&amp;F_Outputs!$B117,F_Outputs_Prep!$I$4:$I$378,0),MATCH(F_Outputs!N$2,F_Outputs_Prep!$B$4:$AH$4,0))</f>
        <v>0</v>
      </c>
      <c r="O117" s="15">
        <f>INDEX(F_Outputs_Prep!$B$4:$AH$378,MATCH(F_Outputs!$A117&amp;F_Outputs!$B117,F_Outputs_Prep!$I$4:$I$378,0),MATCH(F_Outputs!O$2,F_Outputs_Prep!$B$4:$AH$4,0))</f>
        <v>0</v>
      </c>
      <c r="P117" s="15">
        <f>INDEX(F_Outputs_Prep!$B$4:$AH$378,MATCH(F_Outputs!$A117&amp;F_Outputs!$B117,F_Outputs_Prep!$I$4:$I$378,0),MATCH(F_Outputs!P$2,F_Outputs_Prep!$B$4:$AH$4,0))</f>
        <v>0</v>
      </c>
      <c r="Q117" s="15">
        <f>INDEX(F_Outputs_Prep!$B$4:$AH$378,MATCH(F_Outputs!$A117&amp;F_Outputs!$B117,F_Outputs_Prep!$I$4:$I$378,0),MATCH(F_Outputs!Q$2,F_Outputs_Prep!$B$4:$AH$4,0))</f>
        <v>0</v>
      </c>
      <c r="R117" s="15">
        <f>INDEX(F_Outputs_Prep!$B$4:$AH$378,MATCH(F_Outputs!$A117&amp;F_Outputs!$B117,F_Outputs_Prep!$I$4:$I$378,0),MATCH(F_Outputs!R$2,F_Outputs_Prep!$B$4:$AH$4,0))</f>
        <v>0</v>
      </c>
      <c r="S117" s="15">
        <f>INDEX(F_Outputs_Prep!$B$4:$AH$378,MATCH(F_Outputs!$A117&amp;F_Outputs!$B117,F_Outputs_Prep!$I$4:$I$378,0),MATCH(F_Outputs!S$2,F_Outputs_Prep!$B$4:$AH$4,0))</f>
        <v>84345.593099999998</v>
      </c>
      <c r="T117" s="15">
        <f>INDEX(F_Outputs_Prep!$B$4:$AH$378,MATCH(F_Outputs!$A117&amp;F_Outputs!$B117,F_Outputs_Prep!$I$4:$I$378,0),MATCH(F_Outputs!T$2,F_Outputs_Prep!$B$4:$AH$4,0))</f>
        <v>84345.593099999998</v>
      </c>
      <c r="U117" s="15">
        <f>INDEX(F_Outputs_Prep!$B$4:$AH$378,MATCH(F_Outputs!$A117&amp;F_Outputs!$B117,F_Outputs_Prep!$I$4:$I$378,0),MATCH(F_Outputs!U$2,F_Outputs_Prep!$B$4:$AH$4,0))</f>
        <v>84345.593099999998</v>
      </c>
      <c r="V117" s="15">
        <f>INDEX(F_Outputs_Prep!$B$4:$AH$378,MATCH(F_Outputs!$A117&amp;F_Outputs!$B117,F_Outputs_Prep!$I$4:$I$378,0),MATCH(F_Outputs!V$2,F_Outputs_Prep!$B$4:$AH$4,0))</f>
        <v>84345.593099999998</v>
      </c>
      <c r="W117" s="15">
        <f>INDEX(F_Outputs_Prep!$B$4:$AH$378,MATCH(F_Outputs!$A117&amp;F_Outputs!$B117,F_Outputs_Prep!$I$4:$I$378,0),MATCH(F_Outputs!W$2,F_Outputs_Prep!$B$4:$AH$4,0))</f>
        <v>84345.593099999998</v>
      </c>
      <c r="X117" s="15">
        <f>INDEX(F_Outputs_Prep!$B$4:$AH$378,MATCH(F_Outputs!$A117&amp;F_Outputs!$B117,F_Outputs_Prep!$I$4:$I$378,0),MATCH(F_Outputs!X$2,F_Outputs_Prep!$B$4:$AH$4,0))</f>
        <v>182028.3842</v>
      </c>
    </row>
    <row r="118" spans="1:24" ht="15" x14ac:dyDescent="0.25">
      <c r="A118" s="58" t="s">
        <v>81</v>
      </c>
      <c r="B118" s="56" t="s">
        <v>129</v>
      </c>
      <c r="C118" s="56" t="s">
        <v>180</v>
      </c>
      <c r="D118" s="52" t="s">
        <v>50</v>
      </c>
      <c r="E118" s="56" t="s">
        <v>44</v>
      </c>
      <c r="F118" s="15">
        <f>INDEX(F_Outputs_Prep!$B$4:$AH$378,MATCH(F_Outputs!$A118&amp;F_Outputs!$B118,F_Outputs_Prep!$I$4:$I$378,0),MATCH(F_Outputs!F$2,F_Outputs_Prep!$B$4:$AH$4,0))</f>
        <v>0</v>
      </c>
      <c r="G118" s="15">
        <f>INDEX(F_Outputs_Prep!$B$4:$AH$378,MATCH(F_Outputs!$A118&amp;F_Outputs!$B118,F_Outputs_Prep!$I$4:$I$378,0),MATCH(F_Outputs!G$2,F_Outputs_Prep!$B$4:$AH$4,0))</f>
        <v>0</v>
      </c>
      <c r="H118" s="15">
        <f>INDEX(F_Outputs_Prep!$B$4:$AH$378,MATCH(F_Outputs!$A118&amp;F_Outputs!$B118,F_Outputs_Prep!$I$4:$I$378,0),MATCH(F_Outputs!H$2,F_Outputs_Prep!$B$4:$AH$4,0))</f>
        <v>0</v>
      </c>
      <c r="I118" s="15">
        <f>INDEX(F_Outputs_Prep!$B$4:$AH$378,MATCH(F_Outputs!$A118&amp;F_Outputs!$B118,F_Outputs_Prep!$I$4:$I$378,0),MATCH(F_Outputs!I$2,F_Outputs_Prep!$B$4:$AH$4,0))</f>
        <v>0</v>
      </c>
      <c r="J118" s="15">
        <f>INDEX(F_Outputs_Prep!$B$4:$AH$378,MATCH(F_Outputs!$A118&amp;F_Outputs!$B118,F_Outputs_Prep!$I$4:$I$378,0),MATCH(F_Outputs!J$2,F_Outputs_Prep!$B$4:$AH$4,0))</f>
        <v>0</v>
      </c>
      <c r="K118" s="15">
        <f>INDEX(F_Outputs_Prep!$B$4:$AH$378,MATCH(F_Outputs!$A118&amp;F_Outputs!$B118,F_Outputs_Prep!$I$4:$I$378,0),MATCH(F_Outputs!K$2,F_Outputs_Prep!$B$4:$AH$4,0))</f>
        <v>0</v>
      </c>
      <c r="L118" s="15">
        <f>INDEX(F_Outputs_Prep!$B$4:$AH$378,MATCH(F_Outputs!$A118&amp;F_Outputs!$B118,F_Outputs_Prep!$I$4:$I$378,0),MATCH(F_Outputs!L$2,F_Outputs_Prep!$B$4:$AH$4,0))</f>
        <v>0</v>
      </c>
      <c r="M118" s="15">
        <f>INDEX(F_Outputs_Prep!$B$4:$AH$378,MATCH(F_Outputs!$A118&amp;F_Outputs!$B118,F_Outputs_Prep!$I$4:$I$378,0),MATCH(F_Outputs!M$2,F_Outputs_Prep!$B$4:$AH$4,0))</f>
        <v>0</v>
      </c>
      <c r="N118" s="15">
        <f>INDEX(F_Outputs_Prep!$B$4:$AH$378,MATCH(F_Outputs!$A118&amp;F_Outputs!$B118,F_Outputs_Prep!$I$4:$I$378,0),MATCH(F_Outputs!N$2,F_Outputs_Prep!$B$4:$AH$4,0))</f>
        <v>0</v>
      </c>
      <c r="O118" s="15">
        <f>INDEX(F_Outputs_Prep!$B$4:$AH$378,MATCH(F_Outputs!$A118&amp;F_Outputs!$B118,F_Outputs_Prep!$I$4:$I$378,0),MATCH(F_Outputs!O$2,F_Outputs_Prep!$B$4:$AH$4,0))</f>
        <v>0</v>
      </c>
      <c r="P118" s="15">
        <f>INDEX(F_Outputs_Prep!$B$4:$AH$378,MATCH(F_Outputs!$A118&amp;F_Outputs!$B118,F_Outputs_Prep!$I$4:$I$378,0),MATCH(F_Outputs!P$2,F_Outputs_Prep!$B$4:$AH$4,0))</f>
        <v>0</v>
      </c>
      <c r="Q118" s="15">
        <f>INDEX(F_Outputs_Prep!$B$4:$AH$378,MATCH(F_Outputs!$A118&amp;F_Outputs!$B118,F_Outputs_Prep!$I$4:$I$378,0),MATCH(F_Outputs!Q$2,F_Outputs_Prep!$B$4:$AH$4,0))</f>
        <v>0</v>
      </c>
      <c r="R118" s="15">
        <f>INDEX(F_Outputs_Prep!$B$4:$AH$378,MATCH(F_Outputs!$A118&amp;F_Outputs!$B118,F_Outputs_Prep!$I$4:$I$378,0),MATCH(F_Outputs!R$2,F_Outputs_Prep!$B$4:$AH$4,0))</f>
        <v>0</v>
      </c>
      <c r="S118" s="15">
        <f>INDEX(F_Outputs_Prep!$B$4:$AH$378,MATCH(F_Outputs!$A118&amp;F_Outputs!$B118,F_Outputs_Prep!$I$4:$I$378,0),MATCH(F_Outputs!S$2,F_Outputs_Prep!$B$4:$AH$4,0))</f>
        <v>0</v>
      </c>
      <c r="T118" s="15">
        <f>INDEX(F_Outputs_Prep!$B$4:$AH$378,MATCH(F_Outputs!$A118&amp;F_Outputs!$B118,F_Outputs_Prep!$I$4:$I$378,0),MATCH(F_Outputs!T$2,F_Outputs_Prep!$B$4:$AH$4,0))</f>
        <v>0</v>
      </c>
      <c r="U118" s="15">
        <f>INDEX(F_Outputs_Prep!$B$4:$AH$378,MATCH(F_Outputs!$A118&amp;F_Outputs!$B118,F_Outputs_Prep!$I$4:$I$378,0),MATCH(F_Outputs!U$2,F_Outputs_Prep!$B$4:$AH$4,0))</f>
        <v>0</v>
      </c>
      <c r="V118" s="15">
        <f>INDEX(F_Outputs_Prep!$B$4:$AH$378,MATCH(F_Outputs!$A118&amp;F_Outputs!$B118,F_Outputs_Prep!$I$4:$I$378,0),MATCH(F_Outputs!V$2,F_Outputs_Prep!$B$4:$AH$4,0))</f>
        <v>0</v>
      </c>
      <c r="W118" s="15">
        <f>INDEX(F_Outputs_Prep!$B$4:$AH$378,MATCH(F_Outputs!$A118&amp;F_Outputs!$B118,F_Outputs_Prep!$I$4:$I$378,0),MATCH(F_Outputs!W$2,F_Outputs_Prep!$B$4:$AH$4,0))</f>
        <v>0</v>
      </c>
      <c r="X118" s="15">
        <f>INDEX(F_Outputs_Prep!$B$4:$AH$378,MATCH(F_Outputs!$A118&amp;F_Outputs!$B118,F_Outputs_Prep!$I$4:$I$378,0),MATCH(F_Outputs!X$2,F_Outputs_Prep!$B$4:$AH$4,0))</f>
        <v>0</v>
      </c>
    </row>
    <row r="119" spans="1:24" ht="15" x14ac:dyDescent="0.25">
      <c r="A119" s="58" t="s">
        <v>81</v>
      </c>
      <c r="B119" s="56" t="s">
        <v>130</v>
      </c>
      <c r="C119" s="56" t="s">
        <v>181</v>
      </c>
      <c r="D119" s="52" t="s">
        <v>50</v>
      </c>
      <c r="E119" s="56" t="s">
        <v>44</v>
      </c>
      <c r="F119" s="15" t="str">
        <f>INDEX(F_Outputs_Prep!$B$4:$AH$378,MATCH(F_Outputs!$A119&amp;F_Outputs!$B119,F_Outputs_Prep!$I$4:$I$378,0),MATCH(F_Outputs!F$2,F_Outputs_Prep!$B$4:$AH$4,0))</f>
        <v>##BLANK</v>
      </c>
      <c r="G119" s="15" t="str">
        <f>INDEX(F_Outputs_Prep!$B$4:$AH$378,MATCH(F_Outputs!$A119&amp;F_Outputs!$B119,F_Outputs_Prep!$I$4:$I$378,0),MATCH(F_Outputs!G$2,F_Outputs_Prep!$B$4:$AH$4,0))</f>
        <v>##BLANK</v>
      </c>
      <c r="H119" s="15" t="str">
        <f>INDEX(F_Outputs_Prep!$B$4:$AH$378,MATCH(F_Outputs!$A119&amp;F_Outputs!$B119,F_Outputs_Prep!$I$4:$I$378,0),MATCH(F_Outputs!H$2,F_Outputs_Prep!$B$4:$AH$4,0))</f>
        <v>##BLANK</v>
      </c>
      <c r="I119" s="15" t="str">
        <f>INDEX(F_Outputs_Prep!$B$4:$AH$378,MATCH(F_Outputs!$A119&amp;F_Outputs!$B119,F_Outputs_Prep!$I$4:$I$378,0),MATCH(F_Outputs!I$2,F_Outputs_Prep!$B$4:$AH$4,0))</f>
        <v>##BLANK</v>
      </c>
      <c r="J119" s="15" t="str">
        <f>INDEX(F_Outputs_Prep!$B$4:$AH$378,MATCH(F_Outputs!$A119&amp;F_Outputs!$B119,F_Outputs_Prep!$I$4:$I$378,0),MATCH(F_Outputs!J$2,F_Outputs_Prep!$B$4:$AH$4,0))</f>
        <v>##BLANK</v>
      </c>
      <c r="K119" s="15" t="str">
        <f>INDEX(F_Outputs_Prep!$B$4:$AH$378,MATCH(F_Outputs!$A119&amp;F_Outputs!$B119,F_Outputs_Prep!$I$4:$I$378,0),MATCH(F_Outputs!K$2,F_Outputs_Prep!$B$4:$AH$4,0))</f>
        <v>##BLANK</v>
      </c>
      <c r="L119" s="15" t="str">
        <f>INDEX(F_Outputs_Prep!$B$4:$AH$378,MATCH(F_Outputs!$A119&amp;F_Outputs!$B119,F_Outputs_Prep!$I$4:$I$378,0),MATCH(F_Outputs!L$2,F_Outputs_Prep!$B$4:$AH$4,0))</f>
        <v>##BLANK</v>
      </c>
      <c r="M119" s="15" t="str">
        <f>INDEX(F_Outputs_Prep!$B$4:$AH$378,MATCH(F_Outputs!$A119&amp;F_Outputs!$B119,F_Outputs_Prep!$I$4:$I$378,0),MATCH(F_Outputs!M$2,F_Outputs_Prep!$B$4:$AH$4,0))</f>
        <v>##BLANK</v>
      </c>
      <c r="N119" s="15" t="str">
        <f>INDEX(F_Outputs_Prep!$B$4:$AH$378,MATCH(F_Outputs!$A119&amp;F_Outputs!$B119,F_Outputs_Prep!$I$4:$I$378,0),MATCH(F_Outputs!N$2,F_Outputs_Prep!$B$4:$AH$4,0))</f>
        <v>##BLANK</v>
      </c>
      <c r="O119" s="15" t="str">
        <f>INDEX(F_Outputs_Prep!$B$4:$AH$378,MATCH(F_Outputs!$A119&amp;F_Outputs!$B119,F_Outputs_Prep!$I$4:$I$378,0),MATCH(F_Outputs!O$2,F_Outputs_Prep!$B$4:$AH$4,0))</f>
        <v>##BLANK</v>
      </c>
      <c r="P119" s="15" t="str">
        <f>INDEX(F_Outputs_Prep!$B$4:$AH$378,MATCH(F_Outputs!$A119&amp;F_Outputs!$B119,F_Outputs_Prep!$I$4:$I$378,0),MATCH(F_Outputs!P$2,F_Outputs_Prep!$B$4:$AH$4,0))</f>
        <v>##BLANK</v>
      </c>
      <c r="Q119" s="15" t="str">
        <f>INDEX(F_Outputs_Prep!$B$4:$AH$378,MATCH(F_Outputs!$A119&amp;F_Outputs!$B119,F_Outputs_Prep!$I$4:$I$378,0),MATCH(F_Outputs!Q$2,F_Outputs_Prep!$B$4:$AH$4,0))</f>
        <v>##BLANK</v>
      </c>
      <c r="R119" s="15" t="str">
        <f>INDEX(F_Outputs_Prep!$B$4:$AH$378,MATCH(F_Outputs!$A119&amp;F_Outputs!$B119,F_Outputs_Prep!$I$4:$I$378,0),MATCH(F_Outputs!R$2,F_Outputs_Prep!$B$4:$AH$4,0))</f>
        <v>##BLANK</v>
      </c>
      <c r="S119" s="15" t="str">
        <f>INDEX(F_Outputs_Prep!$B$4:$AH$378,MATCH(F_Outputs!$A119&amp;F_Outputs!$B119,F_Outputs_Prep!$I$4:$I$378,0),MATCH(F_Outputs!S$2,F_Outputs_Prep!$B$4:$AH$4,0))</f>
        <v>##BLANK</v>
      </c>
      <c r="T119" s="15" t="str">
        <f>INDEX(F_Outputs_Prep!$B$4:$AH$378,MATCH(F_Outputs!$A119&amp;F_Outputs!$B119,F_Outputs_Prep!$I$4:$I$378,0),MATCH(F_Outputs!T$2,F_Outputs_Prep!$B$4:$AH$4,0))</f>
        <v>##BLANK</v>
      </c>
      <c r="U119" s="15" t="str">
        <f>INDEX(F_Outputs_Prep!$B$4:$AH$378,MATCH(F_Outputs!$A119&amp;F_Outputs!$B119,F_Outputs_Prep!$I$4:$I$378,0),MATCH(F_Outputs!U$2,F_Outputs_Prep!$B$4:$AH$4,0))</f>
        <v>##BLANK</v>
      </c>
      <c r="V119" s="15" t="str">
        <f>INDEX(F_Outputs_Prep!$B$4:$AH$378,MATCH(F_Outputs!$A119&amp;F_Outputs!$B119,F_Outputs_Prep!$I$4:$I$378,0),MATCH(F_Outputs!V$2,F_Outputs_Prep!$B$4:$AH$4,0))</f>
        <v>##BLANK</v>
      </c>
      <c r="W119" s="15" t="str">
        <f>INDEX(F_Outputs_Prep!$B$4:$AH$378,MATCH(F_Outputs!$A119&amp;F_Outputs!$B119,F_Outputs_Prep!$I$4:$I$378,0),MATCH(F_Outputs!W$2,F_Outputs_Prep!$B$4:$AH$4,0))</f>
        <v>##BLANK</v>
      </c>
      <c r="X119" s="15" t="str">
        <f>INDEX(F_Outputs_Prep!$B$4:$AH$378,MATCH(F_Outputs!$A119&amp;F_Outputs!$B119,F_Outputs_Prep!$I$4:$I$378,0),MATCH(F_Outputs!X$2,F_Outputs_Prep!$B$4:$AH$4,0))</f>
        <v>##BLANK</v>
      </c>
    </row>
    <row r="120" spans="1:24" ht="15" x14ac:dyDescent="0.25">
      <c r="A120" s="58" t="s">
        <v>81</v>
      </c>
      <c r="B120" s="56" t="s">
        <v>131</v>
      </c>
      <c r="C120" s="56" t="s">
        <v>182</v>
      </c>
      <c r="D120" s="52" t="s">
        <v>50</v>
      </c>
      <c r="E120" s="56" t="s">
        <v>44</v>
      </c>
      <c r="F120" s="15">
        <f>INDEX(F_Outputs_Prep!$B$4:$AH$378,MATCH(F_Outputs!$A120&amp;F_Outputs!$B120,F_Outputs_Prep!$I$4:$I$378,0),MATCH(F_Outputs!F$2,F_Outputs_Prep!$B$4:$AH$4,0))</f>
        <v>0</v>
      </c>
      <c r="G120" s="15">
        <f>INDEX(F_Outputs_Prep!$B$4:$AH$378,MATCH(F_Outputs!$A120&amp;F_Outputs!$B120,F_Outputs_Prep!$I$4:$I$378,0),MATCH(F_Outputs!G$2,F_Outputs_Prep!$B$4:$AH$4,0))</f>
        <v>0</v>
      </c>
      <c r="H120" s="15">
        <f>INDEX(F_Outputs_Prep!$B$4:$AH$378,MATCH(F_Outputs!$A120&amp;F_Outputs!$B120,F_Outputs_Prep!$I$4:$I$378,0),MATCH(F_Outputs!H$2,F_Outputs_Prep!$B$4:$AH$4,0))</f>
        <v>0</v>
      </c>
      <c r="I120" s="15">
        <f>INDEX(F_Outputs_Prep!$B$4:$AH$378,MATCH(F_Outputs!$A120&amp;F_Outputs!$B120,F_Outputs_Prep!$I$4:$I$378,0),MATCH(F_Outputs!I$2,F_Outputs_Prep!$B$4:$AH$4,0))</f>
        <v>0</v>
      </c>
      <c r="J120" s="15">
        <f>INDEX(F_Outputs_Prep!$B$4:$AH$378,MATCH(F_Outputs!$A120&amp;F_Outputs!$B120,F_Outputs_Prep!$I$4:$I$378,0),MATCH(F_Outputs!J$2,F_Outputs_Prep!$B$4:$AH$4,0))</f>
        <v>0</v>
      </c>
      <c r="K120" s="15">
        <f>INDEX(F_Outputs_Prep!$B$4:$AH$378,MATCH(F_Outputs!$A120&amp;F_Outputs!$B120,F_Outputs_Prep!$I$4:$I$378,0),MATCH(F_Outputs!K$2,F_Outputs_Prep!$B$4:$AH$4,0))</f>
        <v>0</v>
      </c>
      <c r="L120" s="15">
        <f>INDEX(F_Outputs_Prep!$B$4:$AH$378,MATCH(F_Outputs!$A120&amp;F_Outputs!$B120,F_Outputs_Prep!$I$4:$I$378,0),MATCH(F_Outputs!L$2,F_Outputs_Prep!$B$4:$AH$4,0))</f>
        <v>0</v>
      </c>
      <c r="M120" s="15">
        <f>INDEX(F_Outputs_Prep!$B$4:$AH$378,MATCH(F_Outputs!$A120&amp;F_Outputs!$B120,F_Outputs_Prep!$I$4:$I$378,0),MATCH(F_Outputs!M$2,F_Outputs_Prep!$B$4:$AH$4,0))</f>
        <v>0</v>
      </c>
      <c r="N120" s="15">
        <f>INDEX(F_Outputs_Prep!$B$4:$AH$378,MATCH(F_Outputs!$A120&amp;F_Outputs!$B120,F_Outputs_Prep!$I$4:$I$378,0),MATCH(F_Outputs!N$2,F_Outputs_Prep!$B$4:$AH$4,0))</f>
        <v>0</v>
      </c>
      <c r="O120" s="15">
        <f>INDEX(F_Outputs_Prep!$B$4:$AH$378,MATCH(F_Outputs!$A120&amp;F_Outputs!$B120,F_Outputs_Prep!$I$4:$I$378,0),MATCH(F_Outputs!O$2,F_Outputs_Prep!$B$4:$AH$4,0))</f>
        <v>0</v>
      </c>
      <c r="P120" s="15">
        <f>INDEX(F_Outputs_Prep!$B$4:$AH$378,MATCH(F_Outputs!$A120&amp;F_Outputs!$B120,F_Outputs_Prep!$I$4:$I$378,0),MATCH(F_Outputs!P$2,F_Outputs_Prep!$B$4:$AH$4,0))</f>
        <v>0</v>
      </c>
      <c r="Q120" s="15">
        <f>INDEX(F_Outputs_Prep!$B$4:$AH$378,MATCH(F_Outputs!$A120&amp;F_Outputs!$B120,F_Outputs_Prep!$I$4:$I$378,0),MATCH(F_Outputs!Q$2,F_Outputs_Prep!$B$4:$AH$4,0))</f>
        <v>0</v>
      </c>
      <c r="R120" s="15">
        <f>INDEX(F_Outputs_Prep!$B$4:$AH$378,MATCH(F_Outputs!$A120&amp;F_Outputs!$B120,F_Outputs_Prep!$I$4:$I$378,0),MATCH(F_Outputs!R$2,F_Outputs_Prep!$B$4:$AH$4,0))</f>
        <v>0</v>
      </c>
      <c r="S120" s="15">
        <f>INDEX(F_Outputs_Prep!$B$4:$AH$378,MATCH(F_Outputs!$A120&amp;F_Outputs!$B120,F_Outputs_Prep!$I$4:$I$378,0),MATCH(F_Outputs!S$2,F_Outputs_Prep!$B$4:$AH$4,0))</f>
        <v>0</v>
      </c>
      <c r="T120" s="15">
        <f>INDEX(F_Outputs_Prep!$B$4:$AH$378,MATCH(F_Outputs!$A120&amp;F_Outputs!$B120,F_Outputs_Prep!$I$4:$I$378,0),MATCH(F_Outputs!T$2,F_Outputs_Prep!$B$4:$AH$4,0))</f>
        <v>0</v>
      </c>
      <c r="U120" s="15">
        <f>INDEX(F_Outputs_Prep!$B$4:$AH$378,MATCH(F_Outputs!$A120&amp;F_Outputs!$B120,F_Outputs_Prep!$I$4:$I$378,0),MATCH(F_Outputs!U$2,F_Outputs_Prep!$B$4:$AH$4,0))</f>
        <v>0</v>
      </c>
      <c r="V120" s="15">
        <f>INDEX(F_Outputs_Prep!$B$4:$AH$378,MATCH(F_Outputs!$A120&amp;F_Outputs!$B120,F_Outputs_Prep!$I$4:$I$378,0),MATCH(F_Outputs!V$2,F_Outputs_Prep!$B$4:$AH$4,0))</f>
        <v>0</v>
      </c>
      <c r="W120" s="15">
        <f>INDEX(F_Outputs_Prep!$B$4:$AH$378,MATCH(F_Outputs!$A120&amp;F_Outputs!$B120,F_Outputs_Prep!$I$4:$I$378,0),MATCH(F_Outputs!W$2,F_Outputs_Prep!$B$4:$AH$4,0))</f>
        <v>0</v>
      </c>
      <c r="X120" s="15">
        <f>INDEX(F_Outputs_Prep!$B$4:$AH$378,MATCH(F_Outputs!$A120&amp;F_Outputs!$B120,F_Outputs_Prep!$I$4:$I$378,0),MATCH(F_Outputs!X$2,F_Outputs_Prep!$B$4:$AH$4,0))</f>
        <v>0</v>
      </c>
    </row>
    <row r="121" spans="1:24" ht="15" x14ac:dyDescent="0.25">
      <c r="A121" s="58" t="s">
        <v>81</v>
      </c>
      <c r="B121" s="56" t="s">
        <v>132</v>
      </c>
      <c r="C121" s="56" t="s">
        <v>183</v>
      </c>
      <c r="D121" s="52" t="s">
        <v>50</v>
      </c>
      <c r="E121" s="56" t="s">
        <v>44</v>
      </c>
      <c r="F121" s="15">
        <f>INDEX(F_Outputs_Prep!$B$4:$AH$378,MATCH(F_Outputs!$A121&amp;F_Outputs!$B121,F_Outputs_Prep!$I$4:$I$378,0),MATCH(F_Outputs!F$2,F_Outputs_Prep!$B$4:$AH$4,0))</f>
        <v>0</v>
      </c>
      <c r="G121" s="15">
        <f>INDEX(F_Outputs_Prep!$B$4:$AH$378,MATCH(F_Outputs!$A121&amp;F_Outputs!$B121,F_Outputs_Prep!$I$4:$I$378,0),MATCH(F_Outputs!G$2,F_Outputs_Prep!$B$4:$AH$4,0))</f>
        <v>0</v>
      </c>
      <c r="H121" s="15">
        <f>INDEX(F_Outputs_Prep!$B$4:$AH$378,MATCH(F_Outputs!$A121&amp;F_Outputs!$B121,F_Outputs_Prep!$I$4:$I$378,0),MATCH(F_Outputs!H$2,F_Outputs_Prep!$B$4:$AH$4,0))</f>
        <v>0</v>
      </c>
      <c r="I121" s="15">
        <f>INDEX(F_Outputs_Prep!$B$4:$AH$378,MATCH(F_Outputs!$A121&amp;F_Outputs!$B121,F_Outputs_Prep!$I$4:$I$378,0),MATCH(F_Outputs!I$2,F_Outputs_Prep!$B$4:$AH$4,0))</f>
        <v>0</v>
      </c>
      <c r="J121" s="15">
        <f>INDEX(F_Outputs_Prep!$B$4:$AH$378,MATCH(F_Outputs!$A121&amp;F_Outputs!$B121,F_Outputs_Prep!$I$4:$I$378,0),MATCH(F_Outputs!J$2,F_Outputs_Prep!$B$4:$AH$4,0))</f>
        <v>0</v>
      </c>
      <c r="K121" s="15">
        <f>INDEX(F_Outputs_Prep!$B$4:$AH$378,MATCH(F_Outputs!$A121&amp;F_Outputs!$B121,F_Outputs_Prep!$I$4:$I$378,0),MATCH(F_Outputs!K$2,F_Outputs_Prep!$B$4:$AH$4,0))</f>
        <v>0</v>
      </c>
      <c r="L121" s="15">
        <f>INDEX(F_Outputs_Prep!$B$4:$AH$378,MATCH(F_Outputs!$A121&amp;F_Outputs!$B121,F_Outputs_Prep!$I$4:$I$378,0),MATCH(F_Outputs!L$2,F_Outputs_Prep!$B$4:$AH$4,0))</f>
        <v>0</v>
      </c>
      <c r="M121" s="15">
        <f>INDEX(F_Outputs_Prep!$B$4:$AH$378,MATCH(F_Outputs!$A121&amp;F_Outputs!$B121,F_Outputs_Prep!$I$4:$I$378,0),MATCH(F_Outputs!M$2,F_Outputs_Prep!$B$4:$AH$4,0))</f>
        <v>0</v>
      </c>
      <c r="N121" s="15">
        <f>INDEX(F_Outputs_Prep!$B$4:$AH$378,MATCH(F_Outputs!$A121&amp;F_Outputs!$B121,F_Outputs_Prep!$I$4:$I$378,0),MATCH(F_Outputs!N$2,F_Outputs_Prep!$B$4:$AH$4,0))</f>
        <v>0</v>
      </c>
      <c r="O121" s="15">
        <f>INDEX(F_Outputs_Prep!$B$4:$AH$378,MATCH(F_Outputs!$A121&amp;F_Outputs!$B121,F_Outputs_Prep!$I$4:$I$378,0),MATCH(F_Outputs!O$2,F_Outputs_Prep!$B$4:$AH$4,0))</f>
        <v>0</v>
      </c>
      <c r="P121" s="15">
        <f>INDEX(F_Outputs_Prep!$B$4:$AH$378,MATCH(F_Outputs!$A121&amp;F_Outputs!$B121,F_Outputs_Prep!$I$4:$I$378,0),MATCH(F_Outputs!P$2,F_Outputs_Prep!$B$4:$AH$4,0))</f>
        <v>0</v>
      </c>
      <c r="Q121" s="15">
        <f>INDEX(F_Outputs_Prep!$B$4:$AH$378,MATCH(F_Outputs!$A121&amp;F_Outputs!$B121,F_Outputs_Prep!$I$4:$I$378,0),MATCH(F_Outputs!Q$2,F_Outputs_Prep!$B$4:$AH$4,0))</f>
        <v>0</v>
      </c>
      <c r="R121" s="15">
        <f>INDEX(F_Outputs_Prep!$B$4:$AH$378,MATCH(F_Outputs!$A121&amp;F_Outputs!$B121,F_Outputs_Prep!$I$4:$I$378,0),MATCH(F_Outputs!R$2,F_Outputs_Prep!$B$4:$AH$4,0))</f>
        <v>0</v>
      </c>
      <c r="S121" s="15">
        <f>INDEX(F_Outputs_Prep!$B$4:$AH$378,MATCH(F_Outputs!$A121&amp;F_Outputs!$B121,F_Outputs_Prep!$I$4:$I$378,0),MATCH(F_Outputs!S$2,F_Outputs_Prep!$B$4:$AH$4,0))</f>
        <v>84345.593099999998</v>
      </c>
      <c r="T121" s="15">
        <f>INDEX(F_Outputs_Prep!$B$4:$AH$378,MATCH(F_Outputs!$A121&amp;F_Outputs!$B121,F_Outputs_Prep!$I$4:$I$378,0),MATCH(F_Outputs!T$2,F_Outputs_Prep!$B$4:$AH$4,0))</f>
        <v>84345.593099999998</v>
      </c>
      <c r="U121" s="15">
        <f>INDEX(F_Outputs_Prep!$B$4:$AH$378,MATCH(F_Outputs!$A121&amp;F_Outputs!$B121,F_Outputs_Prep!$I$4:$I$378,0),MATCH(F_Outputs!U$2,F_Outputs_Prep!$B$4:$AH$4,0))</f>
        <v>84345.593099999998</v>
      </c>
      <c r="V121" s="15">
        <f>INDEX(F_Outputs_Prep!$B$4:$AH$378,MATCH(F_Outputs!$A121&amp;F_Outputs!$B121,F_Outputs_Prep!$I$4:$I$378,0),MATCH(F_Outputs!V$2,F_Outputs_Prep!$B$4:$AH$4,0))</f>
        <v>84345.593099999998</v>
      </c>
      <c r="W121" s="15">
        <f>INDEX(F_Outputs_Prep!$B$4:$AH$378,MATCH(F_Outputs!$A121&amp;F_Outputs!$B121,F_Outputs_Prep!$I$4:$I$378,0),MATCH(F_Outputs!W$2,F_Outputs_Prep!$B$4:$AH$4,0))</f>
        <v>84345.593099999998</v>
      </c>
      <c r="X121" s="15">
        <f>INDEX(F_Outputs_Prep!$B$4:$AH$378,MATCH(F_Outputs!$A121&amp;F_Outputs!$B121,F_Outputs_Prep!$I$4:$I$378,0),MATCH(F_Outputs!X$2,F_Outputs_Prep!$B$4:$AH$4,0))</f>
        <v>182028.3842</v>
      </c>
    </row>
    <row r="122" spans="1:24" ht="15" x14ac:dyDescent="0.25">
      <c r="A122" s="58" t="s">
        <v>81</v>
      </c>
      <c r="B122" s="56" t="s">
        <v>124</v>
      </c>
      <c r="C122" s="56" t="s">
        <v>184</v>
      </c>
      <c r="D122" s="52" t="s">
        <v>68</v>
      </c>
      <c r="E122" s="56" t="s">
        <v>44</v>
      </c>
      <c r="F122" s="15">
        <f>INDEX(F_Outputs_Prep!$B$4:$AH$378,MATCH(F_Outputs!$A122&amp;F_Outputs!$B122,F_Outputs_Prep!$I$4:$I$378,0),MATCH(F_Outputs!F$2,F_Outputs_Prep!$B$4:$AH$4,0))</f>
        <v>0</v>
      </c>
      <c r="G122" s="15">
        <f>INDEX(F_Outputs_Prep!$B$4:$AH$378,MATCH(F_Outputs!$A122&amp;F_Outputs!$B122,F_Outputs_Prep!$I$4:$I$378,0),MATCH(F_Outputs!G$2,F_Outputs_Prep!$B$4:$AH$4,0))</f>
        <v>0</v>
      </c>
      <c r="H122" s="15">
        <f>INDEX(F_Outputs_Prep!$B$4:$AH$378,MATCH(F_Outputs!$A122&amp;F_Outputs!$B122,F_Outputs_Prep!$I$4:$I$378,0),MATCH(F_Outputs!H$2,F_Outputs_Prep!$B$4:$AH$4,0))</f>
        <v>0</v>
      </c>
      <c r="I122" s="15">
        <f>INDEX(F_Outputs_Prep!$B$4:$AH$378,MATCH(F_Outputs!$A122&amp;F_Outputs!$B122,F_Outputs_Prep!$I$4:$I$378,0),MATCH(F_Outputs!I$2,F_Outputs_Prep!$B$4:$AH$4,0))</f>
        <v>0</v>
      </c>
      <c r="J122" s="15">
        <f>INDEX(F_Outputs_Prep!$B$4:$AH$378,MATCH(F_Outputs!$A122&amp;F_Outputs!$B122,F_Outputs_Prep!$I$4:$I$378,0),MATCH(F_Outputs!J$2,F_Outputs_Prep!$B$4:$AH$4,0))</f>
        <v>0</v>
      </c>
      <c r="K122" s="15">
        <f>INDEX(F_Outputs_Prep!$B$4:$AH$378,MATCH(F_Outputs!$A122&amp;F_Outputs!$B122,F_Outputs_Prep!$I$4:$I$378,0),MATCH(F_Outputs!K$2,F_Outputs_Prep!$B$4:$AH$4,0))</f>
        <v>0</v>
      </c>
      <c r="L122" s="15">
        <f>INDEX(F_Outputs_Prep!$B$4:$AH$378,MATCH(F_Outputs!$A122&amp;F_Outputs!$B122,F_Outputs_Prep!$I$4:$I$378,0),MATCH(F_Outputs!L$2,F_Outputs_Prep!$B$4:$AH$4,0))</f>
        <v>0</v>
      </c>
      <c r="M122" s="15">
        <f>INDEX(F_Outputs_Prep!$B$4:$AH$378,MATCH(F_Outputs!$A122&amp;F_Outputs!$B122,F_Outputs_Prep!$I$4:$I$378,0),MATCH(F_Outputs!M$2,F_Outputs_Prep!$B$4:$AH$4,0))</f>
        <v>0</v>
      </c>
      <c r="N122" s="15">
        <f>INDEX(F_Outputs_Prep!$B$4:$AH$378,MATCH(F_Outputs!$A122&amp;F_Outputs!$B122,F_Outputs_Prep!$I$4:$I$378,0),MATCH(F_Outputs!N$2,F_Outputs_Prep!$B$4:$AH$4,0))</f>
        <v>0</v>
      </c>
      <c r="O122" s="15">
        <f>INDEX(F_Outputs_Prep!$B$4:$AH$378,MATCH(F_Outputs!$A122&amp;F_Outputs!$B122,F_Outputs_Prep!$I$4:$I$378,0),MATCH(F_Outputs!O$2,F_Outputs_Prep!$B$4:$AH$4,0))</f>
        <v>0</v>
      </c>
      <c r="P122" s="15">
        <f>INDEX(F_Outputs_Prep!$B$4:$AH$378,MATCH(F_Outputs!$A122&amp;F_Outputs!$B122,F_Outputs_Prep!$I$4:$I$378,0),MATCH(F_Outputs!P$2,F_Outputs_Prep!$B$4:$AH$4,0))</f>
        <v>0</v>
      </c>
      <c r="Q122" s="15">
        <f>INDEX(F_Outputs_Prep!$B$4:$AH$378,MATCH(F_Outputs!$A122&amp;F_Outputs!$B122,F_Outputs_Prep!$I$4:$I$378,0),MATCH(F_Outputs!Q$2,F_Outputs_Prep!$B$4:$AH$4,0))</f>
        <v>0</v>
      </c>
      <c r="R122" s="15">
        <f>INDEX(F_Outputs_Prep!$B$4:$AH$378,MATCH(F_Outputs!$A122&amp;F_Outputs!$B122,F_Outputs_Prep!$I$4:$I$378,0),MATCH(F_Outputs!R$2,F_Outputs_Prep!$B$4:$AH$4,0))</f>
        <v>0</v>
      </c>
      <c r="S122" s="15">
        <f>INDEX(F_Outputs_Prep!$B$4:$AH$378,MATCH(F_Outputs!$A122&amp;F_Outputs!$B122,F_Outputs_Prep!$I$4:$I$378,0),MATCH(F_Outputs!S$2,F_Outputs_Prep!$B$4:$AH$4,0))</f>
        <v>0.33629999999999999</v>
      </c>
      <c r="T122" s="15">
        <f>INDEX(F_Outputs_Prep!$B$4:$AH$378,MATCH(F_Outputs!$A122&amp;F_Outputs!$B122,F_Outputs_Prep!$I$4:$I$378,0),MATCH(F_Outputs!T$2,F_Outputs_Prep!$B$4:$AH$4,0))</f>
        <v>0.33629999999999999</v>
      </c>
      <c r="U122" s="15">
        <f>INDEX(F_Outputs_Prep!$B$4:$AH$378,MATCH(F_Outputs!$A122&amp;F_Outputs!$B122,F_Outputs_Prep!$I$4:$I$378,0),MATCH(F_Outputs!U$2,F_Outputs_Prep!$B$4:$AH$4,0))</f>
        <v>0.33629999999999999</v>
      </c>
      <c r="V122" s="15">
        <f>INDEX(F_Outputs_Prep!$B$4:$AH$378,MATCH(F_Outputs!$A122&amp;F_Outputs!$B122,F_Outputs_Prep!$I$4:$I$378,0),MATCH(F_Outputs!V$2,F_Outputs_Prep!$B$4:$AH$4,0))</f>
        <v>0.33629999999999999</v>
      </c>
      <c r="W122" s="15">
        <f>INDEX(F_Outputs_Prep!$B$4:$AH$378,MATCH(F_Outputs!$A122&amp;F_Outputs!$B122,F_Outputs_Prep!$I$4:$I$378,0),MATCH(F_Outputs!W$2,F_Outputs_Prep!$B$4:$AH$4,0))</f>
        <v>0.33629999999999999</v>
      </c>
      <c r="X122" s="15">
        <f>INDEX(F_Outputs_Prep!$B$4:$AH$378,MATCH(F_Outputs!$A122&amp;F_Outputs!$B122,F_Outputs_Prep!$I$4:$I$378,0),MATCH(F_Outputs!X$2,F_Outputs_Prep!$B$4:$AH$4,0))</f>
        <v>0.7258</v>
      </c>
    </row>
    <row r="123" spans="1:24" ht="15" x14ac:dyDescent="0.25">
      <c r="A123" s="58" t="s">
        <v>81</v>
      </c>
      <c r="B123" s="56" t="s">
        <v>164</v>
      </c>
      <c r="C123" s="56" t="s">
        <v>153</v>
      </c>
      <c r="D123" s="52" t="s">
        <v>50</v>
      </c>
      <c r="E123" s="56" t="s">
        <v>44</v>
      </c>
      <c r="F123" s="15" t="str">
        <f>INDEX(F_Outputs_Prep!$B$4:$AH$378,MATCH(F_Outputs!$A123&amp;F_Outputs!$B123,F_Outputs_Prep!$I$4:$I$378,0),MATCH(F_Outputs!F$2,F_Outputs_Prep!$B$4:$AH$4,0))</f>
        <v>##BLANK</v>
      </c>
      <c r="G123" s="15" t="str">
        <f>INDEX(F_Outputs_Prep!$B$4:$AH$378,MATCH(F_Outputs!$A123&amp;F_Outputs!$B123,F_Outputs_Prep!$I$4:$I$378,0),MATCH(F_Outputs!G$2,F_Outputs_Prep!$B$4:$AH$4,0))</f>
        <v>##BLANK</v>
      </c>
      <c r="H123" s="15" t="str">
        <f>INDEX(F_Outputs_Prep!$B$4:$AH$378,MATCH(F_Outputs!$A123&amp;F_Outputs!$B123,F_Outputs_Prep!$I$4:$I$378,0),MATCH(F_Outputs!H$2,F_Outputs_Prep!$B$4:$AH$4,0))</f>
        <v>##BLANK</v>
      </c>
      <c r="I123" s="15" t="str">
        <f>INDEX(F_Outputs_Prep!$B$4:$AH$378,MATCH(F_Outputs!$A123&amp;F_Outputs!$B123,F_Outputs_Prep!$I$4:$I$378,0),MATCH(F_Outputs!I$2,F_Outputs_Prep!$B$4:$AH$4,0))</f>
        <v>##BLANK</v>
      </c>
      <c r="J123" s="15" t="str">
        <f>INDEX(F_Outputs_Prep!$B$4:$AH$378,MATCH(F_Outputs!$A123&amp;F_Outputs!$B123,F_Outputs_Prep!$I$4:$I$378,0),MATCH(F_Outputs!J$2,F_Outputs_Prep!$B$4:$AH$4,0))</f>
        <v>##BLANK</v>
      </c>
      <c r="K123" s="15" t="str">
        <f>INDEX(F_Outputs_Prep!$B$4:$AH$378,MATCH(F_Outputs!$A123&amp;F_Outputs!$B123,F_Outputs_Prep!$I$4:$I$378,0),MATCH(F_Outputs!K$2,F_Outputs_Prep!$B$4:$AH$4,0))</f>
        <v>##BLANK</v>
      </c>
      <c r="L123" s="15" t="str">
        <f>INDEX(F_Outputs_Prep!$B$4:$AH$378,MATCH(F_Outputs!$A123&amp;F_Outputs!$B123,F_Outputs_Prep!$I$4:$I$378,0),MATCH(F_Outputs!L$2,F_Outputs_Prep!$B$4:$AH$4,0))</f>
        <v>##BLANK</v>
      </c>
      <c r="M123" s="15" t="str">
        <f>INDEX(F_Outputs_Prep!$B$4:$AH$378,MATCH(F_Outputs!$A123&amp;F_Outputs!$B123,F_Outputs_Prep!$I$4:$I$378,0),MATCH(F_Outputs!M$2,F_Outputs_Prep!$B$4:$AH$4,0))</f>
        <v>##BLANK</v>
      </c>
      <c r="N123" s="15" t="str">
        <f>INDEX(F_Outputs_Prep!$B$4:$AH$378,MATCH(F_Outputs!$A123&amp;F_Outputs!$B123,F_Outputs_Prep!$I$4:$I$378,0),MATCH(F_Outputs!N$2,F_Outputs_Prep!$B$4:$AH$4,0))</f>
        <v>##BLANK</v>
      </c>
      <c r="O123" s="15" t="str">
        <f>INDEX(F_Outputs_Prep!$B$4:$AH$378,MATCH(F_Outputs!$A123&amp;F_Outputs!$B123,F_Outputs_Prep!$I$4:$I$378,0),MATCH(F_Outputs!O$2,F_Outputs_Prep!$B$4:$AH$4,0))</f>
        <v>##BLANK</v>
      </c>
      <c r="P123" s="15" t="str">
        <f>INDEX(F_Outputs_Prep!$B$4:$AH$378,MATCH(F_Outputs!$A123&amp;F_Outputs!$B123,F_Outputs_Prep!$I$4:$I$378,0),MATCH(F_Outputs!P$2,F_Outputs_Prep!$B$4:$AH$4,0))</f>
        <v>##BLANK</v>
      </c>
      <c r="Q123" s="15" t="str">
        <f>INDEX(F_Outputs_Prep!$B$4:$AH$378,MATCH(F_Outputs!$A123&amp;F_Outputs!$B123,F_Outputs_Prep!$I$4:$I$378,0),MATCH(F_Outputs!Q$2,F_Outputs_Prep!$B$4:$AH$4,0))</f>
        <v>##BLANK</v>
      </c>
      <c r="R123" s="15" t="str">
        <f>INDEX(F_Outputs_Prep!$B$4:$AH$378,MATCH(F_Outputs!$A123&amp;F_Outputs!$B123,F_Outputs_Prep!$I$4:$I$378,0),MATCH(F_Outputs!R$2,F_Outputs_Prep!$B$4:$AH$4,0))</f>
        <v>##BLANK</v>
      </c>
      <c r="S123" s="15" t="str">
        <f>INDEX(F_Outputs_Prep!$B$4:$AH$378,MATCH(F_Outputs!$A123&amp;F_Outputs!$B123,F_Outputs_Prep!$I$4:$I$378,0),MATCH(F_Outputs!S$2,F_Outputs_Prep!$B$4:$AH$4,0))</f>
        <v>##BLANK</v>
      </c>
      <c r="T123" s="15" t="str">
        <f>INDEX(F_Outputs_Prep!$B$4:$AH$378,MATCH(F_Outputs!$A123&amp;F_Outputs!$B123,F_Outputs_Prep!$I$4:$I$378,0),MATCH(F_Outputs!T$2,F_Outputs_Prep!$B$4:$AH$4,0))</f>
        <v>##BLANK</v>
      </c>
      <c r="U123" s="15" t="str">
        <f>INDEX(F_Outputs_Prep!$B$4:$AH$378,MATCH(F_Outputs!$A123&amp;F_Outputs!$B123,F_Outputs_Prep!$I$4:$I$378,0),MATCH(F_Outputs!U$2,F_Outputs_Prep!$B$4:$AH$4,0))</f>
        <v>##BLANK</v>
      </c>
      <c r="V123" s="15" t="str">
        <f>INDEX(F_Outputs_Prep!$B$4:$AH$378,MATCH(F_Outputs!$A123&amp;F_Outputs!$B123,F_Outputs_Prep!$I$4:$I$378,0),MATCH(F_Outputs!V$2,F_Outputs_Prep!$B$4:$AH$4,0))</f>
        <v>##BLANK</v>
      </c>
      <c r="W123" s="15" t="str">
        <f>INDEX(F_Outputs_Prep!$B$4:$AH$378,MATCH(F_Outputs!$A123&amp;F_Outputs!$B123,F_Outputs_Prep!$I$4:$I$378,0),MATCH(F_Outputs!W$2,F_Outputs_Prep!$B$4:$AH$4,0))</f>
        <v>##BLANK</v>
      </c>
      <c r="X123" s="15" t="str">
        <f>INDEX(F_Outputs_Prep!$B$4:$AH$378,MATCH(F_Outputs!$A123&amp;F_Outputs!$B123,F_Outputs_Prep!$I$4:$I$378,0),MATCH(F_Outputs!X$2,F_Outputs_Prep!$B$4:$AH$4,0))</f>
        <v>##BLANK</v>
      </c>
    </row>
    <row r="124" spans="1:24" ht="15" x14ac:dyDescent="0.25">
      <c r="A124" s="58" t="s">
        <v>81</v>
      </c>
      <c r="B124" s="56" t="s">
        <v>165</v>
      </c>
      <c r="C124" s="56" t="s">
        <v>185</v>
      </c>
      <c r="D124" s="52" t="s">
        <v>50</v>
      </c>
      <c r="E124" s="56" t="s">
        <v>44</v>
      </c>
      <c r="F124" s="15" t="str">
        <f>INDEX(F_Outputs_Prep!$B$4:$AH$378,MATCH(F_Outputs!$A124&amp;F_Outputs!$B124,F_Outputs_Prep!$I$4:$I$378,0),MATCH(F_Outputs!F$2,F_Outputs_Prep!$B$4:$AH$4,0))</f>
        <v>##BLANK</v>
      </c>
      <c r="G124" s="15" t="str">
        <f>INDEX(F_Outputs_Prep!$B$4:$AH$378,MATCH(F_Outputs!$A124&amp;F_Outputs!$B124,F_Outputs_Prep!$I$4:$I$378,0),MATCH(F_Outputs!G$2,F_Outputs_Prep!$B$4:$AH$4,0))</f>
        <v>##BLANK</v>
      </c>
      <c r="H124" s="15" t="str">
        <f>INDEX(F_Outputs_Prep!$B$4:$AH$378,MATCH(F_Outputs!$A124&amp;F_Outputs!$B124,F_Outputs_Prep!$I$4:$I$378,0),MATCH(F_Outputs!H$2,F_Outputs_Prep!$B$4:$AH$4,0))</f>
        <v>##BLANK</v>
      </c>
      <c r="I124" s="15" t="str">
        <f>INDEX(F_Outputs_Prep!$B$4:$AH$378,MATCH(F_Outputs!$A124&amp;F_Outputs!$B124,F_Outputs_Prep!$I$4:$I$378,0),MATCH(F_Outputs!I$2,F_Outputs_Prep!$B$4:$AH$4,0))</f>
        <v>##BLANK</v>
      </c>
      <c r="J124" s="15" t="str">
        <f>INDEX(F_Outputs_Prep!$B$4:$AH$378,MATCH(F_Outputs!$A124&amp;F_Outputs!$B124,F_Outputs_Prep!$I$4:$I$378,0),MATCH(F_Outputs!J$2,F_Outputs_Prep!$B$4:$AH$4,0))</f>
        <v>##BLANK</v>
      </c>
      <c r="K124" s="15" t="str">
        <f>INDEX(F_Outputs_Prep!$B$4:$AH$378,MATCH(F_Outputs!$A124&amp;F_Outputs!$B124,F_Outputs_Prep!$I$4:$I$378,0),MATCH(F_Outputs!K$2,F_Outputs_Prep!$B$4:$AH$4,0))</f>
        <v>##BLANK</v>
      </c>
      <c r="L124" s="15" t="str">
        <f>INDEX(F_Outputs_Prep!$B$4:$AH$378,MATCH(F_Outputs!$A124&amp;F_Outputs!$B124,F_Outputs_Prep!$I$4:$I$378,0),MATCH(F_Outputs!L$2,F_Outputs_Prep!$B$4:$AH$4,0))</f>
        <v>##BLANK</v>
      </c>
      <c r="M124" s="15" t="str">
        <f>INDEX(F_Outputs_Prep!$B$4:$AH$378,MATCH(F_Outputs!$A124&amp;F_Outputs!$B124,F_Outputs_Prep!$I$4:$I$378,0),MATCH(F_Outputs!M$2,F_Outputs_Prep!$B$4:$AH$4,0))</f>
        <v>##BLANK</v>
      </c>
      <c r="N124" s="15" t="str">
        <f>INDEX(F_Outputs_Prep!$B$4:$AH$378,MATCH(F_Outputs!$A124&amp;F_Outputs!$B124,F_Outputs_Prep!$I$4:$I$378,0),MATCH(F_Outputs!N$2,F_Outputs_Prep!$B$4:$AH$4,0))</f>
        <v>##BLANK</v>
      </c>
      <c r="O124" s="15" t="str">
        <f>INDEX(F_Outputs_Prep!$B$4:$AH$378,MATCH(F_Outputs!$A124&amp;F_Outputs!$B124,F_Outputs_Prep!$I$4:$I$378,0),MATCH(F_Outputs!O$2,F_Outputs_Prep!$B$4:$AH$4,0))</f>
        <v>##BLANK</v>
      </c>
      <c r="P124" s="15" t="str">
        <f>INDEX(F_Outputs_Prep!$B$4:$AH$378,MATCH(F_Outputs!$A124&amp;F_Outputs!$B124,F_Outputs_Prep!$I$4:$I$378,0),MATCH(F_Outputs!P$2,F_Outputs_Prep!$B$4:$AH$4,0))</f>
        <v>##BLANK</v>
      </c>
      <c r="Q124" s="15" t="str">
        <f>INDEX(F_Outputs_Prep!$B$4:$AH$378,MATCH(F_Outputs!$A124&amp;F_Outputs!$B124,F_Outputs_Prep!$I$4:$I$378,0),MATCH(F_Outputs!Q$2,F_Outputs_Prep!$B$4:$AH$4,0))</f>
        <v>##BLANK</v>
      </c>
      <c r="R124" s="15" t="str">
        <f>INDEX(F_Outputs_Prep!$B$4:$AH$378,MATCH(F_Outputs!$A124&amp;F_Outputs!$B124,F_Outputs_Prep!$I$4:$I$378,0),MATCH(F_Outputs!R$2,F_Outputs_Prep!$B$4:$AH$4,0))</f>
        <v>##BLANK</v>
      </c>
      <c r="S124" s="15">
        <f>INDEX(F_Outputs_Prep!$B$4:$AH$378,MATCH(F_Outputs!$A124&amp;F_Outputs!$B124,F_Outputs_Prep!$I$4:$I$378,0),MATCH(F_Outputs!S$2,F_Outputs_Prep!$B$4:$AH$4,0))</f>
        <v>250802.07490000001</v>
      </c>
      <c r="T124" s="15">
        <f>INDEX(F_Outputs_Prep!$B$4:$AH$378,MATCH(F_Outputs!$A124&amp;F_Outputs!$B124,F_Outputs_Prep!$I$4:$I$378,0),MATCH(F_Outputs!T$2,F_Outputs_Prep!$B$4:$AH$4,0))</f>
        <v>250802.07490000001</v>
      </c>
      <c r="U124" s="15">
        <f>INDEX(F_Outputs_Prep!$B$4:$AH$378,MATCH(F_Outputs!$A124&amp;F_Outputs!$B124,F_Outputs_Prep!$I$4:$I$378,0),MATCH(F_Outputs!U$2,F_Outputs_Prep!$B$4:$AH$4,0))</f>
        <v>250802.07490000001</v>
      </c>
      <c r="V124" s="15">
        <f>INDEX(F_Outputs_Prep!$B$4:$AH$378,MATCH(F_Outputs!$A124&amp;F_Outputs!$B124,F_Outputs_Prep!$I$4:$I$378,0),MATCH(F_Outputs!V$2,F_Outputs_Prep!$B$4:$AH$4,0))</f>
        <v>250802.07490000001</v>
      </c>
      <c r="W124" s="15">
        <f>INDEX(F_Outputs_Prep!$B$4:$AH$378,MATCH(F_Outputs!$A124&amp;F_Outputs!$B124,F_Outputs_Prep!$I$4:$I$378,0),MATCH(F_Outputs!W$2,F_Outputs_Prep!$B$4:$AH$4,0))</f>
        <v>250802.07490000001</v>
      </c>
      <c r="X124" s="15">
        <f>INDEX(F_Outputs_Prep!$B$4:$AH$378,MATCH(F_Outputs!$A124&amp;F_Outputs!$B124,F_Outputs_Prep!$I$4:$I$378,0),MATCH(F_Outputs!X$2,F_Outputs_Prep!$B$4:$AH$4,0))</f>
        <v>250802.07490000001</v>
      </c>
    </row>
    <row r="125" spans="1:24" ht="15" x14ac:dyDescent="0.25">
      <c r="A125" s="58" t="s">
        <v>81</v>
      </c>
      <c r="B125" s="56" t="s">
        <v>166</v>
      </c>
      <c r="C125" s="56" t="s">
        <v>186</v>
      </c>
      <c r="D125" s="52" t="s">
        <v>50</v>
      </c>
      <c r="E125" s="56" t="s">
        <v>44</v>
      </c>
      <c r="F125" s="15" t="str">
        <f>INDEX(F_Outputs_Prep!$B$4:$AH$378,MATCH(F_Outputs!$A125&amp;F_Outputs!$B125,F_Outputs_Prep!$I$4:$I$378,0),MATCH(F_Outputs!F$2,F_Outputs_Prep!$B$4:$AH$4,0))</f>
        <v>##BLANK</v>
      </c>
      <c r="G125" s="15" t="str">
        <f>INDEX(F_Outputs_Prep!$B$4:$AH$378,MATCH(F_Outputs!$A125&amp;F_Outputs!$B125,F_Outputs_Prep!$I$4:$I$378,0),MATCH(F_Outputs!G$2,F_Outputs_Prep!$B$4:$AH$4,0))</f>
        <v>##BLANK</v>
      </c>
      <c r="H125" s="15" t="str">
        <f>INDEX(F_Outputs_Prep!$B$4:$AH$378,MATCH(F_Outputs!$A125&amp;F_Outputs!$B125,F_Outputs_Prep!$I$4:$I$378,0),MATCH(F_Outputs!H$2,F_Outputs_Prep!$B$4:$AH$4,0))</f>
        <v>##BLANK</v>
      </c>
      <c r="I125" s="15" t="str">
        <f>INDEX(F_Outputs_Prep!$B$4:$AH$378,MATCH(F_Outputs!$A125&amp;F_Outputs!$B125,F_Outputs_Prep!$I$4:$I$378,0),MATCH(F_Outputs!I$2,F_Outputs_Prep!$B$4:$AH$4,0))</f>
        <v>##BLANK</v>
      </c>
      <c r="J125" s="15" t="str">
        <f>INDEX(F_Outputs_Prep!$B$4:$AH$378,MATCH(F_Outputs!$A125&amp;F_Outputs!$B125,F_Outputs_Prep!$I$4:$I$378,0),MATCH(F_Outputs!J$2,F_Outputs_Prep!$B$4:$AH$4,0))</f>
        <v>##BLANK</v>
      </c>
      <c r="K125" s="15" t="str">
        <f>INDEX(F_Outputs_Prep!$B$4:$AH$378,MATCH(F_Outputs!$A125&amp;F_Outputs!$B125,F_Outputs_Prep!$I$4:$I$378,0),MATCH(F_Outputs!K$2,F_Outputs_Prep!$B$4:$AH$4,0))</f>
        <v>##BLANK</v>
      </c>
      <c r="L125" s="15" t="str">
        <f>INDEX(F_Outputs_Prep!$B$4:$AH$378,MATCH(F_Outputs!$A125&amp;F_Outputs!$B125,F_Outputs_Prep!$I$4:$I$378,0),MATCH(F_Outputs!L$2,F_Outputs_Prep!$B$4:$AH$4,0))</f>
        <v>##BLANK</v>
      </c>
      <c r="M125" s="15" t="str">
        <f>INDEX(F_Outputs_Prep!$B$4:$AH$378,MATCH(F_Outputs!$A125&amp;F_Outputs!$B125,F_Outputs_Prep!$I$4:$I$378,0),MATCH(F_Outputs!M$2,F_Outputs_Prep!$B$4:$AH$4,0))</f>
        <v>##BLANK</v>
      </c>
      <c r="N125" s="15" t="str">
        <f>INDEX(F_Outputs_Prep!$B$4:$AH$378,MATCH(F_Outputs!$A125&amp;F_Outputs!$B125,F_Outputs_Prep!$I$4:$I$378,0),MATCH(F_Outputs!N$2,F_Outputs_Prep!$B$4:$AH$4,0))</f>
        <v>##BLANK</v>
      </c>
      <c r="O125" s="15" t="str">
        <f>INDEX(F_Outputs_Prep!$B$4:$AH$378,MATCH(F_Outputs!$A125&amp;F_Outputs!$B125,F_Outputs_Prep!$I$4:$I$378,0),MATCH(F_Outputs!O$2,F_Outputs_Prep!$B$4:$AH$4,0))</f>
        <v>##BLANK</v>
      </c>
      <c r="P125" s="15" t="str">
        <f>INDEX(F_Outputs_Prep!$B$4:$AH$378,MATCH(F_Outputs!$A125&amp;F_Outputs!$B125,F_Outputs_Prep!$I$4:$I$378,0),MATCH(F_Outputs!P$2,F_Outputs_Prep!$B$4:$AH$4,0))</f>
        <v>##BLANK</v>
      </c>
      <c r="Q125" s="15" t="str">
        <f>INDEX(F_Outputs_Prep!$B$4:$AH$378,MATCH(F_Outputs!$A125&amp;F_Outputs!$B125,F_Outputs_Prep!$I$4:$I$378,0),MATCH(F_Outputs!Q$2,F_Outputs_Prep!$B$4:$AH$4,0))</f>
        <v>##BLANK</v>
      </c>
      <c r="R125" s="15" t="str">
        <f>INDEX(F_Outputs_Prep!$B$4:$AH$378,MATCH(F_Outputs!$A125&amp;F_Outputs!$B125,F_Outputs_Prep!$I$4:$I$378,0),MATCH(F_Outputs!R$2,F_Outputs_Prep!$B$4:$AH$4,0))</f>
        <v>##BLANK</v>
      </c>
      <c r="S125" s="15">
        <f>INDEX(F_Outputs_Prep!$B$4:$AH$378,MATCH(F_Outputs!$A125&amp;F_Outputs!$B125,F_Outputs_Prep!$I$4:$I$378,0),MATCH(F_Outputs!S$2,F_Outputs_Prep!$B$4:$AH$4,0))</f>
        <v>166456.4817</v>
      </c>
      <c r="T125" s="15">
        <f>INDEX(F_Outputs_Prep!$B$4:$AH$378,MATCH(F_Outputs!$A125&amp;F_Outputs!$B125,F_Outputs_Prep!$I$4:$I$378,0),MATCH(F_Outputs!T$2,F_Outputs_Prep!$B$4:$AH$4,0))</f>
        <v>166456.4817</v>
      </c>
      <c r="U125" s="15">
        <f>INDEX(F_Outputs_Prep!$B$4:$AH$378,MATCH(F_Outputs!$A125&amp;F_Outputs!$B125,F_Outputs_Prep!$I$4:$I$378,0),MATCH(F_Outputs!U$2,F_Outputs_Prep!$B$4:$AH$4,0))</f>
        <v>166456.4817</v>
      </c>
      <c r="V125" s="15">
        <f>INDEX(F_Outputs_Prep!$B$4:$AH$378,MATCH(F_Outputs!$A125&amp;F_Outputs!$B125,F_Outputs_Prep!$I$4:$I$378,0),MATCH(F_Outputs!V$2,F_Outputs_Prep!$B$4:$AH$4,0))</f>
        <v>166456.4817</v>
      </c>
      <c r="W125" s="15">
        <f>INDEX(F_Outputs_Prep!$B$4:$AH$378,MATCH(F_Outputs!$A125&amp;F_Outputs!$B125,F_Outputs_Prep!$I$4:$I$378,0),MATCH(F_Outputs!W$2,F_Outputs_Prep!$B$4:$AH$4,0))</f>
        <v>166456.4817</v>
      </c>
      <c r="X125" s="15">
        <f>INDEX(F_Outputs_Prep!$B$4:$AH$378,MATCH(F_Outputs!$A125&amp;F_Outputs!$B125,F_Outputs_Prep!$I$4:$I$378,0),MATCH(F_Outputs!X$2,F_Outputs_Prep!$B$4:$AH$4,0))</f>
        <v>68773.690600000002</v>
      </c>
    </row>
    <row r="126" spans="1:24" ht="15" x14ac:dyDescent="0.25">
      <c r="A126" s="58" t="s">
        <v>81</v>
      </c>
      <c r="B126" s="56" t="s">
        <v>167</v>
      </c>
      <c r="C126" s="56" t="s">
        <v>187</v>
      </c>
      <c r="D126" s="52" t="s">
        <v>50</v>
      </c>
      <c r="E126" s="56" t="s">
        <v>44</v>
      </c>
      <c r="F126" s="15" t="str">
        <f>INDEX(F_Outputs_Prep!$B$4:$AH$378,MATCH(F_Outputs!$A126&amp;F_Outputs!$B126,F_Outputs_Prep!$I$4:$I$378,0),MATCH(F_Outputs!F$2,F_Outputs_Prep!$B$4:$AH$4,0))</f>
        <v>##BLANK</v>
      </c>
      <c r="G126" s="15" t="str">
        <f>INDEX(F_Outputs_Prep!$B$4:$AH$378,MATCH(F_Outputs!$A126&amp;F_Outputs!$B126,F_Outputs_Prep!$I$4:$I$378,0),MATCH(F_Outputs!G$2,F_Outputs_Prep!$B$4:$AH$4,0))</f>
        <v>##BLANK</v>
      </c>
      <c r="H126" s="15" t="str">
        <f>INDEX(F_Outputs_Prep!$B$4:$AH$378,MATCH(F_Outputs!$A126&amp;F_Outputs!$B126,F_Outputs_Prep!$I$4:$I$378,0),MATCH(F_Outputs!H$2,F_Outputs_Prep!$B$4:$AH$4,0))</f>
        <v>##BLANK</v>
      </c>
      <c r="I126" s="15" t="str">
        <f>INDEX(F_Outputs_Prep!$B$4:$AH$378,MATCH(F_Outputs!$A126&amp;F_Outputs!$B126,F_Outputs_Prep!$I$4:$I$378,0),MATCH(F_Outputs!I$2,F_Outputs_Prep!$B$4:$AH$4,0))</f>
        <v>##BLANK</v>
      </c>
      <c r="J126" s="15" t="str">
        <f>INDEX(F_Outputs_Prep!$B$4:$AH$378,MATCH(F_Outputs!$A126&amp;F_Outputs!$B126,F_Outputs_Prep!$I$4:$I$378,0),MATCH(F_Outputs!J$2,F_Outputs_Prep!$B$4:$AH$4,0))</f>
        <v>##BLANK</v>
      </c>
      <c r="K126" s="15" t="str">
        <f>INDEX(F_Outputs_Prep!$B$4:$AH$378,MATCH(F_Outputs!$A126&amp;F_Outputs!$B126,F_Outputs_Prep!$I$4:$I$378,0),MATCH(F_Outputs!K$2,F_Outputs_Prep!$B$4:$AH$4,0))</f>
        <v>##BLANK</v>
      </c>
      <c r="L126" s="15" t="str">
        <f>INDEX(F_Outputs_Prep!$B$4:$AH$378,MATCH(F_Outputs!$A126&amp;F_Outputs!$B126,F_Outputs_Prep!$I$4:$I$378,0),MATCH(F_Outputs!L$2,F_Outputs_Prep!$B$4:$AH$4,0))</f>
        <v>##BLANK</v>
      </c>
      <c r="M126" s="15" t="str">
        <f>INDEX(F_Outputs_Prep!$B$4:$AH$378,MATCH(F_Outputs!$A126&amp;F_Outputs!$B126,F_Outputs_Prep!$I$4:$I$378,0),MATCH(F_Outputs!M$2,F_Outputs_Prep!$B$4:$AH$4,0))</f>
        <v>##BLANK</v>
      </c>
      <c r="N126" s="15" t="str">
        <f>INDEX(F_Outputs_Prep!$B$4:$AH$378,MATCH(F_Outputs!$A126&amp;F_Outputs!$B126,F_Outputs_Prep!$I$4:$I$378,0),MATCH(F_Outputs!N$2,F_Outputs_Prep!$B$4:$AH$4,0))</f>
        <v>##BLANK</v>
      </c>
      <c r="O126" s="15" t="str">
        <f>INDEX(F_Outputs_Prep!$B$4:$AH$378,MATCH(F_Outputs!$A126&amp;F_Outputs!$B126,F_Outputs_Prep!$I$4:$I$378,0),MATCH(F_Outputs!O$2,F_Outputs_Prep!$B$4:$AH$4,0))</f>
        <v>##BLANK</v>
      </c>
      <c r="P126" s="15" t="str">
        <f>INDEX(F_Outputs_Prep!$B$4:$AH$378,MATCH(F_Outputs!$A126&amp;F_Outputs!$B126,F_Outputs_Prep!$I$4:$I$378,0),MATCH(F_Outputs!P$2,F_Outputs_Prep!$B$4:$AH$4,0))</f>
        <v>##BLANK</v>
      </c>
      <c r="Q126" s="15" t="str">
        <f>INDEX(F_Outputs_Prep!$B$4:$AH$378,MATCH(F_Outputs!$A126&amp;F_Outputs!$B126,F_Outputs_Prep!$I$4:$I$378,0),MATCH(F_Outputs!Q$2,F_Outputs_Prep!$B$4:$AH$4,0))</f>
        <v>##BLANK</v>
      </c>
      <c r="R126" s="15" t="str">
        <f>INDEX(F_Outputs_Prep!$B$4:$AH$378,MATCH(F_Outputs!$A126&amp;F_Outputs!$B126,F_Outputs_Prep!$I$4:$I$378,0),MATCH(F_Outputs!R$2,F_Outputs_Prep!$B$4:$AH$4,0))</f>
        <v>##BLANK</v>
      </c>
      <c r="S126" s="15">
        <f>INDEX(F_Outputs_Prep!$B$4:$AH$378,MATCH(F_Outputs!$A126&amp;F_Outputs!$B126,F_Outputs_Prep!$I$4:$I$378,0),MATCH(F_Outputs!S$2,F_Outputs_Prep!$B$4:$AH$4,0))</f>
        <v>84345.593099999998</v>
      </c>
      <c r="T126" s="15">
        <f>INDEX(F_Outputs_Prep!$B$4:$AH$378,MATCH(F_Outputs!$A126&amp;F_Outputs!$B126,F_Outputs_Prep!$I$4:$I$378,0),MATCH(F_Outputs!T$2,F_Outputs_Prep!$B$4:$AH$4,0))</f>
        <v>84345.593099999998</v>
      </c>
      <c r="U126" s="15">
        <f>INDEX(F_Outputs_Prep!$B$4:$AH$378,MATCH(F_Outputs!$A126&amp;F_Outputs!$B126,F_Outputs_Prep!$I$4:$I$378,0),MATCH(F_Outputs!U$2,F_Outputs_Prep!$B$4:$AH$4,0))</f>
        <v>84345.593099999998</v>
      </c>
      <c r="V126" s="15">
        <f>INDEX(F_Outputs_Prep!$B$4:$AH$378,MATCH(F_Outputs!$A126&amp;F_Outputs!$B126,F_Outputs_Prep!$I$4:$I$378,0),MATCH(F_Outputs!V$2,F_Outputs_Prep!$B$4:$AH$4,0))</f>
        <v>84345.593099999998</v>
      </c>
      <c r="W126" s="15">
        <f>INDEX(F_Outputs_Prep!$B$4:$AH$378,MATCH(F_Outputs!$A126&amp;F_Outputs!$B126,F_Outputs_Prep!$I$4:$I$378,0),MATCH(F_Outputs!W$2,F_Outputs_Prep!$B$4:$AH$4,0))</f>
        <v>84345.593099999998</v>
      </c>
      <c r="X126" s="15">
        <f>INDEX(F_Outputs_Prep!$B$4:$AH$378,MATCH(F_Outputs!$A126&amp;F_Outputs!$B126,F_Outputs_Prep!$I$4:$I$378,0),MATCH(F_Outputs!X$2,F_Outputs_Prep!$B$4:$AH$4,0))</f>
        <v>182028.3842</v>
      </c>
    </row>
    <row r="127" spans="1:24" ht="15" x14ac:dyDescent="0.25">
      <c r="A127" s="58" t="s">
        <v>81</v>
      </c>
      <c r="B127" s="56" t="s">
        <v>168</v>
      </c>
      <c r="C127" s="56" t="s">
        <v>188</v>
      </c>
      <c r="D127" s="52" t="s">
        <v>50</v>
      </c>
      <c r="E127" s="56" t="s">
        <v>44</v>
      </c>
      <c r="F127" s="15" t="str">
        <f>INDEX(F_Outputs_Prep!$B$4:$AH$378,MATCH(F_Outputs!$A127&amp;F_Outputs!$B127,F_Outputs_Prep!$I$4:$I$378,0),MATCH(F_Outputs!F$2,F_Outputs_Prep!$B$4:$AH$4,0))</f>
        <v>##BLANK</v>
      </c>
      <c r="G127" s="15" t="str">
        <f>INDEX(F_Outputs_Prep!$B$4:$AH$378,MATCH(F_Outputs!$A127&amp;F_Outputs!$B127,F_Outputs_Prep!$I$4:$I$378,0),MATCH(F_Outputs!G$2,F_Outputs_Prep!$B$4:$AH$4,0))</f>
        <v>##BLANK</v>
      </c>
      <c r="H127" s="15" t="str">
        <f>INDEX(F_Outputs_Prep!$B$4:$AH$378,MATCH(F_Outputs!$A127&amp;F_Outputs!$B127,F_Outputs_Prep!$I$4:$I$378,0),MATCH(F_Outputs!H$2,F_Outputs_Prep!$B$4:$AH$4,0))</f>
        <v>##BLANK</v>
      </c>
      <c r="I127" s="15" t="str">
        <f>INDEX(F_Outputs_Prep!$B$4:$AH$378,MATCH(F_Outputs!$A127&amp;F_Outputs!$B127,F_Outputs_Prep!$I$4:$I$378,0),MATCH(F_Outputs!I$2,F_Outputs_Prep!$B$4:$AH$4,0))</f>
        <v>##BLANK</v>
      </c>
      <c r="J127" s="15" t="str">
        <f>INDEX(F_Outputs_Prep!$B$4:$AH$378,MATCH(F_Outputs!$A127&amp;F_Outputs!$B127,F_Outputs_Prep!$I$4:$I$378,0),MATCH(F_Outputs!J$2,F_Outputs_Prep!$B$4:$AH$4,0))</f>
        <v>##BLANK</v>
      </c>
      <c r="K127" s="15" t="str">
        <f>INDEX(F_Outputs_Prep!$B$4:$AH$378,MATCH(F_Outputs!$A127&amp;F_Outputs!$B127,F_Outputs_Prep!$I$4:$I$378,0),MATCH(F_Outputs!K$2,F_Outputs_Prep!$B$4:$AH$4,0))</f>
        <v>##BLANK</v>
      </c>
      <c r="L127" s="15" t="str">
        <f>INDEX(F_Outputs_Prep!$B$4:$AH$378,MATCH(F_Outputs!$A127&amp;F_Outputs!$B127,F_Outputs_Prep!$I$4:$I$378,0),MATCH(F_Outputs!L$2,F_Outputs_Prep!$B$4:$AH$4,0))</f>
        <v>##BLANK</v>
      </c>
      <c r="M127" s="15" t="str">
        <f>INDEX(F_Outputs_Prep!$B$4:$AH$378,MATCH(F_Outputs!$A127&amp;F_Outputs!$B127,F_Outputs_Prep!$I$4:$I$378,0),MATCH(F_Outputs!M$2,F_Outputs_Prep!$B$4:$AH$4,0))</f>
        <v>##BLANK</v>
      </c>
      <c r="N127" s="15" t="str">
        <f>INDEX(F_Outputs_Prep!$B$4:$AH$378,MATCH(F_Outputs!$A127&amp;F_Outputs!$B127,F_Outputs_Prep!$I$4:$I$378,0),MATCH(F_Outputs!N$2,F_Outputs_Prep!$B$4:$AH$4,0))</f>
        <v>##BLANK</v>
      </c>
      <c r="O127" s="15" t="str">
        <f>INDEX(F_Outputs_Prep!$B$4:$AH$378,MATCH(F_Outputs!$A127&amp;F_Outputs!$B127,F_Outputs_Prep!$I$4:$I$378,0),MATCH(F_Outputs!O$2,F_Outputs_Prep!$B$4:$AH$4,0))</f>
        <v>##BLANK</v>
      </c>
      <c r="P127" s="15" t="str">
        <f>INDEX(F_Outputs_Prep!$B$4:$AH$378,MATCH(F_Outputs!$A127&amp;F_Outputs!$B127,F_Outputs_Prep!$I$4:$I$378,0),MATCH(F_Outputs!P$2,F_Outputs_Prep!$B$4:$AH$4,0))</f>
        <v>##BLANK</v>
      </c>
      <c r="Q127" s="15" t="str">
        <f>INDEX(F_Outputs_Prep!$B$4:$AH$378,MATCH(F_Outputs!$A127&amp;F_Outputs!$B127,F_Outputs_Prep!$I$4:$I$378,0),MATCH(F_Outputs!Q$2,F_Outputs_Prep!$B$4:$AH$4,0))</f>
        <v>##BLANK</v>
      </c>
      <c r="R127" s="15" t="str">
        <f>INDEX(F_Outputs_Prep!$B$4:$AH$378,MATCH(F_Outputs!$A127&amp;F_Outputs!$B127,F_Outputs_Prep!$I$4:$I$378,0),MATCH(F_Outputs!R$2,F_Outputs_Prep!$B$4:$AH$4,0))</f>
        <v>##BLANK</v>
      </c>
      <c r="S127" s="15">
        <f>INDEX(F_Outputs_Prep!$B$4:$AH$378,MATCH(F_Outputs!$A127&amp;F_Outputs!$B127,F_Outputs_Prep!$I$4:$I$378,0),MATCH(F_Outputs!S$2,F_Outputs_Prep!$B$4:$AH$4,0))</f>
        <v>0</v>
      </c>
      <c r="T127" s="15">
        <f>INDEX(F_Outputs_Prep!$B$4:$AH$378,MATCH(F_Outputs!$A127&amp;F_Outputs!$B127,F_Outputs_Prep!$I$4:$I$378,0),MATCH(F_Outputs!T$2,F_Outputs_Prep!$B$4:$AH$4,0))</f>
        <v>0</v>
      </c>
      <c r="U127" s="15">
        <f>INDEX(F_Outputs_Prep!$B$4:$AH$378,MATCH(F_Outputs!$A127&amp;F_Outputs!$B127,F_Outputs_Prep!$I$4:$I$378,0),MATCH(F_Outputs!U$2,F_Outputs_Prep!$B$4:$AH$4,0))</f>
        <v>0</v>
      </c>
      <c r="V127" s="15">
        <f>INDEX(F_Outputs_Prep!$B$4:$AH$378,MATCH(F_Outputs!$A127&amp;F_Outputs!$B127,F_Outputs_Prep!$I$4:$I$378,0),MATCH(F_Outputs!V$2,F_Outputs_Prep!$B$4:$AH$4,0))</f>
        <v>0</v>
      </c>
      <c r="W127" s="15">
        <f>INDEX(F_Outputs_Prep!$B$4:$AH$378,MATCH(F_Outputs!$A127&amp;F_Outputs!$B127,F_Outputs_Prep!$I$4:$I$378,0),MATCH(F_Outputs!W$2,F_Outputs_Prep!$B$4:$AH$4,0))</f>
        <v>0</v>
      </c>
      <c r="X127" s="15">
        <f>INDEX(F_Outputs_Prep!$B$4:$AH$378,MATCH(F_Outputs!$A127&amp;F_Outputs!$B127,F_Outputs_Prep!$I$4:$I$378,0),MATCH(F_Outputs!X$2,F_Outputs_Prep!$B$4:$AH$4,0))</f>
        <v>0</v>
      </c>
    </row>
    <row r="128" spans="1:24" ht="15" x14ac:dyDescent="0.25">
      <c r="A128" s="58" t="s">
        <v>81</v>
      </c>
      <c r="B128" s="56" t="s">
        <v>169</v>
      </c>
      <c r="C128" s="56" t="s">
        <v>189</v>
      </c>
      <c r="D128" s="52" t="s">
        <v>50</v>
      </c>
      <c r="E128" s="56" t="s">
        <v>44</v>
      </c>
      <c r="F128" s="15" t="str">
        <f>INDEX(F_Outputs_Prep!$B$4:$AH$378,MATCH(F_Outputs!$A128&amp;F_Outputs!$B128,F_Outputs_Prep!$I$4:$I$378,0),MATCH(F_Outputs!F$2,F_Outputs_Prep!$B$4:$AH$4,0))</f>
        <v>##BLANK</v>
      </c>
      <c r="G128" s="15" t="str">
        <f>INDEX(F_Outputs_Prep!$B$4:$AH$378,MATCH(F_Outputs!$A128&amp;F_Outputs!$B128,F_Outputs_Prep!$I$4:$I$378,0),MATCH(F_Outputs!G$2,F_Outputs_Prep!$B$4:$AH$4,0))</f>
        <v>##BLANK</v>
      </c>
      <c r="H128" s="15" t="str">
        <f>INDEX(F_Outputs_Prep!$B$4:$AH$378,MATCH(F_Outputs!$A128&amp;F_Outputs!$B128,F_Outputs_Prep!$I$4:$I$378,0),MATCH(F_Outputs!H$2,F_Outputs_Prep!$B$4:$AH$4,0))</f>
        <v>##BLANK</v>
      </c>
      <c r="I128" s="15" t="str">
        <f>INDEX(F_Outputs_Prep!$B$4:$AH$378,MATCH(F_Outputs!$A128&amp;F_Outputs!$B128,F_Outputs_Prep!$I$4:$I$378,0),MATCH(F_Outputs!I$2,F_Outputs_Prep!$B$4:$AH$4,0))</f>
        <v>##BLANK</v>
      </c>
      <c r="J128" s="15" t="str">
        <f>INDEX(F_Outputs_Prep!$B$4:$AH$378,MATCH(F_Outputs!$A128&amp;F_Outputs!$B128,F_Outputs_Prep!$I$4:$I$378,0),MATCH(F_Outputs!J$2,F_Outputs_Prep!$B$4:$AH$4,0))</f>
        <v>##BLANK</v>
      </c>
      <c r="K128" s="15" t="str">
        <f>INDEX(F_Outputs_Prep!$B$4:$AH$378,MATCH(F_Outputs!$A128&amp;F_Outputs!$B128,F_Outputs_Prep!$I$4:$I$378,0),MATCH(F_Outputs!K$2,F_Outputs_Prep!$B$4:$AH$4,0))</f>
        <v>##BLANK</v>
      </c>
      <c r="L128" s="15" t="str">
        <f>INDEX(F_Outputs_Prep!$B$4:$AH$378,MATCH(F_Outputs!$A128&amp;F_Outputs!$B128,F_Outputs_Prep!$I$4:$I$378,0),MATCH(F_Outputs!L$2,F_Outputs_Prep!$B$4:$AH$4,0))</f>
        <v>##BLANK</v>
      </c>
      <c r="M128" s="15" t="str">
        <f>INDEX(F_Outputs_Prep!$B$4:$AH$378,MATCH(F_Outputs!$A128&amp;F_Outputs!$B128,F_Outputs_Prep!$I$4:$I$378,0),MATCH(F_Outputs!M$2,F_Outputs_Prep!$B$4:$AH$4,0))</f>
        <v>##BLANK</v>
      </c>
      <c r="N128" s="15" t="str">
        <f>INDEX(F_Outputs_Prep!$B$4:$AH$378,MATCH(F_Outputs!$A128&amp;F_Outputs!$B128,F_Outputs_Prep!$I$4:$I$378,0),MATCH(F_Outputs!N$2,F_Outputs_Prep!$B$4:$AH$4,0))</f>
        <v>##BLANK</v>
      </c>
      <c r="O128" s="15" t="str">
        <f>INDEX(F_Outputs_Prep!$B$4:$AH$378,MATCH(F_Outputs!$A128&amp;F_Outputs!$B128,F_Outputs_Prep!$I$4:$I$378,0),MATCH(F_Outputs!O$2,F_Outputs_Prep!$B$4:$AH$4,0))</f>
        <v>##BLANK</v>
      </c>
      <c r="P128" s="15" t="str">
        <f>INDEX(F_Outputs_Prep!$B$4:$AH$378,MATCH(F_Outputs!$A128&amp;F_Outputs!$B128,F_Outputs_Prep!$I$4:$I$378,0),MATCH(F_Outputs!P$2,F_Outputs_Prep!$B$4:$AH$4,0))</f>
        <v>##BLANK</v>
      </c>
      <c r="Q128" s="15" t="str">
        <f>INDEX(F_Outputs_Prep!$B$4:$AH$378,MATCH(F_Outputs!$A128&amp;F_Outputs!$B128,F_Outputs_Prep!$I$4:$I$378,0),MATCH(F_Outputs!Q$2,F_Outputs_Prep!$B$4:$AH$4,0))</f>
        <v>##BLANK</v>
      </c>
      <c r="R128" s="15" t="str">
        <f>INDEX(F_Outputs_Prep!$B$4:$AH$378,MATCH(F_Outputs!$A128&amp;F_Outputs!$B128,F_Outputs_Prep!$I$4:$I$378,0),MATCH(F_Outputs!R$2,F_Outputs_Prep!$B$4:$AH$4,0))</f>
        <v>##BLANK</v>
      </c>
      <c r="S128" s="15" t="str">
        <f>INDEX(F_Outputs_Prep!$B$4:$AH$378,MATCH(F_Outputs!$A128&amp;F_Outputs!$B128,F_Outputs_Prep!$I$4:$I$378,0),MATCH(F_Outputs!S$2,F_Outputs_Prep!$B$4:$AH$4,0))</f>
        <v>##BLANK</v>
      </c>
      <c r="T128" s="15" t="str">
        <f>INDEX(F_Outputs_Prep!$B$4:$AH$378,MATCH(F_Outputs!$A128&amp;F_Outputs!$B128,F_Outputs_Prep!$I$4:$I$378,0),MATCH(F_Outputs!T$2,F_Outputs_Prep!$B$4:$AH$4,0))</f>
        <v>##BLANK</v>
      </c>
      <c r="U128" s="15" t="str">
        <f>INDEX(F_Outputs_Prep!$B$4:$AH$378,MATCH(F_Outputs!$A128&amp;F_Outputs!$B128,F_Outputs_Prep!$I$4:$I$378,0),MATCH(F_Outputs!U$2,F_Outputs_Prep!$B$4:$AH$4,0))</f>
        <v>##BLANK</v>
      </c>
      <c r="V128" s="15" t="str">
        <f>INDEX(F_Outputs_Prep!$B$4:$AH$378,MATCH(F_Outputs!$A128&amp;F_Outputs!$B128,F_Outputs_Prep!$I$4:$I$378,0),MATCH(F_Outputs!V$2,F_Outputs_Prep!$B$4:$AH$4,0))</f>
        <v>##BLANK</v>
      </c>
      <c r="W128" s="15" t="str">
        <f>INDEX(F_Outputs_Prep!$B$4:$AH$378,MATCH(F_Outputs!$A128&amp;F_Outputs!$B128,F_Outputs_Prep!$I$4:$I$378,0),MATCH(F_Outputs!W$2,F_Outputs_Prep!$B$4:$AH$4,0))</f>
        <v>##BLANK</v>
      </c>
      <c r="X128" s="15" t="str">
        <f>INDEX(F_Outputs_Prep!$B$4:$AH$378,MATCH(F_Outputs!$A128&amp;F_Outputs!$B128,F_Outputs_Prep!$I$4:$I$378,0),MATCH(F_Outputs!X$2,F_Outputs_Prep!$B$4:$AH$4,0))</f>
        <v>##BLANK</v>
      </c>
    </row>
    <row r="129" spans="1:24" ht="15" x14ac:dyDescent="0.25">
      <c r="A129" s="58" t="s">
        <v>81</v>
      </c>
      <c r="B129" s="56" t="s">
        <v>170</v>
      </c>
      <c r="C129" s="56" t="s">
        <v>190</v>
      </c>
      <c r="D129" s="52" t="s">
        <v>50</v>
      </c>
      <c r="E129" s="56" t="s">
        <v>44</v>
      </c>
      <c r="F129" s="15" t="str">
        <f>INDEX(F_Outputs_Prep!$B$4:$AH$378,MATCH(F_Outputs!$A129&amp;F_Outputs!$B129,F_Outputs_Prep!$I$4:$I$378,0),MATCH(F_Outputs!F$2,F_Outputs_Prep!$B$4:$AH$4,0))</f>
        <v>##BLANK</v>
      </c>
      <c r="G129" s="15" t="str">
        <f>INDEX(F_Outputs_Prep!$B$4:$AH$378,MATCH(F_Outputs!$A129&amp;F_Outputs!$B129,F_Outputs_Prep!$I$4:$I$378,0),MATCH(F_Outputs!G$2,F_Outputs_Prep!$B$4:$AH$4,0))</f>
        <v>##BLANK</v>
      </c>
      <c r="H129" s="15" t="str">
        <f>INDEX(F_Outputs_Prep!$B$4:$AH$378,MATCH(F_Outputs!$A129&amp;F_Outputs!$B129,F_Outputs_Prep!$I$4:$I$378,0),MATCH(F_Outputs!H$2,F_Outputs_Prep!$B$4:$AH$4,0))</f>
        <v>##BLANK</v>
      </c>
      <c r="I129" s="15" t="str">
        <f>INDEX(F_Outputs_Prep!$B$4:$AH$378,MATCH(F_Outputs!$A129&amp;F_Outputs!$B129,F_Outputs_Prep!$I$4:$I$378,0),MATCH(F_Outputs!I$2,F_Outputs_Prep!$B$4:$AH$4,0))</f>
        <v>##BLANK</v>
      </c>
      <c r="J129" s="15" t="str">
        <f>INDEX(F_Outputs_Prep!$B$4:$AH$378,MATCH(F_Outputs!$A129&amp;F_Outputs!$B129,F_Outputs_Prep!$I$4:$I$378,0),MATCH(F_Outputs!J$2,F_Outputs_Prep!$B$4:$AH$4,0))</f>
        <v>##BLANK</v>
      </c>
      <c r="K129" s="15" t="str">
        <f>INDEX(F_Outputs_Prep!$B$4:$AH$378,MATCH(F_Outputs!$A129&amp;F_Outputs!$B129,F_Outputs_Prep!$I$4:$I$378,0),MATCH(F_Outputs!K$2,F_Outputs_Prep!$B$4:$AH$4,0))</f>
        <v>##BLANK</v>
      </c>
      <c r="L129" s="15" t="str">
        <f>INDEX(F_Outputs_Prep!$B$4:$AH$378,MATCH(F_Outputs!$A129&amp;F_Outputs!$B129,F_Outputs_Prep!$I$4:$I$378,0),MATCH(F_Outputs!L$2,F_Outputs_Prep!$B$4:$AH$4,0))</f>
        <v>##BLANK</v>
      </c>
      <c r="M129" s="15" t="str">
        <f>INDEX(F_Outputs_Prep!$B$4:$AH$378,MATCH(F_Outputs!$A129&amp;F_Outputs!$B129,F_Outputs_Prep!$I$4:$I$378,0),MATCH(F_Outputs!M$2,F_Outputs_Prep!$B$4:$AH$4,0))</f>
        <v>##BLANK</v>
      </c>
      <c r="N129" s="15" t="str">
        <f>INDEX(F_Outputs_Prep!$B$4:$AH$378,MATCH(F_Outputs!$A129&amp;F_Outputs!$B129,F_Outputs_Prep!$I$4:$I$378,0),MATCH(F_Outputs!N$2,F_Outputs_Prep!$B$4:$AH$4,0))</f>
        <v>##BLANK</v>
      </c>
      <c r="O129" s="15" t="str">
        <f>INDEX(F_Outputs_Prep!$B$4:$AH$378,MATCH(F_Outputs!$A129&amp;F_Outputs!$B129,F_Outputs_Prep!$I$4:$I$378,0),MATCH(F_Outputs!O$2,F_Outputs_Prep!$B$4:$AH$4,0))</f>
        <v>##BLANK</v>
      </c>
      <c r="P129" s="15" t="str">
        <f>INDEX(F_Outputs_Prep!$B$4:$AH$378,MATCH(F_Outputs!$A129&amp;F_Outputs!$B129,F_Outputs_Prep!$I$4:$I$378,0),MATCH(F_Outputs!P$2,F_Outputs_Prep!$B$4:$AH$4,0))</f>
        <v>##BLANK</v>
      </c>
      <c r="Q129" s="15" t="str">
        <f>INDEX(F_Outputs_Prep!$B$4:$AH$378,MATCH(F_Outputs!$A129&amp;F_Outputs!$B129,F_Outputs_Prep!$I$4:$I$378,0),MATCH(F_Outputs!Q$2,F_Outputs_Prep!$B$4:$AH$4,0))</f>
        <v>##BLANK</v>
      </c>
      <c r="R129" s="15" t="str">
        <f>INDEX(F_Outputs_Prep!$B$4:$AH$378,MATCH(F_Outputs!$A129&amp;F_Outputs!$B129,F_Outputs_Prep!$I$4:$I$378,0),MATCH(F_Outputs!R$2,F_Outputs_Prep!$B$4:$AH$4,0))</f>
        <v>##BLANK</v>
      </c>
      <c r="S129" s="15">
        <f>INDEX(F_Outputs_Prep!$B$4:$AH$378,MATCH(F_Outputs!$A129&amp;F_Outputs!$B129,F_Outputs_Prep!$I$4:$I$378,0),MATCH(F_Outputs!S$2,F_Outputs_Prep!$B$4:$AH$4,0))</f>
        <v>0</v>
      </c>
      <c r="T129" s="15">
        <f>INDEX(F_Outputs_Prep!$B$4:$AH$378,MATCH(F_Outputs!$A129&amp;F_Outputs!$B129,F_Outputs_Prep!$I$4:$I$378,0),MATCH(F_Outputs!T$2,F_Outputs_Prep!$B$4:$AH$4,0))</f>
        <v>0</v>
      </c>
      <c r="U129" s="15">
        <f>INDEX(F_Outputs_Prep!$B$4:$AH$378,MATCH(F_Outputs!$A129&amp;F_Outputs!$B129,F_Outputs_Prep!$I$4:$I$378,0),MATCH(F_Outputs!U$2,F_Outputs_Prep!$B$4:$AH$4,0))</f>
        <v>0</v>
      </c>
      <c r="V129" s="15">
        <f>INDEX(F_Outputs_Prep!$B$4:$AH$378,MATCH(F_Outputs!$A129&amp;F_Outputs!$B129,F_Outputs_Prep!$I$4:$I$378,0),MATCH(F_Outputs!V$2,F_Outputs_Prep!$B$4:$AH$4,0))</f>
        <v>0</v>
      </c>
      <c r="W129" s="15">
        <f>INDEX(F_Outputs_Prep!$B$4:$AH$378,MATCH(F_Outputs!$A129&amp;F_Outputs!$B129,F_Outputs_Prep!$I$4:$I$378,0),MATCH(F_Outputs!W$2,F_Outputs_Prep!$B$4:$AH$4,0))</f>
        <v>0</v>
      </c>
      <c r="X129" s="15">
        <f>INDEX(F_Outputs_Prep!$B$4:$AH$378,MATCH(F_Outputs!$A129&amp;F_Outputs!$B129,F_Outputs_Prep!$I$4:$I$378,0),MATCH(F_Outputs!X$2,F_Outputs_Prep!$B$4:$AH$4,0))</f>
        <v>0</v>
      </c>
    </row>
    <row r="130" spans="1:24" ht="15" x14ac:dyDescent="0.25">
      <c r="A130" s="58" t="s">
        <v>81</v>
      </c>
      <c r="B130" s="56" t="s">
        <v>97</v>
      </c>
      <c r="C130" s="56" t="s">
        <v>98</v>
      </c>
      <c r="D130" s="52" t="s">
        <v>50</v>
      </c>
      <c r="E130" s="56" t="s">
        <v>44</v>
      </c>
      <c r="F130" s="15" t="str">
        <f>INDEX(F_Outputs_Prep!$B$4:$AH$378,MATCH(F_Outputs!$A130&amp;F_Outputs!$B130,F_Outputs_Prep!$I$4:$I$378,0),MATCH(F_Outputs!F$2,F_Outputs_Prep!$B$4:$AH$4,0))</f>
        <v>##BLANK</v>
      </c>
      <c r="G130" s="15" t="str">
        <f>INDEX(F_Outputs_Prep!$B$4:$AH$378,MATCH(F_Outputs!$A130&amp;F_Outputs!$B130,F_Outputs_Prep!$I$4:$I$378,0),MATCH(F_Outputs!G$2,F_Outputs_Prep!$B$4:$AH$4,0))</f>
        <v>##BLANK</v>
      </c>
      <c r="H130" s="15" t="str">
        <f>INDEX(F_Outputs_Prep!$B$4:$AH$378,MATCH(F_Outputs!$A130&amp;F_Outputs!$B130,F_Outputs_Prep!$I$4:$I$378,0),MATCH(F_Outputs!H$2,F_Outputs_Prep!$B$4:$AH$4,0))</f>
        <v>##BLANK</v>
      </c>
      <c r="I130" s="15" t="str">
        <f>INDEX(F_Outputs_Prep!$B$4:$AH$378,MATCH(F_Outputs!$A130&amp;F_Outputs!$B130,F_Outputs_Prep!$I$4:$I$378,0),MATCH(F_Outputs!I$2,F_Outputs_Prep!$B$4:$AH$4,0))</f>
        <v>##BLANK</v>
      </c>
      <c r="J130" s="15" t="str">
        <f>INDEX(F_Outputs_Prep!$B$4:$AH$378,MATCH(F_Outputs!$A130&amp;F_Outputs!$B130,F_Outputs_Prep!$I$4:$I$378,0),MATCH(F_Outputs!J$2,F_Outputs_Prep!$B$4:$AH$4,0))</f>
        <v>##BLANK</v>
      </c>
      <c r="K130" s="15" t="str">
        <f>INDEX(F_Outputs_Prep!$B$4:$AH$378,MATCH(F_Outputs!$A130&amp;F_Outputs!$B130,F_Outputs_Prep!$I$4:$I$378,0),MATCH(F_Outputs!K$2,F_Outputs_Prep!$B$4:$AH$4,0))</f>
        <v>##BLANK</v>
      </c>
      <c r="L130" s="15" t="str">
        <f>INDEX(F_Outputs_Prep!$B$4:$AH$378,MATCH(F_Outputs!$A130&amp;F_Outputs!$B130,F_Outputs_Prep!$I$4:$I$378,0),MATCH(F_Outputs!L$2,F_Outputs_Prep!$B$4:$AH$4,0))</f>
        <v>##BLANK</v>
      </c>
      <c r="M130" s="15" t="str">
        <f>INDEX(F_Outputs_Prep!$B$4:$AH$378,MATCH(F_Outputs!$A130&amp;F_Outputs!$B130,F_Outputs_Prep!$I$4:$I$378,0),MATCH(F_Outputs!M$2,F_Outputs_Prep!$B$4:$AH$4,0))</f>
        <v>##BLANK</v>
      </c>
      <c r="N130" s="15" t="str">
        <f>INDEX(F_Outputs_Prep!$B$4:$AH$378,MATCH(F_Outputs!$A130&amp;F_Outputs!$B130,F_Outputs_Prep!$I$4:$I$378,0),MATCH(F_Outputs!N$2,F_Outputs_Prep!$B$4:$AH$4,0))</f>
        <v>##BLANK</v>
      </c>
      <c r="O130" s="15" t="str">
        <f>INDEX(F_Outputs_Prep!$B$4:$AH$378,MATCH(F_Outputs!$A130&amp;F_Outputs!$B130,F_Outputs_Prep!$I$4:$I$378,0),MATCH(F_Outputs!O$2,F_Outputs_Prep!$B$4:$AH$4,0))</f>
        <v>##BLANK</v>
      </c>
      <c r="P130" s="15" t="str">
        <f>INDEX(F_Outputs_Prep!$B$4:$AH$378,MATCH(F_Outputs!$A130&amp;F_Outputs!$B130,F_Outputs_Prep!$I$4:$I$378,0),MATCH(F_Outputs!P$2,F_Outputs_Prep!$B$4:$AH$4,0))</f>
        <v>##BLANK</v>
      </c>
      <c r="Q130" s="15" t="str">
        <f>INDEX(F_Outputs_Prep!$B$4:$AH$378,MATCH(F_Outputs!$A130&amp;F_Outputs!$B130,F_Outputs_Prep!$I$4:$I$378,0),MATCH(F_Outputs!Q$2,F_Outputs_Prep!$B$4:$AH$4,0))</f>
        <v>##BLANK</v>
      </c>
      <c r="R130" s="15" t="str">
        <f>INDEX(F_Outputs_Prep!$B$4:$AH$378,MATCH(F_Outputs!$A130&amp;F_Outputs!$B130,F_Outputs_Prep!$I$4:$I$378,0),MATCH(F_Outputs!R$2,F_Outputs_Prep!$B$4:$AH$4,0))</f>
        <v>##BLANK</v>
      </c>
      <c r="S130" s="15">
        <f>INDEX(F_Outputs_Prep!$B$4:$AH$378,MATCH(F_Outputs!$A130&amp;F_Outputs!$B130,F_Outputs_Prep!$I$4:$I$378,0),MATCH(F_Outputs!S$2,F_Outputs_Prep!$B$4:$AH$4,0))</f>
        <v>84345.593099999998</v>
      </c>
      <c r="T130" s="15">
        <f>INDEX(F_Outputs_Prep!$B$4:$AH$378,MATCH(F_Outputs!$A130&amp;F_Outputs!$B130,F_Outputs_Prep!$I$4:$I$378,0),MATCH(F_Outputs!T$2,F_Outputs_Prep!$B$4:$AH$4,0))</f>
        <v>84345.593099999998</v>
      </c>
      <c r="U130" s="15">
        <f>INDEX(F_Outputs_Prep!$B$4:$AH$378,MATCH(F_Outputs!$A130&amp;F_Outputs!$B130,F_Outputs_Prep!$I$4:$I$378,0),MATCH(F_Outputs!U$2,F_Outputs_Prep!$B$4:$AH$4,0))</f>
        <v>84345.593099999998</v>
      </c>
      <c r="V130" s="15">
        <f>INDEX(F_Outputs_Prep!$B$4:$AH$378,MATCH(F_Outputs!$A130&amp;F_Outputs!$B130,F_Outputs_Prep!$I$4:$I$378,0),MATCH(F_Outputs!V$2,F_Outputs_Prep!$B$4:$AH$4,0))</f>
        <v>84345.593099999998</v>
      </c>
      <c r="W130" s="15">
        <f>INDEX(F_Outputs_Prep!$B$4:$AH$378,MATCH(F_Outputs!$A130&amp;F_Outputs!$B130,F_Outputs_Prep!$I$4:$I$378,0),MATCH(F_Outputs!W$2,F_Outputs_Prep!$B$4:$AH$4,0))</f>
        <v>84345.593099999998</v>
      </c>
      <c r="X130" s="15">
        <f>INDEX(F_Outputs_Prep!$B$4:$AH$378,MATCH(F_Outputs!$A130&amp;F_Outputs!$B130,F_Outputs_Prep!$I$4:$I$378,0),MATCH(F_Outputs!X$2,F_Outputs_Prep!$B$4:$AH$4,0))</f>
        <v>182028.3842</v>
      </c>
    </row>
    <row r="131" spans="1:24" ht="15" x14ac:dyDescent="0.25">
      <c r="A131" s="58" t="s">
        <v>81</v>
      </c>
      <c r="B131" s="56" t="s">
        <v>163</v>
      </c>
      <c r="C131" s="56" t="s">
        <v>191</v>
      </c>
      <c r="D131" s="52" t="s">
        <v>68</v>
      </c>
      <c r="E131" s="56" t="s">
        <v>44</v>
      </c>
      <c r="F131" s="15" t="str">
        <f>INDEX(F_Outputs_Prep!$B$4:$AH$378,MATCH(F_Outputs!$A131&amp;F_Outputs!$B131,F_Outputs_Prep!$I$4:$I$378,0),MATCH(F_Outputs!F$2,F_Outputs_Prep!$B$4:$AH$4,0))</f>
        <v>##BLANK</v>
      </c>
      <c r="G131" s="15" t="str">
        <f>INDEX(F_Outputs_Prep!$B$4:$AH$378,MATCH(F_Outputs!$A131&amp;F_Outputs!$B131,F_Outputs_Prep!$I$4:$I$378,0),MATCH(F_Outputs!G$2,F_Outputs_Prep!$B$4:$AH$4,0))</f>
        <v>##BLANK</v>
      </c>
      <c r="H131" s="15" t="str">
        <f>INDEX(F_Outputs_Prep!$B$4:$AH$378,MATCH(F_Outputs!$A131&amp;F_Outputs!$B131,F_Outputs_Prep!$I$4:$I$378,0),MATCH(F_Outputs!H$2,F_Outputs_Prep!$B$4:$AH$4,0))</f>
        <v>##BLANK</v>
      </c>
      <c r="I131" s="15" t="str">
        <f>INDEX(F_Outputs_Prep!$B$4:$AH$378,MATCH(F_Outputs!$A131&amp;F_Outputs!$B131,F_Outputs_Prep!$I$4:$I$378,0),MATCH(F_Outputs!I$2,F_Outputs_Prep!$B$4:$AH$4,0))</f>
        <v>##BLANK</v>
      </c>
      <c r="J131" s="15" t="str">
        <f>INDEX(F_Outputs_Prep!$B$4:$AH$378,MATCH(F_Outputs!$A131&amp;F_Outputs!$B131,F_Outputs_Prep!$I$4:$I$378,0),MATCH(F_Outputs!J$2,F_Outputs_Prep!$B$4:$AH$4,0))</f>
        <v>##BLANK</v>
      </c>
      <c r="K131" s="15" t="str">
        <f>INDEX(F_Outputs_Prep!$B$4:$AH$378,MATCH(F_Outputs!$A131&amp;F_Outputs!$B131,F_Outputs_Prep!$I$4:$I$378,0),MATCH(F_Outputs!K$2,F_Outputs_Prep!$B$4:$AH$4,0))</f>
        <v>##BLANK</v>
      </c>
      <c r="L131" s="15" t="str">
        <f>INDEX(F_Outputs_Prep!$B$4:$AH$378,MATCH(F_Outputs!$A131&amp;F_Outputs!$B131,F_Outputs_Prep!$I$4:$I$378,0),MATCH(F_Outputs!L$2,F_Outputs_Prep!$B$4:$AH$4,0))</f>
        <v>##BLANK</v>
      </c>
      <c r="M131" s="15" t="str">
        <f>INDEX(F_Outputs_Prep!$B$4:$AH$378,MATCH(F_Outputs!$A131&amp;F_Outputs!$B131,F_Outputs_Prep!$I$4:$I$378,0),MATCH(F_Outputs!M$2,F_Outputs_Prep!$B$4:$AH$4,0))</f>
        <v>##BLANK</v>
      </c>
      <c r="N131" s="15" t="str">
        <f>INDEX(F_Outputs_Prep!$B$4:$AH$378,MATCH(F_Outputs!$A131&amp;F_Outputs!$B131,F_Outputs_Prep!$I$4:$I$378,0),MATCH(F_Outputs!N$2,F_Outputs_Prep!$B$4:$AH$4,0))</f>
        <v>##BLANK</v>
      </c>
      <c r="O131" s="15" t="str">
        <f>INDEX(F_Outputs_Prep!$B$4:$AH$378,MATCH(F_Outputs!$A131&amp;F_Outputs!$B131,F_Outputs_Prep!$I$4:$I$378,0),MATCH(F_Outputs!O$2,F_Outputs_Prep!$B$4:$AH$4,0))</f>
        <v>##BLANK</v>
      </c>
      <c r="P131" s="15" t="str">
        <f>INDEX(F_Outputs_Prep!$B$4:$AH$378,MATCH(F_Outputs!$A131&amp;F_Outputs!$B131,F_Outputs_Prep!$I$4:$I$378,0),MATCH(F_Outputs!P$2,F_Outputs_Prep!$B$4:$AH$4,0))</f>
        <v>##BLANK</v>
      </c>
      <c r="Q131" s="15" t="str">
        <f>INDEX(F_Outputs_Prep!$B$4:$AH$378,MATCH(F_Outputs!$A131&amp;F_Outputs!$B131,F_Outputs_Prep!$I$4:$I$378,0),MATCH(F_Outputs!Q$2,F_Outputs_Prep!$B$4:$AH$4,0))</f>
        <v>##BLANK</v>
      </c>
      <c r="R131" s="15" t="str">
        <f>INDEX(F_Outputs_Prep!$B$4:$AH$378,MATCH(F_Outputs!$A131&amp;F_Outputs!$B131,F_Outputs_Prep!$I$4:$I$378,0),MATCH(F_Outputs!R$2,F_Outputs_Prep!$B$4:$AH$4,0))</f>
        <v>##BLANK</v>
      </c>
      <c r="S131" s="15">
        <f>INDEX(F_Outputs_Prep!$B$4:$AH$378,MATCH(F_Outputs!$A131&amp;F_Outputs!$B131,F_Outputs_Prep!$I$4:$I$378,0),MATCH(F_Outputs!S$2,F_Outputs_Prep!$B$4:$AH$4,0))</f>
        <v>0.33629999999999999</v>
      </c>
      <c r="T131" s="15">
        <f>INDEX(F_Outputs_Prep!$B$4:$AH$378,MATCH(F_Outputs!$A131&amp;F_Outputs!$B131,F_Outputs_Prep!$I$4:$I$378,0),MATCH(F_Outputs!T$2,F_Outputs_Prep!$B$4:$AH$4,0))</f>
        <v>0.33629999999999999</v>
      </c>
      <c r="U131" s="15">
        <f>INDEX(F_Outputs_Prep!$B$4:$AH$378,MATCH(F_Outputs!$A131&amp;F_Outputs!$B131,F_Outputs_Prep!$I$4:$I$378,0),MATCH(F_Outputs!U$2,F_Outputs_Prep!$B$4:$AH$4,0))</f>
        <v>0.33629999999999999</v>
      </c>
      <c r="V131" s="15">
        <f>INDEX(F_Outputs_Prep!$B$4:$AH$378,MATCH(F_Outputs!$A131&amp;F_Outputs!$B131,F_Outputs_Prep!$I$4:$I$378,0),MATCH(F_Outputs!V$2,F_Outputs_Prep!$B$4:$AH$4,0))</f>
        <v>0.33629999999999999</v>
      </c>
      <c r="W131" s="15">
        <f>INDEX(F_Outputs_Prep!$B$4:$AH$378,MATCH(F_Outputs!$A131&amp;F_Outputs!$B131,F_Outputs_Prep!$I$4:$I$378,0),MATCH(F_Outputs!W$2,F_Outputs_Prep!$B$4:$AH$4,0))</f>
        <v>0.33629999999999999</v>
      </c>
      <c r="X131" s="15">
        <f>INDEX(F_Outputs_Prep!$B$4:$AH$378,MATCH(F_Outputs!$A131&amp;F_Outputs!$B131,F_Outputs_Prep!$I$4:$I$378,0),MATCH(F_Outputs!X$2,F_Outputs_Prep!$B$4:$AH$4,0))</f>
        <v>0.7258</v>
      </c>
    </row>
    <row r="132" spans="1:24" ht="15" x14ac:dyDescent="0.25">
      <c r="A132" s="58" t="s">
        <v>81</v>
      </c>
      <c r="B132" s="56" t="s">
        <v>192</v>
      </c>
      <c r="C132" s="56" t="s">
        <v>193</v>
      </c>
      <c r="D132" s="52" t="s">
        <v>194</v>
      </c>
      <c r="E132" s="56" t="s">
        <v>44</v>
      </c>
      <c r="F132" s="15" t="str">
        <f ca="1">INDEX(F_Outputs_Prep!$B$4:$AH$378,MATCH(F_Outputs!$A132&amp;F_Outputs!$B132,F_Outputs_Prep!$I$4:$I$378,0),MATCH(F_Outputs!F$2,F_Outputs_Prep!$B$4:$AH$4,0))</f>
        <v>[…]02/04/2026 17:29:15</v>
      </c>
      <c r="G132" s="15" t="str">
        <f ca="1">INDEX(F_Outputs_Prep!$B$4:$AH$378,MATCH(F_Outputs!$A132&amp;F_Outputs!$B132,F_Outputs_Prep!$I$4:$I$378,0),MATCH(F_Outputs!G$2,F_Outputs_Prep!$B$4:$AH$4,0))</f>
        <v>[…]02/04/2026 17:29:15</v>
      </c>
      <c r="H132" s="15" t="str">
        <f ca="1">INDEX(F_Outputs_Prep!$B$4:$AH$378,MATCH(F_Outputs!$A132&amp;F_Outputs!$B132,F_Outputs_Prep!$I$4:$I$378,0),MATCH(F_Outputs!H$2,F_Outputs_Prep!$B$4:$AH$4,0))</f>
        <v>[…]02/04/2026 17:29:15</v>
      </c>
      <c r="I132" s="15" t="str">
        <f ca="1">INDEX(F_Outputs_Prep!$B$4:$AH$378,MATCH(F_Outputs!$A132&amp;F_Outputs!$B132,F_Outputs_Prep!$I$4:$I$378,0),MATCH(F_Outputs!I$2,F_Outputs_Prep!$B$4:$AH$4,0))</f>
        <v>[…]02/04/2026 17:29:15</v>
      </c>
      <c r="J132" s="15" t="str">
        <f ca="1">INDEX(F_Outputs_Prep!$B$4:$AH$378,MATCH(F_Outputs!$A132&amp;F_Outputs!$B132,F_Outputs_Prep!$I$4:$I$378,0),MATCH(F_Outputs!J$2,F_Outputs_Prep!$B$4:$AH$4,0))</f>
        <v>[…]02/04/2026 17:29:15</v>
      </c>
      <c r="K132" s="15" t="str">
        <f ca="1">INDEX(F_Outputs_Prep!$B$4:$AH$378,MATCH(F_Outputs!$A132&amp;F_Outputs!$B132,F_Outputs_Prep!$I$4:$I$378,0),MATCH(F_Outputs!K$2,F_Outputs_Prep!$B$4:$AH$4,0))</f>
        <v>[…]02/04/2026 17:29:15</v>
      </c>
      <c r="L132" s="15" t="str">
        <f ca="1">INDEX(F_Outputs_Prep!$B$4:$AH$378,MATCH(F_Outputs!$A132&amp;F_Outputs!$B132,F_Outputs_Prep!$I$4:$I$378,0),MATCH(F_Outputs!L$2,F_Outputs_Prep!$B$4:$AH$4,0))</f>
        <v>[…]02/04/2026 17:29:15</v>
      </c>
      <c r="M132" s="15" t="str">
        <f ca="1">INDEX(F_Outputs_Prep!$B$4:$AH$378,MATCH(F_Outputs!$A132&amp;F_Outputs!$B132,F_Outputs_Prep!$I$4:$I$378,0),MATCH(F_Outputs!M$2,F_Outputs_Prep!$B$4:$AH$4,0))</f>
        <v>[…]02/04/2026 17:29:15</v>
      </c>
      <c r="N132" s="15" t="str">
        <f ca="1">INDEX(F_Outputs_Prep!$B$4:$AH$378,MATCH(F_Outputs!$A132&amp;F_Outputs!$B132,F_Outputs_Prep!$I$4:$I$378,0),MATCH(F_Outputs!N$2,F_Outputs_Prep!$B$4:$AH$4,0))</f>
        <v>[…]02/04/2026 17:29:15</v>
      </c>
      <c r="O132" s="15" t="str">
        <f ca="1">INDEX(F_Outputs_Prep!$B$4:$AH$378,MATCH(F_Outputs!$A132&amp;F_Outputs!$B132,F_Outputs_Prep!$I$4:$I$378,0),MATCH(F_Outputs!O$2,F_Outputs_Prep!$B$4:$AH$4,0))</f>
        <v>[…]02/04/2026 17:29:15</v>
      </c>
      <c r="P132" s="15" t="str">
        <f ca="1">INDEX(F_Outputs_Prep!$B$4:$AH$378,MATCH(F_Outputs!$A132&amp;F_Outputs!$B132,F_Outputs_Prep!$I$4:$I$378,0),MATCH(F_Outputs!P$2,F_Outputs_Prep!$B$4:$AH$4,0))</f>
        <v>[…]02/04/2026 17:29:15</v>
      </c>
      <c r="Q132" s="15" t="str">
        <f ca="1">INDEX(F_Outputs_Prep!$B$4:$AH$378,MATCH(F_Outputs!$A132&amp;F_Outputs!$B132,F_Outputs_Prep!$I$4:$I$378,0),MATCH(F_Outputs!Q$2,F_Outputs_Prep!$B$4:$AH$4,0))</f>
        <v>[…]02/04/2026 17:29:15</v>
      </c>
      <c r="R132" s="15" t="str">
        <f ca="1">INDEX(F_Outputs_Prep!$B$4:$AH$378,MATCH(F_Outputs!$A132&amp;F_Outputs!$B132,F_Outputs_Prep!$I$4:$I$378,0),MATCH(F_Outputs!R$2,F_Outputs_Prep!$B$4:$AH$4,0))</f>
        <v>[…]02/04/2026 17:29:15</v>
      </c>
      <c r="S132" s="15" t="str">
        <f ca="1">INDEX(F_Outputs_Prep!$B$4:$AH$378,MATCH(F_Outputs!$A132&amp;F_Outputs!$B132,F_Outputs_Prep!$I$4:$I$378,0),MATCH(F_Outputs!S$2,F_Outputs_Prep!$B$4:$AH$4,0))</f>
        <v>[…]02/04/2026 17:29:15</v>
      </c>
      <c r="T132" s="15" t="str">
        <f ca="1">INDEX(F_Outputs_Prep!$B$4:$AH$378,MATCH(F_Outputs!$A132&amp;F_Outputs!$B132,F_Outputs_Prep!$I$4:$I$378,0),MATCH(F_Outputs!T$2,F_Outputs_Prep!$B$4:$AH$4,0))</f>
        <v>[…]02/04/2026 17:29:15</v>
      </c>
      <c r="U132" s="15" t="str">
        <f ca="1">INDEX(F_Outputs_Prep!$B$4:$AH$378,MATCH(F_Outputs!$A132&amp;F_Outputs!$B132,F_Outputs_Prep!$I$4:$I$378,0),MATCH(F_Outputs!U$2,F_Outputs_Prep!$B$4:$AH$4,0))</f>
        <v>[…]02/04/2026 17:29:15</v>
      </c>
      <c r="V132" s="15" t="str">
        <f ca="1">INDEX(F_Outputs_Prep!$B$4:$AH$378,MATCH(F_Outputs!$A132&amp;F_Outputs!$B132,F_Outputs_Prep!$I$4:$I$378,0),MATCH(F_Outputs!V$2,F_Outputs_Prep!$B$4:$AH$4,0))</f>
        <v>[…]02/04/2026 17:29:15</v>
      </c>
      <c r="W132" s="15" t="str">
        <f ca="1">INDEX(F_Outputs_Prep!$B$4:$AH$378,MATCH(F_Outputs!$A132&amp;F_Outputs!$B132,F_Outputs_Prep!$I$4:$I$378,0),MATCH(F_Outputs!W$2,F_Outputs_Prep!$B$4:$AH$4,0))</f>
        <v>[…]02/04/2026 17:29:15</v>
      </c>
      <c r="X132" s="15" t="str">
        <f ca="1">INDEX(F_Outputs_Prep!$B$4:$AH$378,MATCH(F_Outputs!$A132&amp;F_Outputs!$B132,F_Outputs_Prep!$I$4:$I$378,0),MATCH(F_Outputs!X$2,F_Outputs_Prep!$B$4:$AH$4,0))</f>
        <v>[…]02/04/2026 17:29:15</v>
      </c>
    </row>
    <row r="133" spans="1:24" ht="15" x14ac:dyDescent="0.25">
      <c r="A133" s="58" t="s">
        <v>81</v>
      </c>
      <c r="B133" s="56" t="s">
        <v>195</v>
      </c>
      <c r="C133" s="56" t="s">
        <v>196</v>
      </c>
      <c r="D133" s="52" t="s">
        <v>194</v>
      </c>
      <c r="E133" s="56" t="s">
        <v>44</v>
      </c>
      <c r="F133" s="15" t="str">
        <f ca="1">INDEX(F_Outputs_Prep!$B$4:$AH$378,MATCH(F_Outputs!$A133&amp;F_Outputs!$B133,F_Outputs_Prep!$I$4:$I$378,0),MATCH(F_Outputs!F$2,F_Outputs_Prep!$B$4:$AH$4,0))</f>
        <v>PR24-FD-CA13-River-water-quality-v2.xlsx</v>
      </c>
      <c r="G133" s="15" t="str">
        <f ca="1">INDEX(F_Outputs_Prep!$B$4:$AH$378,MATCH(F_Outputs!$A133&amp;F_Outputs!$B133,F_Outputs_Prep!$I$4:$I$378,0),MATCH(F_Outputs!G$2,F_Outputs_Prep!$B$4:$AH$4,0))</f>
        <v>PR24-FD-CA13-River-water-quality-v2.xlsx</v>
      </c>
      <c r="H133" s="15" t="str">
        <f ca="1">INDEX(F_Outputs_Prep!$B$4:$AH$378,MATCH(F_Outputs!$A133&amp;F_Outputs!$B133,F_Outputs_Prep!$I$4:$I$378,0),MATCH(F_Outputs!H$2,F_Outputs_Prep!$B$4:$AH$4,0))</f>
        <v>PR24-FD-CA13-River-water-quality-v2.xlsx</v>
      </c>
      <c r="I133" s="15" t="str">
        <f ca="1">INDEX(F_Outputs_Prep!$B$4:$AH$378,MATCH(F_Outputs!$A133&amp;F_Outputs!$B133,F_Outputs_Prep!$I$4:$I$378,0),MATCH(F_Outputs!I$2,F_Outputs_Prep!$B$4:$AH$4,0))</f>
        <v>PR24-FD-CA13-River-water-quality-v2.xlsx</v>
      </c>
      <c r="J133" s="15" t="str">
        <f ca="1">INDEX(F_Outputs_Prep!$B$4:$AH$378,MATCH(F_Outputs!$A133&amp;F_Outputs!$B133,F_Outputs_Prep!$I$4:$I$378,0),MATCH(F_Outputs!J$2,F_Outputs_Prep!$B$4:$AH$4,0))</f>
        <v>PR24-FD-CA13-River-water-quality-v2.xlsx</v>
      </c>
      <c r="K133" s="15" t="str">
        <f ca="1">INDEX(F_Outputs_Prep!$B$4:$AH$378,MATCH(F_Outputs!$A133&amp;F_Outputs!$B133,F_Outputs_Prep!$I$4:$I$378,0),MATCH(F_Outputs!K$2,F_Outputs_Prep!$B$4:$AH$4,0))</f>
        <v>PR24-FD-CA13-River-water-quality-v2.xlsx</v>
      </c>
      <c r="L133" s="15" t="str">
        <f ca="1">INDEX(F_Outputs_Prep!$B$4:$AH$378,MATCH(F_Outputs!$A133&amp;F_Outputs!$B133,F_Outputs_Prep!$I$4:$I$378,0),MATCH(F_Outputs!L$2,F_Outputs_Prep!$B$4:$AH$4,0))</f>
        <v>PR24-FD-CA13-River-water-quality-v2.xlsx</v>
      </c>
      <c r="M133" s="15" t="str">
        <f ca="1">INDEX(F_Outputs_Prep!$B$4:$AH$378,MATCH(F_Outputs!$A133&amp;F_Outputs!$B133,F_Outputs_Prep!$I$4:$I$378,0),MATCH(F_Outputs!M$2,F_Outputs_Prep!$B$4:$AH$4,0))</f>
        <v>PR24-FD-CA13-River-water-quality-v2.xlsx</v>
      </c>
      <c r="N133" s="15" t="str">
        <f ca="1">INDEX(F_Outputs_Prep!$B$4:$AH$378,MATCH(F_Outputs!$A133&amp;F_Outputs!$B133,F_Outputs_Prep!$I$4:$I$378,0),MATCH(F_Outputs!N$2,F_Outputs_Prep!$B$4:$AH$4,0))</f>
        <v>PR24-FD-CA13-River-water-quality-v2.xlsx</v>
      </c>
      <c r="O133" s="15" t="str">
        <f ca="1">INDEX(F_Outputs_Prep!$B$4:$AH$378,MATCH(F_Outputs!$A133&amp;F_Outputs!$B133,F_Outputs_Prep!$I$4:$I$378,0),MATCH(F_Outputs!O$2,F_Outputs_Prep!$B$4:$AH$4,0))</f>
        <v>PR24-FD-CA13-River-water-quality-v2.xlsx</v>
      </c>
      <c r="P133" s="15" t="str">
        <f ca="1">INDEX(F_Outputs_Prep!$B$4:$AH$378,MATCH(F_Outputs!$A133&amp;F_Outputs!$B133,F_Outputs_Prep!$I$4:$I$378,0),MATCH(F_Outputs!P$2,F_Outputs_Prep!$B$4:$AH$4,0))</f>
        <v>PR24-FD-CA13-River-water-quality-v2.xlsx</v>
      </c>
      <c r="Q133" s="15" t="str">
        <f ca="1">INDEX(F_Outputs_Prep!$B$4:$AH$378,MATCH(F_Outputs!$A133&amp;F_Outputs!$B133,F_Outputs_Prep!$I$4:$I$378,0),MATCH(F_Outputs!Q$2,F_Outputs_Prep!$B$4:$AH$4,0))</f>
        <v>PR24-FD-CA13-River-water-quality-v2.xlsx</v>
      </c>
      <c r="R133" s="15" t="str">
        <f ca="1">INDEX(F_Outputs_Prep!$B$4:$AH$378,MATCH(F_Outputs!$A133&amp;F_Outputs!$B133,F_Outputs_Prep!$I$4:$I$378,0),MATCH(F_Outputs!R$2,F_Outputs_Prep!$B$4:$AH$4,0))</f>
        <v>PR24-FD-CA13-River-water-quality-v2.xlsx</v>
      </c>
      <c r="S133" s="15" t="str">
        <f ca="1">INDEX(F_Outputs_Prep!$B$4:$AH$378,MATCH(F_Outputs!$A133&amp;F_Outputs!$B133,F_Outputs_Prep!$I$4:$I$378,0),MATCH(F_Outputs!S$2,F_Outputs_Prep!$B$4:$AH$4,0))</f>
        <v>PR24-FD-CA13-River-water-quality-v2.xlsx</v>
      </c>
      <c r="T133" s="15" t="str">
        <f ca="1">INDEX(F_Outputs_Prep!$B$4:$AH$378,MATCH(F_Outputs!$A133&amp;F_Outputs!$B133,F_Outputs_Prep!$I$4:$I$378,0),MATCH(F_Outputs!T$2,F_Outputs_Prep!$B$4:$AH$4,0))</f>
        <v>PR24-FD-CA13-River-water-quality-v2.xlsx</v>
      </c>
      <c r="U133" s="15" t="str">
        <f ca="1">INDEX(F_Outputs_Prep!$B$4:$AH$378,MATCH(F_Outputs!$A133&amp;F_Outputs!$B133,F_Outputs_Prep!$I$4:$I$378,0),MATCH(F_Outputs!U$2,F_Outputs_Prep!$B$4:$AH$4,0))</f>
        <v>PR24-FD-CA13-River-water-quality-v2.xlsx</v>
      </c>
      <c r="V133" s="15" t="str">
        <f ca="1">INDEX(F_Outputs_Prep!$B$4:$AH$378,MATCH(F_Outputs!$A133&amp;F_Outputs!$B133,F_Outputs_Prep!$I$4:$I$378,0),MATCH(F_Outputs!V$2,F_Outputs_Prep!$B$4:$AH$4,0))</f>
        <v>PR24-FD-CA13-River-water-quality-v2.xlsx</v>
      </c>
      <c r="W133" s="15" t="str">
        <f ca="1">INDEX(F_Outputs_Prep!$B$4:$AH$378,MATCH(F_Outputs!$A133&amp;F_Outputs!$B133,F_Outputs_Prep!$I$4:$I$378,0),MATCH(F_Outputs!W$2,F_Outputs_Prep!$B$4:$AH$4,0))</f>
        <v>PR24-FD-CA13-River-water-quality-v2.xlsx</v>
      </c>
      <c r="X133" s="15" t="str">
        <f ca="1">INDEX(F_Outputs_Prep!$B$4:$AH$378,MATCH(F_Outputs!$A133&amp;F_Outputs!$B133,F_Outputs_Prep!$I$4:$I$378,0),MATCH(F_Outputs!X$2,F_Outputs_Prep!$B$4:$AH$4,0))</f>
        <v>PR24-FD-CA13-River-water-quality-v2.xlsx</v>
      </c>
    </row>
    <row r="134" spans="1:24" ht="15" x14ac:dyDescent="0.25">
      <c r="A134" s="58" t="s">
        <v>81</v>
      </c>
      <c r="B134" s="56" t="s">
        <v>197</v>
      </c>
      <c r="C134" s="56" t="s">
        <v>198</v>
      </c>
      <c r="D134" s="52" t="s">
        <v>194</v>
      </c>
      <c r="E134" s="56" t="s">
        <v>44</v>
      </c>
      <c r="F134" s="15" t="str">
        <f>INDEX(F_Outputs_Prep!$B$4:$AH$378,MATCH(F_Outputs!$A134&amp;F_Outputs!$B134,F_Outputs_Prep!$I$4:$I$378,0),MATCH(F_Outputs!F$2,F_Outputs_Prep!$B$4:$AH$4,0))</f>
        <v>NA</v>
      </c>
      <c r="G134" s="15" t="str">
        <f>INDEX(F_Outputs_Prep!$B$4:$AH$378,MATCH(F_Outputs!$A134&amp;F_Outputs!$B134,F_Outputs_Prep!$I$4:$I$378,0),MATCH(F_Outputs!G$2,F_Outputs_Prep!$B$4:$AH$4,0))</f>
        <v>NA</v>
      </c>
      <c r="H134" s="15" t="str">
        <f>INDEX(F_Outputs_Prep!$B$4:$AH$378,MATCH(F_Outputs!$A134&amp;F_Outputs!$B134,F_Outputs_Prep!$I$4:$I$378,0),MATCH(F_Outputs!H$2,F_Outputs_Prep!$B$4:$AH$4,0))</f>
        <v>NA</v>
      </c>
      <c r="I134" s="15" t="str">
        <f>INDEX(F_Outputs_Prep!$B$4:$AH$378,MATCH(F_Outputs!$A134&amp;F_Outputs!$B134,F_Outputs_Prep!$I$4:$I$378,0),MATCH(F_Outputs!I$2,F_Outputs_Prep!$B$4:$AH$4,0))</f>
        <v>NA</v>
      </c>
      <c r="J134" s="15" t="str">
        <f>INDEX(F_Outputs_Prep!$B$4:$AH$378,MATCH(F_Outputs!$A134&amp;F_Outputs!$B134,F_Outputs_Prep!$I$4:$I$378,0),MATCH(F_Outputs!J$2,F_Outputs_Prep!$B$4:$AH$4,0))</f>
        <v>NA</v>
      </c>
      <c r="K134" s="15" t="str">
        <f>INDEX(F_Outputs_Prep!$B$4:$AH$378,MATCH(F_Outputs!$A134&amp;F_Outputs!$B134,F_Outputs_Prep!$I$4:$I$378,0),MATCH(F_Outputs!K$2,F_Outputs_Prep!$B$4:$AH$4,0))</f>
        <v>NA</v>
      </c>
      <c r="L134" s="15" t="str">
        <f>INDEX(F_Outputs_Prep!$B$4:$AH$378,MATCH(F_Outputs!$A134&amp;F_Outputs!$B134,F_Outputs_Prep!$I$4:$I$378,0),MATCH(F_Outputs!L$2,F_Outputs_Prep!$B$4:$AH$4,0))</f>
        <v>NA</v>
      </c>
      <c r="M134" s="15" t="str">
        <f>INDEX(F_Outputs_Prep!$B$4:$AH$378,MATCH(F_Outputs!$A134&amp;F_Outputs!$B134,F_Outputs_Prep!$I$4:$I$378,0),MATCH(F_Outputs!M$2,F_Outputs_Prep!$B$4:$AH$4,0))</f>
        <v>NA</v>
      </c>
      <c r="N134" s="15" t="str">
        <f>INDEX(F_Outputs_Prep!$B$4:$AH$378,MATCH(F_Outputs!$A134&amp;F_Outputs!$B134,F_Outputs_Prep!$I$4:$I$378,0),MATCH(F_Outputs!N$2,F_Outputs_Prep!$B$4:$AH$4,0))</f>
        <v>NA</v>
      </c>
      <c r="O134" s="15" t="str">
        <f>INDEX(F_Outputs_Prep!$B$4:$AH$378,MATCH(F_Outputs!$A134&amp;F_Outputs!$B134,F_Outputs_Prep!$I$4:$I$378,0),MATCH(F_Outputs!O$2,F_Outputs_Prep!$B$4:$AH$4,0))</f>
        <v>NA</v>
      </c>
      <c r="P134" s="15" t="str">
        <f>INDEX(F_Outputs_Prep!$B$4:$AH$378,MATCH(F_Outputs!$A134&amp;F_Outputs!$B134,F_Outputs_Prep!$I$4:$I$378,0),MATCH(F_Outputs!P$2,F_Outputs_Prep!$B$4:$AH$4,0))</f>
        <v>NA</v>
      </c>
      <c r="Q134" s="15" t="str">
        <f>INDEX(F_Outputs_Prep!$B$4:$AH$378,MATCH(F_Outputs!$A134&amp;F_Outputs!$B134,F_Outputs_Prep!$I$4:$I$378,0),MATCH(F_Outputs!Q$2,F_Outputs_Prep!$B$4:$AH$4,0))</f>
        <v>NA</v>
      </c>
      <c r="R134" s="15" t="str">
        <f>INDEX(F_Outputs_Prep!$B$4:$AH$378,MATCH(F_Outputs!$A134&amp;F_Outputs!$B134,F_Outputs_Prep!$I$4:$I$378,0),MATCH(F_Outputs!R$2,F_Outputs_Prep!$B$4:$AH$4,0))</f>
        <v>NA</v>
      </c>
      <c r="S134" s="15" t="str">
        <f>INDEX(F_Outputs_Prep!$B$4:$AH$378,MATCH(F_Outputs!$A134&amp;F_Outputs!$B134,F_Outputs_Prep!$I$4:$I$378,0),MATCH(F_Outputs!S$2,F_Outputs_Prep!$B$4:$AH$4,0))</f>
        <v>NA</v>
      </c>
      <c r="T134" s="15" t="str">
        <f>INDEX(F_Outputs_Prep!$B$4:$AH$378,MATCH(F_Outputs!$A134&amp;F_Outputs!$B134,F_Outputs_Prep!$I$4:$I$378,0),MATCH(F_Outputs!T$2,F_Outputs_Prep!$B$4:$AH$4,0))</f>
        <v>NA</v>
      </c>
      <c r="U134" s="15" t="str">
        <f>INDEX(F_Outputs_Prep!$B$4:$AH$378,MATCH(F_Outputs!$A134&amp;F_Outputs!$B134,F_Outputs_Prep!$I$4:$I$378,0),MATCH(F_Outputs!U$2,F_Outputs_Prep!$B$4:$AH$4,0))</f>
        <v>NA</v>
      </c>
      <c r="V134" s="15" t="str">
        <f>INDEX(F_Outputs_Prep!$B$4:$AH$378,MATCH(F_Outputs!$A134&amp;F_Outputs!$B134,F_Outputs_Prep!$I$4:$I$378,0),MATCH(F_Outputs!V$2,F_Outputs_Prep!$B$4:$AH$4,0))</f>
        <v>NA</v>
      </c>
      <c r="W134" s="15" t="str">
        <f>INDEX(F_Outputs_Prep!$B$4:$AH$378,MATCH(F_Outputs!$A134&amp;F_Outputs!$B134,F_Outputs_Prep!$I$4:$I$378,0),MATCH(F_Outputs!W$2,F_Outputs_Prep!$B$4:$AH$4,0))</f>
        <v>NA</v>
      </c>
      <c r="X134" s="15" t="str">
        <f>INDEX(F_Outputs_Prep!$B$4:$AH$378,MATCH(F_Outputs!$A134&amp;F_Outputs!$B134,F_Outputs_Prep!$I$4:$I$378,0),MATCH(F_Outputs!X$2,F_Outputs_Prep!$B$4:$AH$4,0))</f>
        <v>NA</v>
      </c>
    </row>
    <row r="135" spans="1:24" ht="15" x14ac:dyDescent="0.25">
      <c r="A135" s="58" t="s">
        <v>81</v>
      </c>
      <c r="B135" s="56" t="s">
        <v>199</v>
      </c>
      <c r="C135" s="56" t="s">
        <v>200</v>
      </c>
      <c r="D135" s="52" t="s">
        <v>201</v>
      </c>
      <c r="E135" s="56" t="s">
        <v>44</v>
      </c>
      <c r="F135" s="15">
        <f>INDEX(F_Outputs_Prep!$B$4:$AH$378,MATCH(F_Outputs!$A135&amp;F_Outputs!$B135,F_Outputs_Prep!$I$4:$I$378,0),MATCH(F_Outputs!F$2,F_Outputs_Prep!$B$4:$AH$4,0))</f>
        <v>1</v>
      </c>
      <c r="G135" s="15">
        <f>INDEX(F_Outputs_Prep!$B$4:$AH$378,MATCH(F_Outputs!$A135&amp;F_Outputs!$B135,F_Outputs_Prep!$I$4:$I$378,0),MATCH(F_Outputs!G$2,F_Outputs_Prep!$B$4:$AH$4,0))</f>
        <v>1</v>
      </c>
      <c r="H135" s="15">
        <f>INDEX(F_Outputs_Prep!$B$4:$AH$378,MATCH(F_Outputs!$A135&amp;F_Outputs!$B135,F_Outputs_Prep!$I$4:$I$378,0),MATCH(F_Outputs!H$2,F_Outputs_Prep!$B$4:$AH$4,0))</f>
        <v>1</v>
      </c>
      <c r="I135" s="15">
        <f>INDEX(F_Outputs_Prep!$B$4:$AH$378,MATCH(F_Outputs!$A135&amp;F_Outputs!$B135,F_Outputs_Prep!$I$4:$I$378,0),MATCH(F_Outputs!I$2,F_Outputs_Prep!$B$4:$AH$4,0))</f>
        <v>1</v>
      </c>
      <c r="J135" s="15">
        <f>INDEX(F_Outputs_Prep!$B$4:$AH$378,MATCH(F_Outputs!$A135&amp;F_Outputs!$B135,F_Outputs_Prep!$I$4:$I$378,0),MATCH(F_Outputs!J$2,F_Outputs_Prep!$B$4:$AH$4,0))</f>
        <v>1</v>
      </c>
      <c r="K135" s="15">
        <f>INDEX(F_Outputs_Prep!$B$4:$AH$378,MATCH(F_Outputs!$A135&amp;F_Outputs!$B135,F_Outputs_Prep!$I$4:$I$378,0),MATCH(F_Outputs!K$2,F_Outputs_Prep!$B$4:$AH$4,0))</f>
        <v>1</v>
      </c>
      <c r="L135" s="15">
        <f>INDEX(F_Outputs_Prep!$B$4:$AH$378,MATCH(F_Outputs!$A135&amp;F_Outputs!$B135,F_Outputs_Prep!$I$4:$I$378,0),MATCH(F_Outputs!L$2,F_Outputs_Prep!$B$4:$AH$4,0))</f>
        <v>1</v>
      </c>
      <c r="M135" s="15">
        <f>INDEX(F_Outputs_Prep!$B$4:$AH$378,MATCH(F_Outputs!$A135&amp;F_Outputs!$B135,F_Outputs_Prep!$I$4:$I$378,0),MATCH(F_Outputs!M$2,F_Outputs_Prep!$B$4:$AH$4,0))</f>
        <v>1</v>
      </c>
      <c r="N135" s="15">
        <f>INDEX(F_Outputs_Prep!$B$4:$AH$378,MATCH(F_Outputs!$A135&amp;F_Outputs!$B135,F_Outputs_Prep!$I$4:$I$378,0),MATCH(F_Outputs!N$2,F_Outputs_Prep!$B$4:$AH$4,0))</f>
        <v>1</v>
      </c>
      <c r="O135" s="15">
        <f>INDEX(F_Outputs_Prep!$B$4:$AH$378,MATCH(F_Outputs!$A135&amp;F_Outputs!$B135,F_Outputs_Prep!$I$4:$I$378,0),MATCH(F_Outputs!O$2,F_Outputs_Prep!$B$4:$AH$4,0))</f>
        <v>1</v>
      </c>
      <c r="P135" s="15">
        <f>INDEX(F_Outputs_Prep!$B$4:$AH$378,MATCH(F_Outputs!$A135&amp;F_Outputs!$B135,F_Outputs_Prep!$I$4:$I$378,0),MATCH(F_Outputs!P$2,F_Outputs_Prep!$B$4:$AH$4,0))</f>
        <v>1</v>
      </c>
      <c r="Q135" s="15">
        <f>INDEX(F_Outputs_Prep!$B$4:$AH$378,MATCH(F_Outputs!$A135&amp;F_Outputs!$B135,F_Outputs_Prep!$I$4:$I$378,0),MATCH(F_Outputs!Q$2,F_Outputs_Prep!$B$4:$AH$4,0))</f>
        <v>1</v>
      </c>
      <c r="R135" s="15">
        <f>INDEX(F_Outputs_Prep!$B$4:$AH$378,MATCH(F_Outputs!$A135&amp;F_Outputs!$B135,F_Outputs_Prep!$I$4:$I$378,0),MATCH(F_Outputs!R$2,F_Outputs_Prep!$B$4:$AH$4,0))</f>
        <v>1</v>
      </c>
      <c r="S135" s="15">
        <f>INDEX(F_Outputs_Prep!$B$4:$AH$378,MATCH(F_Outputs!$A135&amp;F_Outputs!$B135,F_Outputs_Prep!$I$4:$I$378,0),MATCH(F_Outputs!S$2,F_Outputs_Prep!$B$4:$AH$4,0))</f>
        <v>1</v>
      </c>
      <c r="T135" s="15">
        <f>INDEX(F_Outputs_Prep!$B$4:$AH$378,MATCH(F_Outputs!$A135&amp;F_Outputs!$B135,F_Outputs_Prep!$I$4:$I$378,0),MATCH(F_Outputs!T$2,F_Outputs_Prep!$B$4:$AH$4,0))</f>
        <v>1</v>
      </c>
      <c r="U135" s="15">
        <f>INDEX(F_Outputs_Prep!$B$4:$AH$378,MATCH(F_Outputs!$A135&amp;F_Outputs!$B135,F_Outputs_Prep!$I$4:$I$378,0),MATCH(F_Outputs!U$2,F_Outputs_Prep!$B$4:$AH$4,0))</f>
        <v>1</v>
      </c>
      <c r="V135" s="15">
        <f>INDEX(F_Outputs_Prep!$B$4:$AH$378,MATCH(F_Outputs!$A135&amp;F_Outputs!$B135,F_Outputs_Prep!$I$4:$I$378,0),MATCH(F_Outputs!V$2,F_Outputs_Prep!$B$4:$AH$4,0))</f>
        <v>1</v>
      </c>
      <c r="W135" s="15">
        <f>INDEX(F_Outputs_Prep!$B$4:$AH$378,MATCH(F_Outputs!$A135&amp;F_Outputs!$B135,F_Outputs_Prep!$I$4:$I$378,0),MATCH(F_Outputs!W$2,F_Outputs_Prep!$B$4:$AH$4,0))</f>
        <v>1</v>
      </c>
      <c r="X135" s="15">
        <f>INDEX(F_Outputs_Prep!$B$4:$AH$378,MATCH(F_Outputs!$A135&amp;F_Outputs!$B135,F_Outputs_Prep!$I$4:$I$378,0),MATCH(F_Outputs!X$2,F_Outputs_Prep!$B$4:$AH$4,0))</f>
        <v>1</v>
      </c>
    </row>
    <row r="136" spans="1:24" ht="15" x14ac:dyDescent="0.25">
      <c r="A136" s="58" t="s">
        <v>82</v>
      </c>
      <c r="B136" s="56" t="s">
        <v>125</v>
      </c>
      <c r="C136" s="56" t="s">
        <v>176</v>
      </c>
      <c r="D136" s="52" t="s">
        <v>50</v>
      </c>
      <c r="E136" s="56" t="s">
        <v>44</v>
      </c>
      <c r="F136" s="15" t="str">
        <f>INDEX(F_Outputs_Prep!$B$4:$AH$378,MATCH(F_Outputs!$A136&amp;F_Outputs!$B136,F_Outputs_Prep!$I$4:$I$378,0),MATCH(F_Outputs!F$2,F_Outputs_Prep!$B$4:$AH$4,0))</f>
        <v>##BLANK</v>
      </c>
      <c r="G136" s="15" t="str">
        <f>INDEX(F_Outputs_Prep!$B$4:$AH$378,MATCH(F_Outputs!$A136&amp;F_Outputs!$B136,F_Outputs_Prep!$I$4:$I$378,0),MATCH(F_Outputs!G$2,F_Outputs_Prep!$B$4:$AH$4,0))</f>
        <v>##BLANK</v>
      </c>
      <c r="H136" s="15" t="str">
        <f>INDEX(F_Outputs_Prep!$B$4:$AH$378,MATCH(F_Outputs!$A136&amp;F_Outputs!$B136,F_Outputs_Prep!$I$4:$I$378,0),MATCH(F_Outputs!H$2,F_Outputs_Prep!$B$4:$AH$4,0))</f>
        <v>##BLANK</v>
      </c>
      <c r="I136" s="15" t="str">
        <f>INDEX(F_Outputs_Prep!$B$4:$AH$378,MATCH(F_Outputs!$A136&amp;F_Outputs!$B136,F_Outputs_Prep!$I$4:$I$378,0),MATCH(F_Outputs!I$2,F_Outputs_Prep!$B$4:$AH$4,0))</f>
        <v>##BLANK</v>
      </c>
      <c r="J136" s="15" t="str">
        <f>INDEX(F_Outputs_Prep!$B$4:$AH$378,MATCH(F_Outputs!$A136&amp;F_Outputs!$B136,F_Outputs_Prep!$I$4:$I$378,0),MATCH(F_Outputs!J$2,F_Outputs_Prep!$B$4:$AH$4,0))</f>
        <v>##BLANK</v>
      </c>
      <c r="K136" s="15" t="str">
        <f>INDEX(F_Outputs_Prep!$B$4:$AH$378,MATCH(F_Outputs!$A136&amp;F_Outputs!$B136,F_Outputs_Prep!$I$4:$I$378,0),MATCH(F_Outputs!K$2,F_Outputs_Prep!$B$4:$AH$4,0))</f>
        <v>##BLANK</v>
      </c>
      <c r="L136" s="15" t="str">
        <f>INDEX(F_Outputs_Prep!$B$4:$AH$378,MATCH(F_Outputs!$A136&amp;F_Outputs!$B136,F_Outputs_Prep!$I$4:$I$378,0),MATCH(F_Outputs!L$2,F_Outputs_Prep!$B$4:$AH$4,0))</f>
        <v>##BLANK</v>
      </c>
      <c r="M136" s="15" t="str">
        <f>INDEX(F_Outputs_Prep!$B$4:$AH$378,MATCH(F_Outputs!$A136&amp;F_Outputs!$B136,F_Outputs_Prep!$I$4:$I$378,0),MATCH(F_Outputs!M$2,F_Outputs_Prep!$B$4:$AH$4,0))</f>
        <v>##BLANK</v>
      </c>
      <c r="N136" s="15" t="str">
        <f>INDEX(F_Outputs_Prep!$B$4:$AH$378,MATCH(F_Outputs!$A136&amp;F_Outputs!$B136,F_Outputs_Prep!$I$4:$I$378,0),MATCH(F_Outputs!N$2,F_Outputs_Prep!$B$4:$AH$4,0))</f>
        <v>##BLANK</v>
      </c>
      <c r="O136" s="15" t="str">
        <f>INDEX(F_Outputs_Prep!$B$4:$AH$378,MATCH(F_Outputs!$A136&amp;F_Outputs!$B136,F_Outputs_Prep!$I$4:$I$378,0),MATCH(F_Outputs!O$2,F_Outputs_Prep!$B$4:$AH$4,0))</f>
        <v>##BLANK</v>
      </c>
      <c r="P136" s="15" t="str">
        <f>INDEX(F_Outputs_Prep!$B$4:$AH$378,MATCH(F_Outputs!$A136&amp;F_Outputs!$B136,F_Outputs_Prep!$I$4:$I$378,0),MATCH(F_Outputs!P$2,F_Outputs_Prep!$B$4:$AH$4,0))</f>
        <v>##BLANK</v>
      </c>
      <c r="Q136" s="15" t="str">
        <f>INDEX(F_Outputs_Prep!$B$4:$AH$378,MATCH(F_Outputs!$A136&amp;F_Outputs!$B136,F_Outputs_Prep!$I$4:$I$378,0),MATCH(F_Outputs!Q$2,F_Outputs_Prep!$B$4:$AH$4,0))</f>
        <v>##BLANK</v>
      </c>
      <c r="R136" s="15" t="str">
        <f>INDEX(F_Outputs_Prep!$B$4:$AH$378,MATCH(F_Outputs!$A136&amp;F_Outputs!$B136,F_Outputs_Prep!$I$4:$I$378,0),MATCH(F_Outputs!R$2,F_Outputs_Prep!$B$4:$AH$4,0))</f>
        <v>##BLANK</v>
      </c>
      <c r="S136" s="15" t="str">
        <f>INDEX(F_Outputs_Prep!$B$4:$AH$378,MATCH(F_Outputs!$A136&amp;F_Outputs!$B136,F_Outputs_Prep!$I$4:$I$378,0),MATCH(F_Outputs!S$2,F_Outputs_Prep!$B$4:$AH$4,0))</f>
        <v>##BLANK</v>
      </c>
      <c r="T136" s="15" t="str">
        <f>INDEX(F_Outputs_Prep!$B$4:$AH$378,MATCH(F_Outputs!$A136&amp;F_Outputs!$B136,F_Outputs_Prep!$I$4:$I$378,0),MATCH(F_Outputs!T$2,F_Outputs_Prep!$B$4:$AH$4,0))</f>
        <v>##BLANK</v>
      </c>
      <c r="U136" s="15" t="str">
        <f>INDEX(F_Outputs_Prep!$B$4:$AH$378,MATCH(F_Outputs!$A136&amp;F_Outputs!$B136,F_Outputs_Prep!$I$4:$I$378,0),MATCH(F_Outputs!U$2,F_Outputs_Prep!$B$4:$AH$4,0))</f>
        <v>##BLANK</v>
      </c>
      <c r="V136" s="15" t="str">
        <f>INDEX(F_Outputs_Prep!$B$4:$AH$378,MATCH(F_Outputs!$A136&amp;F_Outputs!$B136,F_Outputs_Prep!$I$4:$I$378,0),MATCH(F_Outputs!V$2,F_Outputs_Prep!$B$4:$AH$4,0))</f>
        <v>##BLANK</v>
      </c>
      <c r="W136" s="15" t="str">
        <f>INDEX(F_Outputs_Prep!$B$4:$AH$378,MATCH(F_Outputs!$A136&amp;F_Outputs!$B136,F_Outputs_Prep!$I$4:$I$378,0),MATCH(F_Outputs!W$2,F_Outputs_Prep!$B$4:$AH$4,0))</f>
        <v>##BLANK</v>
      </c>
      <c r="X136" s="15" t="str">
        <f>INDEX(F_Outputs_Prep!$B$4:$AH$378,MATCH(F_Outputs!$A136&amp;F_Outputs!$B136,F_Outputs_Prep!$I$4:$I$378,0),MATCH(F_Outputs!X$2,F_Outputs_Prep!$B$4:$AH$4,0))</f>
        <v>##BLANK</v>
      </c>
    </row>
    <row r="137" spans="1:24" ht="15" x14ac:dyDescent="0.25">
      <c r="A137" s="58" t="s">
        <v>82</v>
      </c>
      <c r="B137" s="56" t="s">
        <v>126</v>
      </c>
      <c r="C137" s="56" t="s">
        <v>177</v>
      </c>
      <c r="D137" s="52" t="s">
        <v>50</v>
      </c>
      <c r="E137" s="56" t="s">
        <v>44</v>
      </c>
      <c r="F137" s="15">
        <f>INDEX(F_Outputs_Prep!$B$4:$AH$378,MATCH(F_Outputs!$A137&amp;F_Outputs!$B137,F_Outputs_Prep!$I$4:$I$378,0),MATCH(F_Outputs!F$2,F_Outputs_Prep!$B$4:$AH$4,0))</f>
        <v>454081.24249999999</v>
      </c>
      <c r="G137" s="15">
        <f>INDEX(F_Outputs_Prep!$B$4:$AH$378,MATCH(F_Outputs!$A137&amp;F_Outputs!$B137,F_Outputs_Prep!$I$4:$I$378,0),MATCH(F_Outputs!G$2,F_Outputs_Prep!$B$4:$AH$4,0))</f>
        <v>525613.90960000001</v>
      </c>
      <c r="H137" s="15">
        <f>INDEX(F_Outputs_Prep!$B$4:$AH$378,MATCH(F_Outputs!$A137&amp;F_Outputs!$B137,F_Outputs_Prep!$I$4:$I$378,0),MATCH(F_Outputs!H$2,F_Outputs_Prep!$B$4:$AH$4,0))</f>
        <v>525613.90960000001</v>
      </c>
      <c r="I137" s="15">
        <f>INDEX(F_Outputs_Prep!$B$4:$AH$378,MATCH(F_Outputs!$A137&amp;F_Outputs!$B137,F_Outputs_Prep!$I$4:$I$378,0),MATCH(F_Outputs!I$2,F_Outputs_Prep!$B$4:$AH$4,0))</f>
        <v>525696.35589999997</v>
      </c>
      <c r="J137" s="15">
        <f>INDEX(F_Outputs_Prep!$B$4:$AH$378,MATCH(F_Outputs!$A137&amp;F_Outputs!$B137,F_Outputs_Prep!$I$4:$I$378,0),MATCH(F_Outputs!J$2,F_Outputs_Prep!$B$4:$AH$4,0))</f>
        <v>527225.87280000001</v>
      </c>
      <c r="K137" s="15">
        <f>INDEX(F_Outputs_Prep!$B$4:$AH$378,MATCH(F_Outputs!$A137&amp;F_Outputs!$B137,F_Outputs_Prep!$I$4:$I$378,0),MATCH(F_Outputs!K$2,F_Outputs_Prep!$B$4:$AH$4,0))</f>
        <v>527225.87280000001</v>
      </c>
      <c r="L137" s="15">
        <f>INDEX(F_Outputs_Prep!$B$4:$AH$378,MATCH(F_Outputs!$A137&amp;F_Outputs!$B137,F_Outputs_Prep!$I$4:$I$378,0),MATCH(F_Outputs!L$2,F_Outputs_Prep!$B$4:$AH$4,0))</f>
        <v>527225.87280000001</v>
      </c>
      <c r="M137" s="15">
        <f>INDEX(F_Outputs_Prep!$B$4:$AH$378,MATCH(F_Outputs!$A137&amp;F_Outputs!$B137,F_Outputs_Prep!$I$4:$I$378,0),MATCH(F_Outputs!M$2,F_Outputs_Prep!$B$4:$AH$4,0))</f>
        <v>571110.31000000006</v>
      </c>
      <c r="N137" s="15">
        <f>INDEX(F_Outputs_Prep!$B$4:$AH$378,MATCH(F_Outputs!$A137&amp;F_Outputs!$B137,F_Outputs_Prep!$I$4:$I$378,0),MATCH(F_Outputs!N$2,F_Outputs_Prep!$B$4:$AH$4,0))</f>
        <v>571110.31000000006</v>
      </c>
      <c r="O137" s="15">
        <f>INDEX(F_Outputs_Prep!$B$4:$AH$378,MATCH(F_Outputs!$A137&amp;F_Outputs!$B137,F_Outputs_Prep!$I$4:$I$378,0),MATCH(F_Outputs!O$2,F_Outputs_Prep!$B$4:$AH$4,0))</f>
        <v>572949.59829999995</v>
      </c>
      <c r="P137" s="15">
        <f>INDEX(F_Outputs_Prep!$B$4:$AH$378,MATCH(F_Outputs!$A137&amp;F_Outputs!$B137,F_Outputs_Prep!$I$4:$I$378,0),MATCH(F_Outputs!P$2,F_Outputs_Prep!$B$4:$AH$4,0))</f>
        <v>572949.59829999995</v>
      </c>
      <c r="Q137" s="15">
        <f>INDEX(F_Outputs_Prep!$B$4:$AH$378,MATCH(F_Outputs!$A137&amp;F_Outputs!$B137,F_Outputs_Prep!$I$4:$I$378,0),MATCH(F_Outputs!Q$2,F_Outputs_Prep!$B$4:$AH$4,0))</f>
        <v>578008.35739999998</v>
      </c>
      <c r="R137" s="15">
        <f>INDEX(F_Outputs_Prep!$B$4:$AH$378,MATCH(F_Outputs!$A137&amp;F_Outputs!$B137,F_Outputs_Prep!$I$4:$I$378,0),MATCH(F_Outputs!R$2,F_Outputs_Prep!$B$4:$AH$4,0))</f>
        <v>578008.35739999998</v>
      </c>
      <c r="S137" s="15">
        <f>INDEX(F_Outputs_Prep!$B$4:$AH$378,MATCH(F_Outputs!$A137&amp;F_Outputs!$B137,F_Outputs_Prep!$I$4:$I$378,0),MATCH(F_Outputs!S$2,F_Outputs_Prep!$B$4:$AH$4,0))</f>
        <v>578008.35739999998</v>
      </c>
      <c r="T137" s="15">
        <f>INDEX(F_Outputs_Prep!$B$4:$AH$378,MATCH(F_Outputs!$A137&amp;F_Outputs!$B137,F_Outputs_Prep!$I$4:$I$378,0),MATCH(F_Outputs!T$2,F_Outputs_Prep!$B$4:$AH$4,0))</f>
        <v>580588.88340000005</v>
      </c>
      <c r="U137" s="15">
        <f>INDEX(F_Outputs_Prep!$B$4:$AH$378,MATCH(F_Outputs!$A137&amp;F_Outputs!$B137,F_Outputs_Prep!$I$4:$I$378,0),MATCH(F_Outputs!U$2,F_Outputs_Prep!$B$4:$AH$4,0))</f>
        <v>580588.88340000005</v>
      </c>
      <c r="V137" s="15">
        <f>INDEX(F_Outputs_Prep!$B$4:$AH$378,MATCH(F_Outputs!$A137&amp;F_Outputs!$B137,F_Outputs_Prep!$I$4:$I$378,0),MATCH(F_Outputs!V$2,F_Outputs_Prep!$B$4:$AH$4,0))</f>
        <v>592044.99739999999</v>
      </c>
      <c r="W137" s="15">
        <f>INDEX(F_Outputs_Prep!$B$4:$AH$378,MATCH(F_Outputs!$A137&amp;F_Outputs!$B137,F_Outputs_Prep!$I$4:$I$378,0),MATCH(F_Outputs!W$2,F_Outputs_Prep!$B$4:$AH$4,0))</f>
        <v>642575.85919999995</v>
      </c>
      <c r="X137" s="15">
        <f>INDEX(F_Outputs_Prep!$B$4:$AH$378,MATCH(F_Outputs!$A137&amp;F_Outputs!$B137,F_Outputs_Prep!$I$4:$I$378,0),MATCH(F_Outputs!X$2,F_Outputs_Prep!$B$4:$AH$4,0))</f>
        <v>666819.13919999998</v>
      </c>
    </row>
    <row r="138" spans="1:24" ht="15" x14ac:dyDescent="0.25">
      <c r="A138" s="58" t="s">
        <v>82</v>
      </c>
      <c r="B138" s="56" t="s">
        <v>127</v>
      </c>
      <c r="C138" s="56" t="s">
        <v>178</v>
      </c>
      <c r="D138" s="52" t="s">
        <v>50</v>
      </c>
      <c r="E138" s="56" t="s">
        <v>44</v>
      </c>
      <c r="F138" s="15">
        <f>INDEX(F_Outputs_Prep!$B$4:$AH$378,MATCH(F_Outputs!$A138&amp;F_Outputs!$B138,F_Outputs_Prep!$I$4:$I$378,0),MATCH(F_Outputs!F$2,F_Outputs_Prep!$B$4:$AH$4,0))</f>
        <v>381887.04350000003</v>
      </c>
      <c r="G138" s="15">
        <f>INDEX(F_Outputs_Prep!$B$4:$AH$378,MATCH(F_Outputs!$A138&amp;F_Outputs!$B138,F_Outputs_Prep!$I$4:$I$378,0),MATCH(F_Outputs!G$2,F_Outputs_Prep!$B$4:$AH$4,0))</f>
        <v>596708.58200000005</v>
      </c>
      <c r="H138" s="15">
        <f>INDEX(F_Outputs_Prep!$B$4:$AH$378,MATCH(F_Outputs!$A138&amp;F_Outputs!$B138,F_Outputs_Prep!$I$4:$I$378,0),MATCH(F_Outputs!H$2,F_Outputs_Prep!$B$4:$AH$4,0))</f>
        <v>540617.22990000003</v>
      </c>
      <c r="I138" s="15">
        <f>INDEX(F_Outputs_Prep!$B$4:$AH$378,MATCH(F_Outputs!$A138&amp;F_Outputs!$B138,F_Outputs_Prep!$I$4:$I$378,0),MATCH(F_Outputs!I$2,F_Outputs_Prep!$B$4:$AH$4,0))</f>
        <v>511721.3762</v>
      </c>
      <c r="J138" s="15">
        <f>INDEX(F_Outputs_Prep!$B$4:$AH$378,MATCH(F_Outputs!$A138&amp;F_Outputs!$B138,F_Outputs_Prep!$I$4:$I$378,0),MATCH(F_Outputs!J$2,F_Outputs_Prep!$B$4:$AH$4,0))</f>
        <v>484341.24849999999</v>
      </c>
      <c r="K138" s="15">
        <f>INDEX(F_Outputs_Prep!$B$4:$AH$378,MATCH(F_Outputs!$A138&amp;F_Outputs!$B138,F_Outputs_Prep!$I$4:$I$378,0),MATCH(F_Outputs!K$2,F_Outputs_Prep!$B$4:$AH$4,0))</f>
        <v>511107.69510000001</v>
      </c>
      <c r="L138" s="15">
        <f>INDEX(F_Outputs_Prep!$B$4:$AH$378,MATCH(F_Outputs!$A138&amp;F_Outputs!$B138,F_Outputs_Prep!$I$4:$I$378,0),MATCH(F_Outputs!L$2,F_Outputs_Prep!$B$4:$AH$4,0))</f>
        <v>425829.0111</v>
      </c>
      <c r="M138" s="15">
        <f>INDEX(F_Outputs_Prep!$B$4:$AH$378,MATCH(F_Outputs!$A138&amp;F_Outputs!$B138,F_Outputs_Prep!$I$4:$I$378,0),MATCH(F_Outputs!M$2,F_Outputs_Prep!$B$4:$AH$4,0))</f>
        <v>460118.72739999997</v>
      </c>
      <c r="N138" s="15">
        <f>INDEX(F_Outputs_Prep!$B$4:$AH$378,MATCH(F_Outputs!$A138&amp;F_Outputs!$B138,F_Outputs_Prep!$I$4:$I$378,0),MATCH(F_Outputs!N$2,F_Outputs_Prep!$B$4:$AH$4,0))</f>
        <v>473207.49459999998</v>
      </c>
      <c r="O138" s="15">
        <f>INDEX(F_Outputs_Prep!$B$4:$AH$378,MATCH(F_Outputs!$A138&amp;F_Outputs!$B138,F_Outputs_Prep!$I$4:$I$378,0),MATCH(F_Outputs!O$2,F_Outputs_Prep!$B$4:$AH$4,0))</f>
        <v>572949.59829999995</v>
      </c>
      <c r="P138" s="15">
        <f>INDEX(F_Outputs_Prep!$B$4:$AH$378,MATCH(F_Outputs!$A138&amp;F_Outputs!$B138,F_Outputs_Prep!$I$4:$I$378,0),MATCH(F_Outputs!P$2,F_Outputs_Prep!$B$4:$AH$4,0))</f>
        <v>549964.46259999997</v>
      </c>
      <c r="Q138" s="15">
        <f>INDEX(F_Outputs_Prep!$B$4:$AH$378,MATCH(F_Outputs!$A138&amp;F_Outputs!$B138,F_Outputs_Prep!$I$4:$I$378,0),MATCH(F_Outputs!Q$2,F_Outputs_Prep!$B$4:$AH$4,0))</f>
        <v>511305.7071</v>
      </c>
      <c r="R138" s="15">
        <f>INDEX(F_Outputs_Prep!$B$4:$AH$378,MATCH(F_Outputs!$A138&amp;F_Outputs!$B138,F_Outputs_Prep!$I$4:$I$378,0),MATCH(F_Outputs!R$2,F_Outputs_Prep!$B$4:$AH$4,0))</f>
        <v>545319.95149999997</v>
      </c>
      <c r="S138" s="15">
        <f>INDEX(F_Outputs_Prep!$B$4:$AH$378,MATCH(F_Outputs!$A138&amp;F_Outputs!$B138,F_Outputs_Prep!$I$4:$I$378,0),MATCH(F_Outputs!S$2,F_Outputs_Prep!$B$4:$AH$4,0))</f>
        <v>545077.728</v>
      </c>
      <c r="T138" s="15">
        <f>INDEX(F_Outputs_Prep!$B$4:$AH$378,MATCH(F_Outputs!$A138&amp;F_Outputs!$B138,F_Outputs_Prep!$I$4:$I$378,0),MATCH(F_Outputs!T$2,F_Outputs_Prep!$B$4:$AH$4,0))</f>
        <v>536823.7709</v>
      </c>
      <c r="U138" s="15">
        <f>INDEX(F_Outputs_Prep!$B$4:$AH$378,MATCH(F_Outputs!$A138&amp;F_Outputs!$B138,F_Outputs_Prep!$I$4:$I$378,0),MATCH(F_Outputs!U$2,F_Outputs_Prep!$B$4:$AH$4,0))</f>
        <v>536823.7709</v>
      </c>
      <c r="V138" s="15">
        <f>INDEX(F_Outputs_Prep!$B$4:$AH$378,MATCH(F_Outputs!$A138&amp;F_Outputs!$B138,F_Outputs_Prep!$I$4:$I$378,0),MATCH(F_Outputs!V$2,F_Outputs_Prep!$B$4:$AH$4,0))</f>
        <v>526606.13210000005</v>
      </c>
      <c r="W138" s="15">
        <f>INDEX(F_Outputs_Prep!$B$4:$AH$378,MATCH(F_Outputs!$A138&amp;F_Outputs!$B138,F_Outputs_Prep!$I$4:$I$378,0),MATCH(F_Outputs!W$2,F_Outputs_Prep!$B$4:$AH$4,0))</f>
        <v>518911.7672</v>
      </c>
      <c r="X138" s="15">
        <f>INDEX(F_Outputs_Prep!$B$4:$AH$378,MATCH(F_Outputs!$A138&amp;F_Outputs!$B138,F_Outputs_Prep!$I$4:$I$378,0),MATCH(F_Outputs!X$2,F_Outputs_Prep!$B$4:$AH$4,0))</f>
        <v>503264.50599999999</v>
      </c>
    </row>
    <row r="139" spans="1:24" ht="15" x14ac:dyDescent="0.25">
      <c r="A139" s="58" t="s">
        <v>82</v>
      </c>
      <c r="B139" s="56" t="s">
        <v>128</v>
      </c>
      <c r="C139" s="56" t="s">
        <v>179</v>
      </c>
      <c r="D139" s="52" t="s">
        <v>50</v>
      </c>
      <c r="E139" s="56" t="s">
        <v>44</v>
      </c>
      <c r="F139" s="15">
        <f>INDEX(F_Outputs_Prep!$B$4:$AH$378,MATCH(F_Outputs!$A139&amp;F_Outputs!$B139,F_Outputs_Prep!$I$4:$I$378,0),MATCH(F_Outputs!F$2,F_Outputs_Prep!$B$4:$AH$4,0))</f>
        <v>72194.198999999993</v>
      </c>
      <c r="G139" s="15">
        <f>INDEX(F_Outputs_Prep!$B$4:$AH$378,MATCH(F_Outputs!$A139&amp;F_Outputs!$B139,F_Outputs_Prep!$I$4:$I$378,0),MATCH(F_Outputs!G$2,F_Outputs_Prep!$B$4:$AH$4,0))</f>
        <v>-71094.672399999996</v>
      </c>
      <c r="H139" s="15">
        <f>INDEX(F_Outputs_Prep!$B$4:$AH$378,MATCH(F_Outputs!$A139&amp;F_Outputs!$B139,F_Outputs_Prep!$I$4:$I$378,0),MATCH(F_Outputs!H$2,F_Outputs_Prep!$B$4:$AH$4,0))</f>
        <v>-15003.320299999999</v>
      </c>
      <c r="I139" s="15">
        <f>INDEX(F_Outputs_Prep!$B$4:$AH$378,MATCH(F_Outputs!$A139&amp;F_Outputs!$B139,F_Outputs_Prep!$I$4:$I$378,0),MATCH(F_Outputs!I$2,F_Outputs_Prep!$B$4:$AH$4,0))</f>
        <v>13974.9797</v>
      </c>
      <c r="J139" s="15">
        <f>INDEX(F_Outputs_Prep!$B$4:$AH$378,MATCH(F_Outputs!$A139&amp;F_Outputs!$B139,F_Outputs_Prep!$I$4:$I$378,0),MATCH(F_Outputs!J$2,F_Outputs_Prep!$B$4:$AH$4,0))</f>
        <v>42884.624300000003</v>
      </c>
      <c r="K139" s="15">
        <f>INDEX(F_Outputs_Prep!$B$4:$AH$378,MATCH(F_Outputs!$A139&amp;F_Outputs!$B139,F_Outputs_Prep!$I$4:$I$378,0),MATCH(F_Outputs!K$2,F_Outputs_Prep!$B$4:$AH$4,0))</f>
        <v>16118.177600000001</v>
      </c>
      <c r="L139" s="15">
        <f>INDEX(F_Outputs_Prep!$B$4:$AH$378,MATCH(F_Outputs!$A139&amp;F_Outputs!$B139,F_Outputs_Prep!$I$4:$I$378,0),MATCH(F_Outputs!L$2,F_Outputs_Prep!$B$4:$AH$4,0))</f>
        <v>101396.86169999999</v>
      </c>
      <c r="M139" s="15">
        <f>INDEX(F_Outputs_Prep!$B$4:$AH$378,MATCH(F_Outputs!$A139&amp;F_Outputs!$B139,F_Outputs_Prep!$I$4:$I$378,0),MATCH(F_Outputs!M$2,F_Outputs_Prep!$B$4:$AH$4,0))</f>
        <v>110991.58259999999</v>
      </c>
      <c r="N139" s="15">
        <f>INDEX(F_Outputs_Prep!$B$4:$AH$378,MATCH(F_Outputs!$A139&amp;F_Outputs!$B139,F_Outputs_Prep!$I$4:$I$378,0),MATCH(F_Outputs!N$2,F_Outputs_Prep!$B$4:$AH$4,0))</f>
        <v>97902.815499999997</v>
      </c>
      <c r="O139" s="15">
        <f>INDEX(F_Outputs_Prep!$B$4:$AH$378,MATCH(F_Outputs!$A139&amp;F_Outputs!$B139,F_Outputs_Prep!$I$4:$I$378,0),MATCH(F_Outputs!O$2,F_Outputs_Prep!$B$4:$AH$4,0))</f>
        <v>0</v>
      </c>
      <c r="P139" s="15">
        <f>INDEX(F_Outputs_Prep!$B$4:$AH$378,MATCH(F_Outputs!$A139&amp;F_Outputs!$B139,F_Outputs_Prep!$I$4:$I$378,0),MATCH(F_Outputs!P$2,F_Outputs_Prep!$B$4:$AH$4,0))</f>
        <v>22985.135699999999</v>
      </c>
      <c r="Q139" s="15">
        <f>INDEX(F_Outputs_Prep!$B$4:$AH$378,MATCH(F_Outputs!$A139&amp;F_Outputs!$B139,F_Outputs_Prep!$I$4:$I$378,0),MATCH(F_Outputs!Q$2,F_Outputs_Prep!$B$4:$AH$4,0))</f>
        <v>66702.650299999994</v>
      </c>
      <c r="R139" s="15">
        <f>INDEX(F_Outputs_Prep!$B$4:$AH$378,MATCH(F_Outputs!$A139&amp;F_Outputs!$B139,F_Outputs_Prep!$I$4:$I$378,0),MATCH(F_Outputs!R$2,F_Outputs_Prep!$B$4:$AH$4,0))</f>
        <v>32688.405999999999</v>
      </c>
      <c r="S139" s="15">
        <f>INDEX(F_Outputs_Prep!$B$4:$AH$378,MATCH(F_Outputs!$A139&amp;F_Outputs!$B139,F_Outputs_Prep!$I$4:$I$378,0),MATCH(F_Outputs!S$2,F_Outputs_Prep!$B$4:$AH$4,0))</f>
        <v>32930.629399999998</v>
      </c>
      <c r="T139" s="15">
        <f>INDEX(F_Outputs_Prep!$B$4:$AH$378,MATCH(F_Outputs!$A139&amp;F_Outputs!$B139,F_Outputs_Prep!$I$4:$I$378,0),MATCH(F_Outputs!T$2,F_Outputs_Prep!$B$4:$AH$4,0))</f>
        <v>43765.112500000003</v>
      </c>
      <c r="U139" s="15">
        <f>INDEX(F_Outputs_Prep!$B$4:$AH$378,MATCH(F_Outputs!$A139&amp;F_Outputs!$B139,F_Outputs_Prep!$I$4:$I$378,0),MATCH(F_Outputs!U$2,F_Outputs_Prep!$B$4:$AH$4,0))</f>
        <v>43765.112500000003</v>
      </c>
      <c r="V139" s="15">
        <f>INDEX(F_Outputs_Prep!$B$4:$AH$378,MATCH(F_Outputs!$A139&amp;F_Outputs!$B139,F_Outputs_Prep!$I$4:$I$378,0),MATCH(F_Outputs!V$2,F_Outputs_Prep!$B$4:$AH$4,0))</f>
        <v>65438.865299999998</v>
      </c>
      <c r="W139" s="15">
        <f>INDEX(F_Outputs_Prep!$B$4:$AH$378,MATCH(F_Outputs!$A139&amp;F_Outputs!$B139,F_Outputs_Prep!$I$4:$I$378,0),MATCH(F_Outputs!W$2,F_Outputs_Prep!$B$4:$AH$4,0))</f>
        <v>123664.0919</v>
      </c>
      <c r="X139" s="15">
        <f>INDEX(F_Outputs_Prep!$B$4:$AH$378,MATCH(F_Outputs!$A139&amp;F_Outputs!$B139,F_Outputs_Prep!$I$4:$I$378,0),MATCH(F_Outputs!X$2,F_Outputs_Prep!$B$4:$AH$4,0))</f>
        <v>163554.63320000001</v>
      </c>
    </row>
    <row r="140" spans="1:24" ht="15" x14ac:dyDescent="0.25">
      <c r="A140" s="58" t="s">
        <v>82</v>
      </c>
      <c r="B140" s="56" t="s">
        <v>129</v>
      </c>
      <c r="C140" s="56" t="s">
        <v>180</v>
      </c>
      <c r="D140" s="52" t="s">
        <v>50</v>
      </c>
      <c r="E140" s="56" t="s">
        <v>44</v>
      </c>
      <c r="F140" s="15">
        <f>INDEX(F_Outputs_Prep!$B$4:$AH$378,MATCH(F_Outputs!$A140&amp;F_Outputs!$B140,F_Outputs_Prep!$I$4:$I$378,0),MATCH(F_Outputs!F$2,F_Outputs_Prep!$B$4:$AH$4,0))</f>
        <v>0</v>
      </c>
      <c r="G140" s="15">
        <f>INDEX(F_Outputs_Prep!$B$4:$AH$378,MATCH(F_Outputs!$A140&amp;F_Outputs!$B140,F_Outputs_Prep!$I$4:$I$378,0),MATCH(F_Outputs!G$2,F_Outputs_Prep!$B$4:$AH$4,0))</f>
        <v>0</v>
      </c>
      <c r="H140" s="15">
        <f>INDEX(F_Outputs_Prep!$B$4:$AH$378,MATCH(F_Outputs!$A140&amp;F_Outputs!$B140,F_Outputs_Prep!$I$4:$I$378,0),MATCH(F_Outputs!H$2,F_Outputs_Prep!$B$4:$AH$4,0))</f>
        <v>0</v>
      </c>
      <c r="I140" s="15">
        <f>INDEX(F_Outputs_Prep!$B$4:$AH$378,MATCH(F_Outputs!$A140&amp;F_Outputs!$B140,F_Outputs_Prep!$I$4:$I$378,0),MATCH(F_Outputs!I$2,F_Outputs_Prep!$B$4:$AH$4,0))</f>
        <v>0</v>
      </c>
      <c r="J140" s="15">
        <f>INDEX(F_Outputs_Prep!$B$4:$AH$378,MATCH(F_Outputs!$A140&amp;F_Outputs!$B140,F_Outputs_Prep!$I$4:$I$378,0),MATCH(F_Outputs!J$2,F_Outputs_Prep!$B$4:$AH$4,0))</f>
        <v>0</v>
      </c>
      <c r="K140" s="15">
        <f>INDEX(F_Outputs_Prep!$B$4:$AH$378,MATCH(F_Outputs!$A140&amp;F_Outputs!$B140,F_Outputs_Prep!$I$4:$I$378,0),MATCH(F_Outputs!K$2,F_Outputs_Prep!$B$4:$AH$4,0))</f>
        <v>0</v>
      </c>
      <c r="L140" s="15">
        <f>INDEX(F_Outputs_Prep!$B$4:$AH$378,MATCH(F_Outputs!$A140&amp;F_Outputs!$B140,F_Outputs_Prep!$I$4:$I$378,0),MATCH(F_Outputs!L$2,F_Outputs_Prep!$B$4:$AH$4,0))</f>
        <v>0</v>
      </c>
      <c r="M140" s="15">
        <f>INDEX(F_Outputs_Prep!$B$4:$AH$378,MATCH(F_Outputs!$A140&amp;F_Outputs!$B140,F_Outputs_Prep!$I$4:$I$378,0),MATCH(F_Outputs!M$2,F_Outputs_Prep!$B$4:$AH$4,0))</f>
        <v>0</v>
      </c>
      <c r="N140" s="15">
        <f>INDEX(F_Outputs_Prep!$B$4:$AH$378,MATCH(F_Outputs!$A140&amp;F_Outputs!$B140,F_Outputs_Prep!$I$4:$I$378,0),MATCH(F_Outputs!N$2,F_Outputs_Prep!$B$4:$AH$4,0))</f>
        <v>0</v>
      </c>
      <c r="O140" s="15">
        <f>INDEX(F_Outputs_Prep!$B$4:$AH$378,MATCH(F_Outputs!$A140&amp;F_Outputs!$B140,F_Outputs_Prep!$I$4:$I$378,0),MATCH(F_Outputs!O$2,F_Outputs_Prep!$B$4:$AH$4,0))</f>
        <v>0</v>
      </c>
      <c r="P140" s="15">
        <f>INDEX(F_Outputs_Prep!$B$4:$AH$378,MATCH(F_Outputs!$A140&amp;F_Outputs!$B140,F_Outputs_Prep!$I$4:$I$378,0),MATCH(F_Outputs!P$2,F_Outputs_Prep!$B$4:$AH$4,0))</f>
        <v>299</v>
      </c>
      <c r="Q140" s="15">
        <f>INDEX(F_Outputs_Prep!$B$4:$AH$378,MATCH(F_Outputs!$A140&amp;F_Outputs!$B140,F_Outputs_Prep!$I$4:$I$378,0),MATCH(F_Outputs!Q$2,F_Outputs_Prep!$B$4:$AH$4,0))</f>
        <v>299</v>
      </c>
      <c r="R140" s="15">
        <f>INDEX(F_Outputs_Prep!$B$4:$AH$378,MATCH(F_Outputs!$A140&amp;F_Outputs!$B140,F_Outputs_Prep!$I$4:$I$378,0),MATCH(F_Outputs!R$2,F_Outputs_Prep!$B$4:$AH$4,0))</f>
        <v>299</v>
      </c>
      <c r="S140" s="15">
        <f>INDEX(F_Outputs_Prep!$B$4:$AH$378,MATCH(F_Outputs!$A140&amp;F_Outputs!$B140,F_Outputs_Prep!$I$4:$I$378,0),MATCH(F_Outputs!S$2,F_Outputs_Prep!$B$4:$AH$4,0))</f>
        <v>299</v>
      </c>
      <c r="T140" s="15">
        <f>INDEX(F_Outputs_Prep!$B$4:$AH$378,MATCH(F_Outputs!$A140&amp;F_Outputs!$B140,F_Outputs_Prep!$I$4:$I$378,0),MATCH(F_Outputs!T$2,F_Outputs_Prep!$B$4:$AH$4,0))</f>
        <v>299</v>
      </c>
      <c r="U140" s="15">
        <f>INDEX(F_Outputs_Prep!$B$4:$AH$378,MATCH(F_Outputs!$A140&amp;F_Outputs!$B140,F_Outputs_Prep!$I$4:$I$378,0),MATCH(F_Outputs!U$2,F_Outputs_Prep!$B$4:$AH$4,0))</f>
        <v>299</v>
      </c>
      <c r="V140" s="15">
        <f>INDEX(F_Outputs_Prep!$B$4:$AH$378,MATCH(F_Outputs!$A140&amp;F_Outputs!$B140,F_Outputs_Prep!$I$4:$I$378,0),MATCH(F_Outputs!V$2,F_Outputs_Prep!$B$4:$AH$4,0))</f>
        <v>299</v>
      </c>
      <c r="W140" s="15">
        <f>INDEX(F_Outputs_Prep!$B$4:$AH$378,MATCH(F_Outputs!$A140&amp;F_Outputs!$B140,F_Outputs_Prep!$I$4:$I$378,0),MATCH(F_Outputs!W$2,F_Outputs_Prep!$B$4:$AH$4,0))</f>
        <v>299</v>
      </c>
      <c r="X140" s="15">
        <f>INDEX(F_Outputs_Prep!$B$4:$AH$378,MATCH(F_Outputs!$A140&amp;F_Outputs!$B140,F_Outputs_Prep!$I$4:$I$378,0),MATCH(F_Outputs!X$2,F_Outputs_Prep!$B$4:$AH$4,0))</f>
        <v>299</v>
      </c>
    </row>
    <row r="141" spans="1:24" ht="15" x14ac:dyDescent="0.25">
      <c r="A141" s="58" t="s">
        <v>82</v>
      </c>
      <c r="B141" s="56" t="s">
        <v>130</v>
      </c>
      <c r="C141" s="56" t="s">
        <v>181</v>
      </c>
      <c r="D141" s="52" t="s">
        <v>50</v>
      </c>
      <c r="E141" s="56" t="s">
        <v>44</v>
      </c>
      <c r="F141" s="15" t="str">
        <f>INDEX(F_Outputs_Prep!$B$4:$AH$378,MATCH(F_Outputs!$A141&amp;F_Outputs!$B141,F_Outputs_Prep!$I$4:$I$378,0),MATCH(F_Outputs!F$2,F_Outputs_Prep!$B$4:$AH$4,0))</f>
        <v>##BLANK</v>
      </c>
      <c r="G141" s="15" t="str">
        <f>INDEX(F_Outputs_Prep!$B$4:$AH$378,MATCH(F_Outputs!$A141&amp;F_Outputs!$B141,F_Outputs_Prep!$I$4:$I$378,0),MATCH(F_Outputs!G$2,F_Outputs_Prep!$B$4:$AH$4,0))</f>
        <v>##BLANK</v>
      </c>
      <c r="H141" s="15" t="str">
        <f>INDEX(F_Outputs_Prep!$B$4:$AH$378,MATCH(F_Outputs!$A141&amp;F_Outputs!$B141,F_Outputs_Prep!$I$4:$I$378,0),MATCH(F_Outputs!H$2,F_Outputs_Prep!$B$4:$AH$4,0))</f>
        <v>##BLANK</v>
      </c>
      <c r="I141" s="15" t="str">
        <f>INDEX(F_Outputs_Prep!$B$4:$AH$378,MATCH(F_Outputs!$A141&amp;F_Outputs!$B141,F_Outputs_Prep!$I$4:$I$378,0),MATCH(F_Outputs!I$2,F_Outputs_Prep!$B$4:$AH$4,0))</f>
        <v>##BLANK</v>
      </c>
      <c r="J141" s="15" t="str">
        <f>INDEX(F_Outputs_Prep!$B$4:$AH$378,MATCH(F_Outputs!$A141&amp;F_Outputs!$B141,F_Outputs_Prep!$I$4:$I$378,0),MATCH(F_Outputs!J$2,F_Outputs_Prep!$B$4:$AH$4,0))</f>
        <v>##BLANK</v>
      </c>
      <c r="K141" s="15" t="str">
        <f>INDEX(F_Outputs_Prep!$B$4:$AH$378,MATCH(F_Outputs!$A141&amp;F_Outputs!$B141,F_Outputs_Prep!$I$4:$I$378,0),MATCH(F_Outputs!K$2,F_Outputs_Prep!$B$4:$AH$4,0))</f>
        <v>##BLANK</v>
      </c>
      <c r="L141" s="15" t="str">
        <f>INDEX(F_Outputs_Prep!$B$4:$AH$378,MATCH(F_Outputs!$A141&amp;F_Outputs!$B141,F_Outputs_Prep!$I$4:$I$378,0),MATCH(F_Outputs!L$2,F_Outputs_Prep!$B$4:$AH$4,0))</f>
        <v>##BLANK</v>
      </c>
      <c r="M141" s="15" t="str">
        <f>INDEX(F_Outputs_Prep!$B$4:$AH$378,MATCH(F_Outputs!$A141&amp;F_Outputs!$B141,F_Outputs_Prep!$I$4:$I$378,0),MATCH(F_Outputs!M$2,F_Outputs_Prep!$B$4:$AH$4,0))</f>
        <v>##BLANK</v>
      </c>
      <c r="N141" s="15" t="str">
        <f>INDEX(F_Outputs_Prep!$B$4:$AH$378,MATCH(F_Outputs!$A141&amp;F_Outputs!$B141,F_Outputs_Prep!$I$4:$I$378,0),MATCH(F_Outputs!N$2,F_Outputs_Prep!$B$4:$AH$4,0))</f>
        <v>##BLANK</v>
      </c>
      <c r="O141" s="15" t="str">
        <f>INDEX(F_Outputs_Prep!$B$4:$AH$378,MATCH(F_Outputs!$A141&amp;F_Outputs!$B141,F_Outputs_Prep!$I$4:$I$378,0),MATCH(F_Outputs!O$2,F_Outputs_Prep!$B$4:$AH$4,0))</f>
        <v>##BLANK</v>
      </c>
      <c r="P141" s="15" t="str">
        <f>INDEX(F_Outputs_Prep!$B$4:$AH$378,MATCH(F_Outputs!$A141&amp;F_Outputs!$B141,F_Outputs_Prep!$I$4:$I$378,0),MATCH(F_Outputs!P$2,F_Outputs_Prep!$B$4:$AH$4,0))</f>
        <v>##BLANK</v>
      </c>
      <c r="Q141" s="15" t="str">
        <f>INDEX(F_Outputs_Prep!$B$4:$AH$378,MATCH(F_Outputs!$A141&amp;F_Outputs!$B141,F_Outputs_Prep!$I$4:$I$378,0),MATCH(F_Outputs!Q$2,F_Outputs_Prep!$B$4:$AH$4,0))</f>
        <v>##BLANK</v>
      </c>
      <c r="R141" s="15" t="str">
        <f>INDEX(F_Outputs_Prep!$B$4:$AH$378,MATCH(F_Outputs!$A141&amp;F_Outputs!$B141,F_Outputs_Prep!$I$4:$I$378,0),MATCH(F_Outputs!R$2,F_Outputs_Prep!$B$4:$AH$4,0))</f>
        <v>##BLANK</v>
      </c>
      <c r="S141" s="15" t="str">
        <f>INDEX(F_Outputs_Prep!$B$4:$AH$378,MATCH(F_Outputs!$A141&amp;F_Outputs!$B141,F_Outputs_Prep!$I$4:$I$378,0),MATCH(F_Outputs!S$2,F_Outputs_Prep!$B$4:$AH$4,0))</f>
        <v>##BLANK</v>
      </c>
      <c r="T141" s="15" t="str">
        <f>INDEX(F_Outputs_Prep!$B$4:$AH$378,MATCH(F_Outputs!$A141&amp;F_Outputs!$B141,F_Outputs_Prep!$I$4:$I$378,0),MATCH(F_Outputs!T$2,F_Outputs_Prep!$B$4:$AH$4,0))</f>
        <v>##BLANK</v>
      </c>
      <c r="U141" s="15" t="str">
        <f>INDEX(F_Outputs_Prep!$B$4:$AH$378,MATCH(F_Outputs!$A141&amp;F_Outputs!$B141,F_Outputs_Prep!$I$4:$I$378,0),MATCH(F_Outputs!U$2,F_Outputs_Prep!$B$4:$AH$4,0))</f>
        <v>##BLANK</v>
      </c>
      <c r="V141" s="15" t="str">
        <f>INDEX(F_Outputs_Prep!$B$4:$AH$378,MATCH(F_Outputs!$A141&amp;F_Outputs!$B141,F_Outputs_Prep!$I$4:$I$378,0),MATCH(F_Outputs!V$2,F_Outputs_Prep!$B$4:$AH$4,0))</f>
        <v>##BLANK</v>
      </c>
      <c r="W141" s="15" t="str">
        <f>INDEX(F_Outputs_Prep!$B$4:$AH$378,MATCH(F_Outputs!$A141&amp;F_Outputs!$B141,F_Outputs_Prep!$I$4:$I$378,0),MATCH(F_Outputs!W$2,F_Outputs_Prep!$B$4:$AH$4,0))</f>
        <v>##BLANK</v>
      </c>
      <c r="X141" s="15" t="str">
        <f>INDEX(F_Outputs_Prep!$B$4:$AH$378,MATCH(F_Outputs!$A141&amp;F_Outputs!$B141,F_Outputs_Prep!$I$4:$I$378,0),MATCH(F_Outputs!X$2,F_Outputs_Prep!$B$4:$AH$4,0))</f>
        <v>##BLANK</v>
      </c>
    </row>
    <row r="142" spans="1:24" ht="15" x14ac:dyDescent="0.25">
      <c r="A142" s="58" t="s">
        <v>82</v>
      </c>
      <c r="B142" s="56" t="s">
        <v>131</v>
      </c>
      <c r="C142" s="56" t="s">
        <v>182</v>
      </c>
      <c r="D142" s="52" t="s">
        <v>50</v>
      </c>
      <c r="E142" s="56" t="s">
        <v>44</v>
      </c>
      <c r="F142" s="15">
        <f>INDEX(F_Outputs_Prep!$B$4:$AH$378,MATCH(F_Outputs!$A142&amp;F_Outputs!$B142,F_Outputs_Prep!$I$4:$I$378,0),MATCH(F_Outputs!F$2,F_Outputs_Prep!$B$4:$AH$4,0))</f>
        <v>0</v>
      </c>
      <c r="G142" s="15">
        <f>INDEX(F_Outputs_Prep!$B$4:$AH$378,MATCH(F_Outputs!$A142&amp;F_Outputs!$B142,F_Outputs_Prep!$I$4:$I$378,0),MATCH(F_Outputs!G$2,F_Outputs_Prep!$B$4:$AH$4,0))</f>
        <v>0</v>
      </c>
      <c r="H142" s="15">
        <f>INDEX(F_Outputs_Prep!$B$4:$AH$378,MATCH(F_Outputs!$A142&amp;F_Outputs!$B142,F_Outputs_Prep!$I$4:$I$378,0),MATCH(F_Outputs!H$2,F_Outputs_Prep!$B$4:$AH$4,0))</f>
        <v>0</v>
      </c>
      <c r="I142" s="15">
        <f>INDEX(F_Outputs_Prep!$B$4:$AH$378,MATCH(F_Outputs!$A142&amp;F_Outputs!$B142,F_Outputs_Prep!$I$4:$I$378,0),MATCH(F_Outputs!I$2,F_Outputs_Prep!$B$4:$AH$4,0))</f>
        <v>0</v>
      </c>
      <c r="J142" s="15">
        <f>INDEX(F_Outputs_Prep!$B$4:$AH$378,MATCH(F_Outputs!$A142&amp;F_Outputs!$B142,F_Outputs_Prep!$I$4:$I$378,0),MATCH(F_Outputs!J$2,F_Outputs_Prep!$B$4:$AH$4,0))</f>
        <v>0</v>
      </c>
      <c r="K142" s="15">
        <f>INDEX(F_Outputs_Prep!$B$4:$AH$378,MATCH(F_Outputs!$A142&amp;F_Outputs!$B142,F_Outputs_Prep!$I$4:$I$378,0),MATCH(F_Outputs!K$2,F_Outputs_Prep!$B$4:$AH$4,0))</f>
        <v>0</v>
      </c>
      <c r="L142" s="15">
        <f>INDEX(F_Outputs_Prep!$B$4:$AH$378,MATCH(F_Outputs!$A142&amp;F_Outputs!$B142,F_Outputs_Prep!$I$4:$I$378,0),MATCH(F_Outputs!L$2,F_Outputs_Prep!$B$4:$AH$4,0))</f>
        <v>0</v>
      </c>
      <c r="M142" s="15">
        <f>INDEX(F_Outputs_Prep!$B$4:$AH$378,MATCH(F_Outputs!$A142&amp;F_Outputs!$B142,F_Outputs_Prep!$I$4:$I$378,0),MATCH(F_Outputs!M$2,F_Outputs_Prep!$B$4:$AH$4,0))</f>
        <v>0</v>
      </c>
      <c r="N142" s="15">
        <f>INDEX(F_Outputs_Prep!$B$4:$AH$378,MATCH(F_Outputs!$A142&amp;F_Outputs!$B142,F_Outputs_Prep!$I$4:$I$378,0),MATCH(F_Outputs!N$2,F_Outputs_Prep!$B$4:$AH$4,0))</f>
        <v>0</v>
      </c>
      <c r="O142" s="15">
        <f>INDEX(F_Outputs_Prep!$B$4:$AH$378,MATCH(F_Outputs!$A142&amp;F_Outputs!$B142,F_Outputs_Prep!$I$4:$I$378,0),MATCH(F_Outputs!O$2,F_Outputs_Prep!$B$4:$AH$4,0))</f>
        <v>0</v>
      </c>
      <c r="P142" s="15">
        <f>INDEX(F_Outputs_Prep!$B$4:$AH$378,MATCH(F_Outputs!$A142&amp;F_Outputs!$B142,F_Outputs_Prep!$I$4:$I$378,0),MATCH(F_Outputs!P$2,F_Outputs_Prep!$B$4:$AH$4,0))</f>
        <v>299</v>
      </c>
      <c r="Q142" s="15">
        <f>INDEX(F_Outputs_Prep!$B$4:$AH$378,MATCH(F_Outputs!$A142&amp;F_Outputs!$B142,F_Outputs_Prep!$I$4:$I$378,0),MATCH(F_Outputs!Q$2,F_Outputs_Prep!$B$4:$AH$4,0))</f>
        <v>299</v>
      </c>
      <c r="R142" s="15">
        <f>INDEX(F_Outputs_Prep!$B$4:$AH$378,MATCH(F_Outputs!$A142&amp;F_Outputs!$B142,F_Outputs_Prep!$I$4:$I$378,0),MATCH(F_Outputs!R$2,F_Outputs_Prep!$B$4:$AH$4,0))</f>
        <v>299</v>
      </c>
      <c r="S142" s="15">
        <f>INDEX(F_Outputs_Prep!$B$4:$AH$378,MATCH(F_Outputs!$A142&amp;F_Outputs!$B142,F_Outputs_Prep!$I$4:$I$378,0),MATCH(F_Outputs!S$2,F_Outputs_Prep!$B$4:$AH$4,0))</f>
        <v>299</v>
      </c>
      <c r="T142" s="15">
        <f>INDEX(F_Outputs_Prep!$B$4:$AH$378,MATCH(F_Outputs!$A142&amp;F_Outputs!$B142,F_Outputs_Prep!$I$4:$I$378,0),MATCH(F_Outputs!T$2,F_Outputs_Prep!$B$4:$AH$4,0))</f>
        <v>299</v>
      </c>
      <c r="U142" s="15">
        <f>INDEX(F_Outputs_Prep!$B$4:$AH$378,MATCH(F_Outputs!$A142&amp;F_Outputs!$B142,F_Outputs_Prep!$I$4:$I$378,0),MATCH(F_Outputs!U$2,F_Outputs_Prep!$B$4:$AH$4,0))</f>
        <v>299</v>
      </c>
      <c r="V142" s="15">
        <f>INDEX(F_Outputs_Prep!$B$4:$AH$378,MATCH(F_Outputs!$A142&amp;F_Outputs!$B142,F_Outputs_Prep!$I$4:$I$378,0),MATCH(F_Outputs!V$2,F_Outputs_Prep!$B$4:$AH$4,0))</f>
        <v>299</v>
      </c>
      <c r="W142" s="15">
        <f>INDEX(F_Outputs_Prep!$B$4:$AH$378,MATCH(F_Outputs!$A142&amp;F_Outputs!$B142,F_Outputs_Prep!$I$4:$I$378,0),MATCH(F_Outputs!W$2,F_Outputs_Prep!$B$4:$AH$4,0))</f>
        <v>299</v>
      </c>
      <c r="X142" s="15">
        <f>INDEX(F_Outputs_Prep!$B$4:$AH$378,MATCH(F_Outputs!$A142&amp;F_Outputs!$B142,F_Outputs_Prep!$I$4:$I$378,0),MATCH(F_Outputs!X$2,F_Outputs_Prep!$B$4:$AH$4,0))</f>
        <v>299</v>
      </c>
    </row>
    <row r="143" spans="1:24" ht="15" x14ac:dyDescent="0.25">
      <c r="A143" s="58" t="s">
        <v>82</v>
      </c>
      <c r="B143" s="56" t="s">
        <v>132</v>
      </c>
      <c r="C143" s="56" t="s">
        <v>183</v>
      </c>
      <c r="D143" s="52" t="s">
        <v>50</v>
      </c>
      <c r="E143" s="56" t="s">
        <v>44</v>
      </c>
      <c r="F143" s="15">
        <f>INDEX(F_Outputs_Prep!$B$4:$AH$378,MATCH(F_Outputs!$A143&amp;F_Outputs!$B143,F_Outputs_Prep!$I$4:$I$378,0),MATCH(F_Outputs!F$2,F_Outputs_Prep!$B$4:$AH$4,0))</f>
        <v>72194.198999999993</v>
      </c>
      <c r="G143" s="15">
        <f>INDEX(F_Outputs_Prep!$B$4:$AH$378,MATCH(F_Outputs!$A143&amp;F_Outputs!$B143,F_Outputs_Prep!$I$4:$I$378,0),MATCH(F_Outputs!G$2,F_Outputs_Prep!$B$4:$AH$4,0))</f>
        <v>-71094.672399999996</v>
      </c>
      <c r="H143" s="15">
        <f>INDEX(F_Outputs_Prep!$B$4:$AH$378,MATCH(F_Outputs!$A143&amp;F_Outputs!$B143,F_Outputs_Prep!$I$4:$I$378,0),MATCH(F_Outputs!H$2,F_Outputs_Prep!$B$4:$AH$4,0))</f>
        <v>-15003.320299999999</v>
      </c>
      <c r="I143" s="15">
        <f>INDEX(F_Outputs_Prep!$B$4:$AH$378,MATCH(F_Outputs!$A143&amp;F_Outputs!$B143,F_Outputs_Prep!$I$4:$I$378,0),MATCH(F_Outputs!I$2,F_Outputs_Prep!$B$4:$AH$4,0))</f>
        <v>13974.9797</v>
      </c>
      <c r="J143" s="15">
        <f>INDEX(F_Outputs_Prep!$B$4:$AH$378,MATCH(F_Outputs!$A143&amp;F_Outputs!$B143,F_Outputs_Prep!$I$4:$I$378,0),MATCH(F_Outputs!J$2,F_Outputs_Prep!$B$4:$AH$4,0))</f>
        <v>42884.624300000003</v>
      </c>
      <c r="K143" s="15">
        <f>INDEX(F_Outputs_Prep!$B$4:$AH$378,MATCH(F_Outputs!$A143&amp;F_Outputs!$B143,F_Outputs_Prep!$I$4:$I$378,0),MATCH(F_Outputs!K$2,F_Outputs_Prep!$B$4:$AH$4,0))</f>
        <v>16118.177600000001</v>
      </c>
      <c r="L143" s="15">
        <f>INDEX(F_Outputs_Prep!$B$4:$AH$378,MATCH(F_Outputs!$A143&amp;F_Outputs!$B143,F_Outputs_Prep!$I$4:$I$378,0),MATCH(F_Outputs!L$2,F_Outputs_Prep!$B$4:$AH$4,0))</f>
        <v>101396.86169999999</v>
      </c>
      <c r="M143" s="15">
        <f>INDEX(F_Outputs_Prep!$B$4:$AH$378,MATCH(F_Outputs!$A143&amp;F_Outputs!$B143,F_Outputs_Prep!$I$4:$I$378,0),MATCH(F_Outputs!M$2,F_Outputs_Prep!$B$4:$AH$4,0))</f>
        <v>110991.58259999999</v>
      </c>
      <c r="N143" s="15">
        <f>INDEX(F_Outputs_Prep!$B$4:$AH$378,MATCH(F_Outputs!$A143&amp;F_Outputs!$B143,F_Outputs_Prep!$I$4:$I$378,0),MATCH(F_Outputs!N$2,F_Outputs_Prep!$B$4:$AH$4,0))</f>
        <v>97902.815499999997</v>
      </c>
      <c r="O143" s="15">
        <f>INDEX(F_Outputs_Prep!$B$4:$AH$378,MATCH(F_Outputs!$A143&amp;F_Outputs!$B143,F_Outputs_Prep!$I$4:$I$378,0),MATCH(F_Outputs!O$2,F_Outputs_Prep!$B$4:$AH$4,0))</f>
        <v>0</v>
      </c>
      <c r="P143" s="15">
        <f>INDEX(F_Outputs_Prep!$B$4:$AH$378,MATCH(F_Outputs!$A143&amp;F_Outputs!$B143,F_Outputs_Prep!$I$4:$I$378,0),MATCH(F_Outputs!P$2,F_Outputs_Prep!$B$4:$AH$4,0))</f>
        <v>23284.135699999999</v>
      </c>
      <c r="Q143" s="15">
        <f>INDEX(F_Outputs_Prep!$B$4:$AH$378,MATCH(F_Outputs!$A143&amp;F_Outputs!$B143,F_Outputs_Prep!$I$4:$I$378,0),MATCH(F_Outputs!Q$2,F_Outputs_Prep!$B$4:$AH$4,0))</f>
        <v>67001.650299999994</v>
      </c>
      <c r="R143" s="15">
        <f>INDEX(F_Outputs_Prep!$B$4:$AH$378,MATCH(F_Outputs!$A143&amp;F_Outputs!$B143,F_Outputs_Prep!$I$4:$I$378,0),MATCH(F_Outputs!R$2,F_Outputs_Prep!$B$4:$AH$4,0))</f>
        <v>32987.406000000003</v>
      </c>
      <c r="S143" s="15">
        <f>INDEX(F_Outputs_Prep!$B$4:$AH$378,MATCH(F_Outputs!$A143&amp;F_Outputs!$B143,F_Outputs_Prep!$I$4:$I$378,0),MATCH(F_Outputs!S$2,F_Outputs_Prep!$B$4:$AH$4,0))</f>
        <v>33229.629399999998</v>
      </c>
      <c r="T143" s="15">
        <f>INDEX(F_Outputs_Prep!$B$4:$AH$378,MATCH(F_Outputs!$A143&amp;F_Outputs!$B143,F_Outputs_Prep!$I$4:$I$378,0),MATCH(F_Outputs!T$2,F_Outputs_Prep!$B$4:$AH$4,0))</f>
        <v>44064.112500000003</v>
      </c>
      <c r="U143" s="15">
        <f>INDEX(F_Outputs_Prep!$B$4:$AH$378,MATCH(F_Outputs!$A143&amp;F_Outputs!$B143,F_Outputs_Prep!$I$4:$I$378,0),MATCH(F_Outputs!U$2,F_Outputs_Prep!$B$4:$AH$4,0))</f>
        <v>44064.112500000003</v>
      </c>
      <c r="V143" s="15">
        <f>INDEX(F_Outputs_Prep!$B$4:$AH$378,MATCH(F_Outputs!$A143&amp;F_Outputs!$B143,F_Outputs_Prep!$I$4:$I$378,0),MATCH(F_Outputs!V$2,F_Outputs_Prep!$B$4:$AH$4,0))</f>
        <v>65737.865300000005</v>
      </c>
      <c r="W143" s="15">
        <f>INDEX(F_Outputs_Prep!$B$4:$AH$378,MATCH(F_Outputs!$A143&amp;F_Outputs!$B143,F_Outputs_Prep!$I$4:$I$378,0),MATCH(F_Outputs!W$2,F_Outputs_Prep!$B$4:$AH$4,0))</f>
        <v>123963.0919</v>
      </c>
      <c r="X143" s="15">
        <f>INDEX(F_Outputs_Prep!$B$4:$AH$378,MATCH(F_Outputs!$A143&amp;F_Outputs!$B143,F_Outputs_Prep!$I$4:$I$378,0),MATCH(F_Outputs!X$2,F_Outputs_Prep!$B$4:$AH$4,0))</f>
        <v>163853.63320000001</v>
      </c>
    </row>
    <row r="144" spans="1:24" ht="15" x14ac:dyDescent="0.25">
      <c r="A144" s="58" t="s">
        <v>82</v>
      </c>
      <c r="B144" s="56" t="s">
        <v>124</v>
      </c>
      <c r="C144" s="56" t="s">
        <v>184</v>
      </c>
      <c r="D144" s="52" t="s">
        <v>68</v>
      </c>
      <c r="E144" s="56" t="s">
        <v>44</v>
      </c>
      <c r="F144" s="15">
        <f>INDEX(F_Outputs_Prep!$B$4:$AH$378,MATCH(F_Outputs!$A144&amp;F_Outputs!$B144,F_Outputs_Prep!$I$4:$I$378,0),MATCH(F_Outputs!F$2,F_Outputs_Prep!$B$4:$AH$4,0))</f>
        <v>8.4400000000000003E-2</v>
      </c>
      <c r="G144" s="15">
        <f>INDEX(F_Outputs_Prep!$B$4:$AH$378,MATCH(F_Outputs!$A144&amp;F_Outputs!$B144,F_Outputs_Prep!$I$4:$I$378,0),MATCH(F_Outputs!G$2,F_Outputs_Prep!$B$4:$AH$4,0))</f>
        <v>-8.3099999999999993E-2</v>
      </c>
      <c r="H144" s="15">
        <f>INDEX(F_Outputs_Prep!$B$4:$AH$378,MATCH(F_Outputs!$A144&amp;F_Outputs!$B144,F_Outputs_Prep!$I$4:$I$378,0),MATCH(F_Outputs!H$2,F_Outputs_Prep!$B$4:$AH$4,0))</f>
        <v>-1.7500000000000002E-2</v>
      </c>
      <c r="I144" s="15">
        <f>INDEX(F_Outputs_Prep!$B$4:$AH$378,MATCH(F_Outputs!$A144&amp;F_Outputs!$B144,F_Outputs_Prep!$I$4:$I$378,0),MATCH(F_Outputs!I$2,F_Outputs_Prep!$B$4:$AH$4,0))</f>
        <v>1.6299999999999999E-2</v>
      </c>
      <c r="J144" s="15">
        <f>INDEX(F_Outputs_Prep!$B$4:$AH$378,MATCH(F_Outputs!$A144&amp;F_Outputs!$B144,F_Outputs_Prep!$I$4:$I$378,0),MATCH(F_Outputs!J$2,F_Outputs_Prep!$B$4:$AH$4,0))</f>
        <v>5.0099999999999999E-2</v>
      </c>
      <c r="K144" s="15">
        <f>INDEX(F_Outputs_Prep!$B$4:$AH$378,MATCH(F_Outputs!$A144&amp;F_Outputs!$B144,F_Outputs_Prep!$I$4:$I$378,0),MATCH(F_Outputs!K$2,F_Outputs_Prep!$B$4:$AH$4,0))</f>
        <v>1.8800000000000001E-2</v>
      </c>
      <c r="L144" s="15">
        <f>INDEX(F_Outputs_Prep!$B$4:$AH$378,MATCH(F_Outputs!$A144&amp;F_Outputs!$B144,F_Outputs_Prep!$I$4:$I$378,0),MATCH(F_Outputs!L$2,F_Outputs_Prep!$B$4:$AH$4,0))</f>
        <v>0.1186</v>
      </c>
      <c r="M144" s="15">
        <f>INDEX(F_Outputs_Prep!$B$4:$AH$378,MATCH(F_Outputs!$A144&amp;F_Outputs!$B144,F_Outputs_Prep!$I$4:$I$378,0),MATCH(F_Outputs!M$2,F_Outputs_Prep!$B$4:$AH$4,0))</f>
        <v>0.1298</v>
      </c>
      <c r="N144" s="15">
        <f>INDEX(F_Outputs_Prep!$B$4:$AH$378,MATCH(F_Outputs!$A144&amp;F_Outputs!$B144,F_Outputs_Prep!$I$4:$I$378,0),MATCH(F_Outputs!N$2,F_Outputs_Prep!$B$4:$AH$4,0))</f>
        <v>0.1145</v>
      </c>
      <c r="O144" s="15">
        <f>INDEX(F_Outputs_Prep!$B$4:$AH$378,MATCH(F_Outputs!$A144&amp;F_Outputs!$B144,F_Outputs_Prep!$I$4:$I$378,0),MATCH(F_Outputs!O$2,F_Outputs_Prep!$B$4:$AH$4,0))</f>
        <v>0</v>
      </c>
      <c r="P144" s="15">
        <f>INDEX(F_Outputs_Prep!$B$4:$AH$378,MATCH(F_Outputs!$A144&amp;F_Outputs!$B144,F_Outputs_Prep!$I$4:$I$378,0),MATCH(F_Outputs!P$2,F_Outputs_Prep!$B$4:$AH$4,0))</f>
        <v>2.7199999999999998E-2</v>
      </c>
      <c r="Q144" s="15">
        <f>INDEX(F_Outputs_Prep!$B$4:$AH$378,MATCH(F_Outputs!$A144&amp;F_Outputs!$B144,F_Outputs_Prep!$I$4:$I$378,0),MATCH(F_Outputs!Q$2,F_Outputs_Prep!$B$4:$AH$4,0))</f>
        <v>7.8399999999999997E-2</v>
      </c>
      <c r="R144" s="15">
        <f>INDEX(F_Outputs_Prep!$B$4:$AH$378,MATCH(F_Outputs!$A144&amp;F_Outputs!$B144,F_Outputs_Prep!$I$4:$I$378,0),MATCH(F_Outputs!R$2,F_Outputs_Prep!$B$4:$AH$4,0))</f>
        <v>3.8600000000000002E-2</v>
      </c>
      <c r="S144" s="15">
        <f>INDEX(F_Outputs_Prep!$B$4:$AH$378,MATCH(F_Outputs!$A144&amp;F_Outputs!$B144,F_Outputs_Prep!$I$4:$I$378,0),MATCH(F_Outputs!S$2,F_Outputs_Prep!$B$4:$AH$4,0))</f>
        <v>3.8899999999999997E-2</v>
      </c>
      <c r="T144" s="15">
        <f>INDEX(F_Outputs_Prep!$B$4:$AH$378,MATCH(F_Outputs!$A144&amp;F_Outputs!$B144,F_Outputs_Prep!$I$4:$I$378,0),MATCH(F_Outputs!T$2,F_Outputs_Prep!$B$4:$AH$4,0))</f>
        <v>5.1499999999999997E-2</v>
      </c>
      <c r="U144" s="15">
        <f>INDEX(F_Outputs_Prep!$B$4:$AH$378,MATCH(F_Outputs!$A144&amp;F_Outputs!$B144,F_Outputs_Prep!$I$4:$I$378,0),MATCH(F_Outputs!U$2,F_Outputs_Prep!$B$4:$AH$4,0))</f>
        <v>5.1499999999999997E-2</v>
      </c>
      <c r="V144" s="15">
        <f>INDEX(F_Outputs_Prep!$B$4:$AH$378,MATCH(F_Outputs!$A144&amp;F_Outputs!$B144,F_Outputs_Prep!$I$4:$I$378,0),MATCH(F_Outputs!V$2,F_Outputs_Prep!$B$4:$AH$4,0))</f>
        <v>7.6899999999999996E-2</v>
      </c>
      <c r="W144" s="15">
        <f>INDEX(F_Outputs_Prep!$B$4:$AH$378,MATCH(F_Outputs!$A144&amp;F_Outputs!$B144,F_Outputs_Prep!$I$4:$I$378,0),MATCH(F_Outputs!W$2,F_Outputs_Prep!$B$4:$AH$4,0))</f>
        <v>0.14499999999999999</v>
      </c>
      <c r="X144" s="15">
        <f>INDEX(F_Outputs_Prep!$B$4:$AH$378,MATCH(F_Outputs!$A144&amp;F_Outputs!$B144,F_Outputs_Prep!$I$4:$I$378,0),MATCH(F_Outputs!X$2,F_Outputs_Prep!$B$4:$AH$4,0))</f>
        <v>0.19159999999999999</v>
      </c>
    </row>
    <row r="145" spans="1:24" ht="15" x14ac:dyDescent="0.25">
      <c r="A145" s="58" t="s">
        <v>82</v>
      </c>
      <c r="B145" s="56" t="s">
        <v>164</v>
      </c>
      <c r="C145" s="56" t="s">
        <v>153</v>
      </c>
      <c r="D145" s="52" t="s">
        <v>50</v>
      </c>
      <c r="E145" s="56" t="s">
        <v>44</v>
      </c>
      <c r="F145" s="15" t="str">
        <f>INDEX(F_Outputs_Prep!$B$4:$AH$378,MATCH(F_Outputs!$A145&amp;F_Outputs!$B145,F_Outputs_Prep!$I$4:$I$378,0),MATCH(F_Outputs!F$2,F_Outputs_Prep!$B$4:$AH$4,0))</f>
        <v>##BLANK</v>
      </c>
      <c r="G145" s="15" t="str">
        <f>INDEX(F_Outputs_Prep!$B$4:$AH$378,MATCH(F_Outputs!$A145&amp;F_Outputs!$B145,F_Outputs_Prep!$I$4:$I$378,0),MATCH(F_Outputs!G$2,F_Outputs_Prep!$B$4:$AH$4,0))</f>
        <v>##BLANK</v>
      </c>
      <c r="H145" s="15" t="str">
        <f>INDEX(F_Outputs_Prep!$B$4:$AH$378,MATCH(F_Outputs!$A145&amp;F_Outputs!$B145,F_Outputs_Prep!$I$4:$I$378,0),MATCH(F_Outputs!H$2,F_Outputs_Prep!$B$4:$AH$4,0))</f>
        <v>##BLANK</v>
      </c>
      <c r="I145" s="15" t="str">
        <f>INDEX(F_Outputs_Prep!$B$4:$AH$378,MATCH(F_Outputs!$A145&amp;F_Outputs!$B145,F_Outputs_Prep!$I$4:$I$378,0),MATCH(F_Outputs!I$2,F_Outputs_Prep!$B$4:$AH$4,0))</f>
        <v>##BLANK</v>
      </c>
      <c r="J145" s="15" t="str">
        <f>INDEX(F_Outputs_Prep!$B$4:$AH$378,MATCH(F_Outputs!$A145&amp;F_Outputs!$B145,F_Outputs_Prep!$I$4:$I$378,0),MATCH(F_Outputs!J$2,F_Outputs_Prep!$B$4:$AH$4,0))</f>
        <v>##BLANK</v>
      </c>
      <c r="K145" s="15" t="str">
        <f>INDEX(F_Outputs_Prep!$B$4:$AH$378,MATCH(F_Outputs!$A145&amp;F_Outputs!$B145,F_Outputs_Prep!$I$4:$I$378,0),MATCH(F_Outputs!K$2,F_Outputs_Prep!$B$4:$AH$4,0))</f>
        <v>##BLANK</v>
      </c>
      <c r="L145" s="15" t="str">
        <f>INDEX(F_Outputs_Prep!$B$4:$AH$378,MATCH(F_Outputs!$A145&amp;F_Outputs!$B145,F_Outputs_Prep!$I$4:$I$378,0),MATCH(F_Outputs!L$2,F_Outputs_Prep!$B$4:$AH$4,0))</f>
        <v>##BLANK</v>
      </c>
      <c r="M145" s="15" t="str">
        <f>INDEX(F_Outputs_Prep!$B$4:$AH$378,MATCH(F_Outputs!$A145&amp;F_Outputs!$B145,F_Outputs_Prep!$I$4:$I$378,0),MATCH(F_Outputs!M$2,F_Outputs_Prep!$B$4:$AH$4,0))</f>
        <v>##BLANK</v>
      </c>
      <c r="N145" s="15" t="str">
        <f>INDEX(F_Outputs_Prep!$B$4:$AH$378,MATCH(F_Outputs!$A145&amp;F_Outputs!$B145,F_Outputs_Prep!$I$4:$I$378,0),MATCH(F_Outputs!N$2,F_Outputs_Prep!$B$4:$AH$4,0))</f>
        <v>##BLANK</v>
      </c>
      <c r="O145" s="15" t="str">
        <f>INDEX(F_Outputs_Prep!$B$4:$AH$378,MATCH(F_Outputs!$A145&amp;F_Outputs!$B145,F_Outputs_Prep!$I$4:$I$378,0),MATCH(F_Outputs!O$2,F_Outputs_Prep!$B$4:$AH$4,0))</f>
        <v>##BLANK</v>
      </c>
      <c r="P145" s="15" t="str">
        <f>INDEX(F_Outputs_Prep!$B$4:$AH$378,MATCH(F_Outputs!$A145&amp;F_Outputs!$B145,F_Outputs_Prep!$I$4:$I$378,0),MATCH(F_Outputs!P$2,F_Outputs_Prep!$B$4:$AH$4,0))</f>
        <v>##BLANK</v>
      </c>
      <c r="Q145" s="15" t="str">
        <f>INDEX(F_Outputs_Prep!$B$4:$AH$378,MATCH(F_Outputs!$A145&amp;F_Outputs!$B145,F_Outputs_Prep!$I$4:$I$378,0),MATCH(F_Outputs!Q$2,F_Outputs_Prep!$B$4:$AH$4,0))</f>
        <v>##BLANK</v>
      </c>
      <c r="R145" s="15" t="str">
        <f>INDEX(F_Outputs_Prep!$B$4:$AH$378,MATCH(F_Outputs!$A145&amp;F_Outputs!$B145,F_Outputs_Prep!$I$4:$I$378,0),MATCH(F_Outputs!R$2,F_Outputs_Prep!$B$4:$AH$4,0))</f>
        <v>##BLANK</v>
      </c>
      <c r="S145" s="15" t="str">
        <f>INDEX(F_Outputs_Prep!$B$4:$AH$378,MATCH(F_Outputs!$A145&amp;F_Outputs!$B145,F_Outputs_Prep!$I$4:$I$378,0),MATCH(F_Outputs!S$2,F_Outputs_Prep!$B$4:$AH$4,0))</f>
        <v>##BLANK</v>
      </c>
      <c r="T145" s="15" t="str">
        <f>INDEX(F_Outputs_Prep!$B$4:$AH$378,MATCH(F_Outputs!$A145&amp;F_Outputs!$B145,F_Outputs_Prep!$I$4:$I$378,0),MATCH(F_Outputs!T$2,F_Outputs_Prep!$B$4:$AH$4,0))</f>
        <v>##BLANK</v>
      </c>
      <c r="U145" s="15" t="str">
        <f>INDEX(F_Outputs_Prep!$B$4:$AH$378,MATCH(F_Outputs!$A145&amp;F_Outputs!$B145,F_Outputs_Prep!$I$4:$I$378,0),MATCH(F_Outputs!U$2,F_Outputs_Prep!$B$4:$AH$4,0))</f>
        <v>##BLANK</v>
      </c>
      <c r="V145" s="15" t="str">
        <f>INDEX(F_Outputs_Prep!$B$4:$AH$378,MATCH(F_Outputs!$A145&amp;F_Outputs!$B145,F_Outputs_Prep!$I$4:$I$378,0),MATCH(F_Outputs!V$2,F_Outputs_Prep!$B$4:$AH$4,0))</f>
        <v>##BLANK</v>
      </c>
      <c r="W145" s="15" t="str">
        <f>INDEX(F_Outputs_Prep!$B$4:$AH$378,MATCH(F_Outputs!$A145&amp;F_Outputs!$B145,F_Outputs_Prep!$I$4:$I$378,0),MATCH(F_Outputs!W$2,F_Outputs_Prep!$B$4:$AH$4,0))</f>
        <v>##BLANK</v>
      </c>
      <c r="X145" s="15" t="str">
        <f>INDEX(F_Outputs_Prep!$B$4:$AH$378,MATCH(F_Outputs!$A145&amp;F_Outputs!$B145,F_Outputs_Prep!$I$4:$I$378,0),MATCH(F_Outputs!X$2,F_Outputs_Prep!$B$4:$AH$4,0))</f>
        <v>##BLANK</v>
      </c>
    </row>
    <row r="146" spans="1:24" ht="15" x14ac:dyDescent="0.25">
      <c r="A146" s="58" t="s">
        <v>82</v>
      </c>
      <c r="B146" s="56" t="s">
        <v>165</v>
      </c>
      <c r="C146" s="56" t="s">
        <v>185</v>
      </c>
      <c r="D146" s="52" t="s">
        <v>50</v>
      </c>
      <c r="E146" s="56" t="s">
        <v>44</v>
      </c>
      <c r="F146" s="15" t="str">
        <f>INDEX(F_Outputs_Prep!$B$4:$AH$378,MATCH(F_Outputs!$A146&amp;F_Outputs!$B146,F_Outputs_Prep!$I$4:$I$378,0),MATCH(F_Outputs!F$2,F_Outputs_Prep!$B$4:$AH$4,0))</f>
        <v>##BLANK</v>
      </c>
      <c r="G146" s="15" t="str">
        <f>INDEX(F_Outputs_Prep!$B$4:$AH$378,MATCH(F_Outputs!$A146&amp;F_Outputs!$B146,F_Outputs_Prep!$I$4:$I$378,0),MATCH(F_Outputs!G$2,F_Outputs_Prep!$B$4:$AH$4,0))</f>
        <v>##BLANK</v>
      </c>
      <c r="H146" s="15" t="str">
        <f>INDEX(F_Outputs_Prep!$B$4:$AH$378,MATCH(F_Outputs!$A146&amp;F_Outputs!$B146,F_Outputs_Prep!$I$4:$I$378,0),MATCH(F_Outputs!H$2,F_Outputs_Prep!$B$4:$AH$4,0))</f>
        <v>##BLANK</v>
      </c>
      <c r="I146" s="15" t="str">
        <f>INDEX(F_Outputs_Prep!$B$4:$AH$378,MATCH(F_Outputs!$A146&amp;F_Outputs!$B146,F_Outputs_Prep!$I$4:$I$378,0),MATCH(F_Outputs!I$2,F_Outputs_Prep!$B$4:$AH$4,0))</f>
        <v>##BLANK</v>
      </c>
      <c r="J146" s="15" t="str">
        <f>INDEX(F_Outputs_Prep!$B$4:$AH$378,MATCH(F_Outputs!$A146&amp;F_Outputs!$B146,F_Outputs_Prep!$I$4:$I$378,0),MATCH(F_Outputs!J$2,F_Outputs_Prep!$B$4:$AH$4,0))</f>
        <v>##BLANK</v>
      </c>
      <c r="K146" s="15" t="str">
        <f>INDEX(F_Outputs_Prep!$B$4:$AH$378,MATCH(F_Outputs!$A146&amp;F_Outputs!$B146,F_Outputs_Prep!$I$4:$I$378,0),MATCH(F_Outputs!K$2,F_Outputs_Prep!$B$4:$AH$4,0))</f>
        <v>##BLANK</v>
      </c>
      <c r="L146" s="15" t="str">
        <f>INDEX(F_Outputs_Prep!$B$4:$AH$378,MATCH(F_Outputs!$A146&amp;F_Outputs!$B146,F_Outputs_Prep!$I$4:$I$378,0),MATCH(F_Outputs!L$2,F_Outputs_Prep!$B$4:$AH$4,0))</f>
        <v>##BLANK</v>
      </c>
      <c r="M146" s="15" t="str">
        <f>INDEX(F_Outputs_Prep!$B$4:$AH$378,MATCH(F_Outputs!$A146&amp;F_Outputs!$B146,F_Outputs_Prep!$I$4:$I$378,0),MATCH(F_Outputs!M$2,F_Outputs_Prep!$B$4:$AH$4,0))</f>
        <v>##BLANK</v>
      </c>
      <c r="N146" s="15" t="str">
        <f>INDEX(F_Outputs_Prep!$B$4:$AH$378,MATCH(F_Outputs!$A146&amp;F_Outputs!$B146,F_Outputs_Prep!$I$4:$I$378,0),MATCH(F_Outputs!N$2,F_Outputs_Prep!$B$4:$AH$4,0))</f>
        <v>##BLANK</v>
      </c>
      <c r="O146" s="15" t="str">
        <f>INDEX(F_Outputs_Prep!$B$4:$AH$378,MATCH(F_Outputs!$A146&amp;F_Outputs!$B146,F_Outputs_Prep!$I$4:$I$378,0),MATCH(F_Outputs!O$2,F_Outputs_Prep!$B$4:$AH$4,0))</f>
        <v>##BLANK</v>
      </c>
      <c r="P146" s="15" t="str">
        <f>INDEX(F_Outputs_Prep!$B$4:$AH$378,MATCH(F_Outputs!$A146&amp;F_Outputs!$B146,F_Outputs_Prep!$I$4:$I$378,0),MATCH(F_Outputs!P$2,F_Outputs_Prep!$B$4:$AH$4,0))</f>
        <v>##BLANK</v>
      </c>
      <c r="Q146" s="15" t="str">
        <f>INDEX(F_Outputs_Prep!$B$4:$AH$378,MATCH(F_Outputs!$A146&amp;F_Outputs!$B146,F_Outputs_Prep!$I$4:$I$378,0),MATCH(F_Outputs!Q$2,F_Outputs_Prep!$B$4:$AH$4,0))</f>
        <v>##BLANK</v>
      </c>
      <c r="R146" s="15" t="str">
        <f>INDEX(F_Outputs_Prep!$B$4:$AH$378,MATCH(F_Outputs!$A146&amp;F_Outputs!$B146,F_Outputs_Prep!$I$4:$I$378,0),MATCH(F_Outputs!R$2,F_Outputs_Prep!$B$4:$AH$4,0))</f>
        <v>##BLANK</v>
      </c>
      <c r="S146" s="15">
        <f>INDEX(F_Outputs_Prep!$B$4:$AH$378,MATCH(F_Outputs!$A146&amp;F_Outputs!$B146,F_Outputs_Prep!$I$4:$I$378,0),MATCH(F_Outputs!S$2,F_Outputs_Prep!$B$4:$AH$4,0))</f>
        <v>578008.35739999998</v>
      </c>
      <c r="T146" s="15">
        <f>INDEX(F_Outputs_Prep!$B$4:$AH$378,MATCH(F_Outputs!$A146&amp;F_Outputs!$B146,F_Outputs_Prep!$I$4:$I$378,0),MATCH(F_Outputs!T$2,F_Outputs_Prep!$B$4:$AH$4,0))</f>
        <v>580588.88340000005</v>
      </c>
      <c r="U146" s="15">
        <f>INDEX(F_Outputs_Prep!$B$4:$AH$378,MATCH(F_Outputs!$A146&amp;F_Outputs!$B146,F_Outputs_Prep!$I$4:$I$378,0),MATCH(F_Outputs!U$2,F_Outputs_Prep!$B$4:$AH$4,0))</f>
        <v>580588.88340000005</v>
      </c>
      <c r="V146" s="15">
        <f>INDEX(F_Outputs_Prep!$B$4:$AH$378,MATCH(F_Outputs!$A146&amp;F_Outputs!$B146,F_Outputs_Prep!$I$4:$I$378,0),MATCH(F_Outputs!V$2,F_Outputs_Prep!$B$4:$AH$4,0))</f>
        <v>592044.99739999999</v>
      </c>
      <c r="W146" s="15">
        <f>INDEX(F_Outputs_Prep!$B$4:$AH$378,MATCH(F_Outputs!$A146&amp;F_Outputs!$B146,F_Outputs_Prep!$I$4:$I$378,0),MATCH(F_Outputs!W$2,F_Outputs_Prep!$B$4:$AH$4,0))</f>
        <v>642575.85919999995</v>
      </c>
      <c r="X146" s="15">
        <f>INDEX(F_Outputs_Prep!$B$4:$AH$378,MATCH(F_Outputs!$A146&amp;F_Outputs!$B146,F_Outputs_Prep!$I$4:$I$378,0),MATCH(F_Outputs!X$2,F_Outputs_Prep!$B$4:$AH$4,0))</f>
        <v>666819.13919999998</v>
      </c>
    </row>
    <row r="147" spans="1:24" ht="15" x14ac:dyDescent="0.25">
      <c r="A147" s="58" t="s">
        <v>82</v>
      </c>
      <c r="B147" s="56" t="s">
        <v>166</v>
      </c>
      <c r="C147" s="56" t="s">
        <v>186</v>
      </c>
      <c r="D147" s="52" t="s">
        <v>50</v>
      </c>
      <c r="E147" s="56" t="s">
        <v>44</v>
      </c>
      <c r="F147" s="15" t="str">
        <f>INDEX(F_Outputs_Prep!$B$4:$AH$378,MATCH(F_Outputs!$A147&amp;F_Outputs!$B147,F_Outputs_Prep!$I$4:$I$378,0),MATCH(F_Outputs!F$2,F_Outputs_Prep!$B$4:$AH$4,0))</f>
        <v>##BLANK</v>
      </c>
      <c r="G147" s="15" t="str">
        <f>INDEX(F_Outputs_Prep!$B$4:$AH$378,MATCH(F_Outputs!$A147&amp;F_Outputs!$B147,F_Outputs_Prep!$I$4:$I$378,0),MATCH(F_Outputs!G$2,F_Outputs_Prep!$B$4:$AH$4,0))</f>
        <v>##BLANK</v>
      </c>
      <c r="H147" s="15" t="str">
        <f>INDEX(F_Outputs_Prep!$B$4:$AH$378,MATCH(F_Outputs!$A147&amp;F_Outputs!$B147,F_Outputs_Prep!$I$4:$I$378,0),MATCH(F_Outputs!H$2,F_Outputs_Prep!$B$4:$AH$4,0))</f>
        <v>##BLANK</v>
      </c>
      <c r="I147" s="15" t="str">
        <f>INDEX(F_Outputs_Prep!$B$4:$AH$378,MATCH(F_Outputs!$A147&amp;F_Outputs!$B147,F_Outputs_Prep!$I$4:$I$378,0),MATCH(F_Outputs!I$2,F_Outputs_Prep!$B$4:$AH$4,0))</f>
        <v>##BLANK</v>
      </c>
      <c r="J147" s="15" t="str">
        <f>INDEX(F_Outputs_Prep!$B$4:$AH$378,MATCH(F_Outputs!$A147&amp;F_Outputs!$B147,F_Outputs_Prep!$I$4:$I$378,0),MATCH(F_Outputs!J$2,F_Outputs_Prep!$B$4:$AH$4,0))</f>
        <v>##BLANK</v>
      </c>
      <c r="K147" s="15" t="str">
        <f>INDEX(F_Outputs_Prep!$B$4:$AH$378,MATCH(F_Outputs!$A147&amp;F_Outputs!$B147,F_Outputs_Prep!$I$4:$I$378,0),MATCH(F_Outputs!K$2,F_Outputs_Prep!$B$4:$AH$4,0))</f>
        <v>##BLANK</v>
      </c>
      <c r="L147" s="15" t="str">
        <f>INDEX(F_Outputs_Prep!$B$4:$AH$378,MATCH(F_Outputs!$A147&amp;F_Outputs!$B147,F_Outputs_Prep!$I$4:$I$378,0),MATCH(F_Outputs!L$2,F_Outputs_Prep!$B$4:$AH$4,0))</f>
        <v>##BLANK</v>
      </c>
      <c r="M147" s="15" t="str">
        <f>INDEX(F_Outputs_Prep!$B$4:$AH$378,MATCH(F_Outputs!$A147&amp;F_Outputs!$B147,F_Outputs_Prep!$I$4:$I$378,0),MATCH(F_Outputs!M$2,F_Outputs_Prep!$B$4:$AH$4,0))</f>
        <v>##BLANK</v>
      </c>
      <c r="N147" s="15" t="str">
        <f>INDEX(F_Outputs_Prep!$B$4:$AH$378,MATCH(F_Outputs!$A147&amp;F_Outputs!$B147,F_Outputs_Prep!$I$4:$I$378,0),MATCH(F_Outputs!N$2,F_Outputs_Prep!$B$4:$AH$4,0))</f>
        <v>##BLANK</v>
      </c>
      <c r="O147" s="15" t="str">
        <f>INDEX(F_Outputs_Prep!$B$4:$AH$378,MATCH(F_Outputs!$A147&amp;F_Outputs!$B147,F_Outputs_Prep!$I$4:$I$378,0),MATCH(F_Outputs!O$2,F_Outputs_Prep!$B$4:$AH$4,0))</f>
        <v>##BLANK</v>
      </c>
      <c r="P147" s="15" t="str">
        <f>INDEX(F_Outputs_Prep!$B$4:$AH$378,MATCH(F_Outputs!$A147&amp;F_Outputs!$B147,F_Outputs_Prep!$I$4:$I$378,0),MATCH(F_Outputs!P$2,F_Outputs_Prep!$B$4:$AH$4,0))</f>
        <v>##BLANK</v>
      </c>
      <c r="Q147" s="15" t="str">
        <f>INDEX(F_Outputs_Prep!$B$4:$AH$378,MATCH(F_Outputs!$A147&amp;F_Outputs!$B147,F_Outputs_Prep!$I$4:$I$378,0),MATCH(F_Outputs!Q$2,F_Outputs_Prep!$B$4:$AH$4,0))</f>
        <v>##BLANK</v>
      </c>
      <c r="R147" s="15" t="str">
        <f>INDEX(F_Outputs_Prep!$B$4:$AH$378,MATCH(F_Outputs!$A147&amp;F_Outputs!$B147,F_Outputs_Prep!$I$4:$I$378,0),MATCH(F_Outputs!R$2,F_Outputs_Prep!$B$4:$AH$4,0))</f>
        <v>##BLANK</v>
      </c>
      <c r="S147" s="15">
        <f>INDEX(F_Outputs_Prep!$B$4:$AH$378,MATCH(F_Outputs!$A147&amp;F_Outputs!$B147,F_Outputs_Prep!$I$4:$I$378,0),MATCH(F_Outputs!S$2,F_Outputs_Prep!$B$4:$AH$4,0))</f>
        <v>545077.728</v>
      </c>
      <c r="T147" s="15">
        <f>INDEX(F_Outputs_Prep!$B$4:$AH$378,MATCH(F_Outputs!$A147&amp;F_Outputs!$B147,F_Outputs_Prep!$I$4:$I$378,0),MATCH(F_Outputs!T$2,F_Outputs_Prep!$B$4:$AH$4,0))</f>
        <v>536823.7709</v>
      </c>
      <c r="U147" s="15">
        <f>INDEX(F_Outputs_Prep!$B$4:$AH$378,MATCH(F_Outputs!$A147&amp;F_Outputs!$B147,F_Outputs_Prep!$I$4:$I$378,0),MATCH(F_Outputs!U$2,F_Outputs_Prep!$B$4:$AH$4,0))</f>
        <v>536823.7709</v>
      </c>
      <c r="V147" s="15">
        <f>INDEX(F_Outputs_Prep!$B$4:$AH$378,MATCH(F_Outputs!$A147&amp;F_Outputs!$B147,F_Outputs_Prep!$I$4:$I$378,0),MATCH(F_Outputs!V$2,F_Outputs_Prep!$B$4:$AH$4,0))</f>
        <v>526606.13210000005</v>
      </c>
      <c r="W147" s="15">
        <f>INDEX(F_Outputs_Prep!$B$4:$AH$378,MATCH(F_Outputs!$A147&amp;F_Outputs!$B147,F_Outputs_Prep!$I$4:$I$378,0),MATCH(F_Outputs!W$2,F_Outputs_Prep!$B$4:$AH$4,0))</f>
        <v>518911.7672</v>
      </c>
      <c r="X147" s="15">
        <f>INDEX(F_Outputs_Prep!$B$4:$AH$378,MATCH(F_Outputs!$A147&amp;F_Outputs!$B147,F_Outputs_Prep!$I$4:$I$378,0),MATCH(F_Outputs!X$2,F_Outputs_Prep!$B$4:$AH$4,0))</f>
        <v>503264.50599999999</v>
      </c>
    </row>
    <row r="148" spans="1:24" ht="15" x14ac:dyDescent="0.25">
      <c r="A148" s="58" t="s">
        <v>82</v>
      </c>
      <c r="B148" s="56" t="s">
        <v>167</v>
      </c>
      <c r="C148" s="56" t="s">
        <v>187</v>
      </c>
      <c r="D148" s="52" t="s">
        <v>50</v>
      </c>
      <c r="E148" s="56" t="s">
        <v>44</v>
      </c>
      <c r="F148" s="15" t="str">
        <f>INDEX(F_Outputs_Prep!$B$4:$AH$378,MATCH(F_Outputs!$A148&amp;F_Outputs!$B148,F_Outputs_Prep!$I$4:$I$378,0),MATCH(F_Outputs!F$2,F_Outputs_Prep!$B$4:$AH$4,0))</f>
        <v>##BLANK</v>
      </c>
      <c r="G148" s="15" t="str">
        <f>INDEX(F_Outputs_Prep!$B$4:$AH$378,MATCH(F_Outputs!$A148&amp;F_Outputs!$B148,F_Outputs_Prep!$I$4:$I$378,0),MATCH(F_Outputs!G$2,F_Outputs_Prep!$B$4:$AH$4,0))</f>
        <v>##BLANK</v>
      </c>
      <c r="H148" s="15" t="str">
        <f>INDEX(F_Outputs_Prep!$B$4:$AH$378,MATCH(F_Outputs!$A148&amp;F_Outputs!$B148,F_Outputs_Prep!$I$4:$I$378,0),MATCH(F_Outputs!H$2,F_Outputs_Prep!$B$4:$AH$4,0))</f>
        <v>##BLANK</v>
      </c>
      <c r="I148" s="15" t="str">
        <f>INDEX(F_Outputs_Prep!$B$4:$AH$378,MATCH(F_Outputs!$A148&amp;F_Outputs!$B148,F_Outputs_Prep!$I$4:$I$378,0),MATCH(F_Outputs!I$2,F_Outputs_Prep!$B$4:$AH$4,0))</f>
        <v>##BLANK</v>
      </c>
      <c r="J148" s="15" t="str">
        <f>INDEX(F_Outputs_Prep!$B$4:$AH$378,MATCH(F_Outputs!$A148&amp;F_Outputs!$B148,F_Outputs_Prep!$I$4:$I$378,0),MATCH(F_Outputs!J$2,F_Outputs_Prep!$B$4:$AH$4,0))</f>
        <v>##BLANK</v>
      </c>
      <c r="K148" s="15" t="str">
        <f>INDEX(F_Outputs_Prep!$B$4:$AH$378,MATCH(F_Outputs!$A148&amp;F_Outputs!$B148,F_Outputs_Prep!$I$4:$I$378,0),MATCH(F_Outputs!K$2,F_Outputs_Prep!$B$4:$AH$4,0))</f>
        <v>##BLANK</v>
      </c>
      <c r="L148" s="15" t="str">
        <f>INDEX(F_Outputs_Prep!$B$4:$AH$378,MATCH(F_Outputs!$A148&amp;F_Outputs!$B148,F_Outputs_Prep!$I$4:$I$378,0),MATCH(F_Outputs!L$2,F_Outputs_Prep!$B$4:$AH$4,0))</f>
        <v>##BLANK</v>
      </c>
      <c r="M148" s="15" t="str">
        <f>INDEX(F_Outputs_Prep!$B$4:$AH$378,MATCH(F_Outputs!$A148&amp;F_Outputs!$B148,F_Outputs_Prep!$I$4:$I$378,0),MATCH(F_Outputs!M$2,F_Outputs_Prep!$B$4:$AH$4,0))</f>
        <v>##BLANK</v>
      </c>
      <c r="N148" s="15" t="str">
        <f>INDEX(F_Outputs_Prep!$B$4:$AH$378,MATCH(F_Outputs!$A148&amp;F_Outputs!$B148,F_Outputs_Prep!$I$4:$I$378,0),MATCH(F_Outputs!N$2,F_Outputs_Prep!$B$4:$AH$4,0))</f>
        <v>##BLANK</v>
      </c>
      <c r="O148" s="15" t="str">
        <f>INDEX(F_Outputs_Prep!$B$4:$AH$378,MATCH(F_Outputs!$A148&amp;F_Outputs!$B148,F_Outputs_Prep!$I$4:$I$378,0),MATCH(F_Outputs!O$2,F_Outputs_Prep!$B$4:$AH$4,0))</f>
        <v>##BLANK</v>
      </c>
      <c r="P148" s="15" t="str">
        <f>INDEX(F_Outputs_Prep!$B$4:$AH$378,MATCH(F_Outputs!$A148&amp;F_Outputs!$B148,F_Outputs_Prep!$I$4:$I$378,0),MATCH(F_Outputs!P$2,F_Outputs_Prep!$B$4:$AH$4,0))</f>
        <v>##BLANK</v>
      </c>
      <c r="Q148" s="15" t="str">
        <f>INDEX(F_Outputs_Prep!$B$4:$AH$378,MATCH(F_Outputs!$A148&amp;F_Outputs!$B148,F_Outputs_Prep!$I$4:$I$378,0),MATCH(F_Outputs!Q$2,F_Outputs_Prep!$B$4:$AH$4,0))</f>
        <v>##BLANK</v>
      </c>
      <c r="R148" s="15" t="str">
        <f>INDEX(F_Outputs_Prep!$B$4:$AH$378,MATCH(F_Outputs!$A148&amp;F_Outputs!$B148,F_Outputs_Prep!$I$4:$I$378,0),MATCH(F_Outputs!R$2,F_Outputs_Prep!$B$4:$AH$4,0))</f>
        <v>##BLANK</v>
      </c>
      <c r="S148" s="15">
        <f>INDEX(F_Outputs_Prep!$B$4:$AH$378,MATCH(F_Outputs!$A148&amp;F_Outputs!$B148,F_Outputs_Prep!$I$4:$I$378,0),MATCH(F_Outputs!S$2,F_Outputs_Prep!$B$4:$AH$4,0))</f>
        <v>32930.629399999998</v>
      </c>
      <c r="T148" s="15">
        <f>INDEX(F_Outputs_Prep!$B$4:$AH$378,MATCH(F_Outputs!$A148&amp;F_Outputs!$B148,F_Outputs_Prep!$I$4:$I$378,0),MATCH(F_Outputs!T$2,F_Outputs_Prep!$B$4:$AH$4,0))</f>
        <v>43765.112500000003</v>
      </c>
      <c r="U148" s="15">
        <f>INDEX(F_Outputs_Prep!$B$4:$AH$378,MATCH(F_Outputs!$A148&amp;F_Outputs!$B148,F_Outputs_Prep!$I$4:$I$378,0),MATCH(F_Outputs!U$2,F_Outputs_Prep!$B$4:$AH$4,0))</f>
        <v>43765.112500000003</v>
      </c>
      <c r="V148" s="15">
        <f>INDEX(F_Outputs_Prep!$B$4:$AH$378,MATCH(F_Outputs!$A148&amp;F_Outputs!$B148,F_Outputs_Prep!$I$4:$I$378,0),MATCH(F_Outputs!V$2,F_Outputs_Prep!$B$4:$AH$4,0))</f>
        <v>65438.865299999998</v>
      </c>
      <c r="W148" s="15">
        <f>INDEX(F_Outputs_Prep!$B$4:$AH$378,MATCH(F_Outputs!$A148&amp;F_Outputs!$B148,F_Outputs_Prep!$I$4:$I$378,0),MATCH(F_Outputs!W$2,F_Outputs_Prep!$B$4:$AH$4,0))</f>
        <v>123664.0919</v>
      </c>
      <c r="X148" s="15">
        <f>INDEX(F_Outputs_Prep!$B$4:$AH$378,MATCH(F_Outputs!$A148&amp;F_Outputs!$B148,F_Outputs_Prep!$I$4:$I$378,0),MATCH(F_Outputs!X$2,F_Outputs_Prep!$B$4:$AH$4,0))</f>
        <v>163554.63320000001</v>
      </c>
    </row>
    <row r="149" spans="1:24" ht="15" x14ac:dyDescent="0.25">
      <c r="A149" s="58" t="s">
        <v>82</v>
      </c>
      <c r="B149" s="56" t="s">
        <v>168</v>
      </c>
      <c r="C149" s="56" t="s">
        <v>188</v>
      </c>
      <c r="D149" s="52" t="s">
        <v>50</v>
      </c>
      <c r="E149" s="56" t="s">
        <v>44</v>
      </c>
      <c r="F149" s="15" t="str">
        <f>INDEX(F_Outputs_Prep!$B$4:$AH$378,MATCH(F_Outputs!$A149&amp;F_Outputs!$B149,F_Outputs_Prep!$I$4:$I$378,0),MATCH(F_Outputs!F$2,F_Outputs_Prep!$B$4:$AH$4,0))</f>
        <v>##BLANK</v>
      </c>
      <c r="G149" s="15" t="str">
        <f>INDEX(F_Outputs_Prep!$B$4:$AH$378,MATCH(F_Outputs!$A149&amp;F_Outputs!$B149,F_Outputs_Prep!$I$4:$I$378,0),MATCH(F_Outputs!G$2,F_Outputs_Prep!$B$4:$AH$4,0))</f>
        <v>##BLANK</v>
      </c>
      <c r="H149" s="15" t="str">
        <f>INDEX(F_Outputs_Prep!$B$4:$AH$378,MATCH(F_Outputs!$A149&amp;F_Outputs!$B149,F_Outputs_Prep!$I$4:$I$378,0),MATCH(F_Outputs!H$2,F_Outputs_Prep!$B$4:$AH$4,0))</f>
        <v>##BLANK</v>
      </c>
      <c r="I149" s="15" t="str">
        <f>INDEX(F_Outputs_Prep!$B$4:$AH$378,MATCH(F_Outputs!$A149&amp;F_Outputs!$B149,F_Outputs_Prep!$I$4:$I$378,0),MATCH(F_Outputs!I$2,F_Outputs_Prep!$B$4:$AH$4,0))</f>
        <v>##BLANK</v>
      </c>
      <c r="J149" s="15" t="str">
        <f>INDEX(F_Outputs_Prep!$B$4:$AH$378,MATCH(F_Outputs!$A149&amp;F_Outputs!$B149,F_Outputs_Prep!$I$4:$I$378,0),MATCH(F_Outputs!J$2,F_Outputs_Prep!$B$4:$AH$4,0))</f>
        <v>##BLANK</v>
      </c>
      <c r="K149" s="15" t="str">
        <f>INDEX(F_Outputs_Prep!$B$4:$AH$378,MATCH(F_Outputs!$A149&amp;F_Outputs!$B149,F_Outputs_Prep!$I$4:$I$378,0),MATCH(F_Outputs!K$2,F_Outputs_Prep!$B$4:$AH$4,0))</f>
        <v>##BLANK</v>
      </c>
      <c r="L149" s="15" t="str">
        <f>INDEX(F_Outputs_Prep!$B$4:$AH$378,MATCH(F_Outputs!$A149&amp;F_Outputs!$B149,F_Outputs_Prep!$I$4:$I$378,0),MATCH(F_Outputs!L$2,F_Outputs_Prep!$B$4:$AH$4,0))</f>
        <v>##BLANK</v>
      </c>
      <c r="M149" s="15" t="str">
        <f>INDEX(F_Outputs_Prep!$B$4:$AH$378,MATCH(F_Outputs!$A149&amp;F_Outputs!$B149,F_Outputs_Prep!$I$4:$I$378,0),MATCH(F_Outputs!M$2,F_Outputs_Prep!$B$4:$AH$4,0))</f>
        <v>##BLANK</v>
      </c>
      <c r="N149" s="15" t="str">
        <f>INDEX(F_Outputs_Prep!$B$4:$AH$378,MATCH(F_Outputs!$A149&amp;F_Outputs!$B149,F_Outputs_Prep!$I$4:$I$378,0),MATCH(F_Outputs!N$2,F_Outputs_Prep!$B$4:$AH$4,0))</f>
        <v>##BLANK</v>
      </c>
      <c r="O149" s="15" t="str">
        <f>INDEX(F_Outputs_Prep!$B$4:$AH$378,MATCH(F_Outputs!$A149&amp;F_Outputs!$B149,F_Outputs_Prep!$I$4:$I$378,0),MATCH(F_Outputs!O$2,F_Outputs_Prep!$B$4:$AH$4,0))</f>
        <v>##BLANK</v>
      </c>
      <c r="P149" s="15" t="str">
        <f>INDEX(F_Outputs_Prep!$B$4:$AH$378,MATCH(F_Outputs!$A149&amp;F_Outputs!$B149,F_Outputs_Prep!$I$4:$I$378,0),MATCH(F_Outputs!P$2,F_Outputs_Prep!$B$4:$AH$4,0))</f>
        <v>##BLANK</v>
      </c>
      <c r="Q149" s="15" t="str">
        <f>INDEX(F_Outputs_Prep!$B$4:$AH$378,MATCH(F_Outputs!$A149&amp;F_Outputs!$B149,F_Outputs_Prep!$I$4:$I$378,0),MATCH(F_Outputs!Q$2,F_Outputs_Prep!$B$4:$AH$4,0))</f>
        <v>##BLANK</v>
      </c>
      <c r="R149" s="15" t="str">
        <f>INDEX(F_Outputs_Prep!$B$4:$AH$378,MATCH(F_Outputs!$A149&amp;F_Outputs!$B149,F_Outputs_Prep!$I$4:$I$378,0),MATCH(F_Outputs!R$2,F_Outputs_Prep!$B$4:$AH$4,0))</f>
        <v>##BLANK</v>
      </c>
      <c r="S149" s="15">
        <f>INDEX(F_Outputs_Prep!$B$4:$AH$378,MATCH(F_Outputs!$A149&amp;F_Outputs!$B149,F_Outputs_Prep!$I$4:$I$378,0),MATCH(F_Outputs!S$2,F_Outputs_Prep!$B$4:$AH$4,0))</f>
        <v>299</v>
      </c>
      <c r="T149" s="15">
        <f>INDEX(F_Outputs_Prep!$B$4:$AH$378,MATCH(F_Outputs!$A149&amp;F_Outputs!$B149,F_Outputs_Prep!$I$4:$I$378,0),MATCH(F_Outputs!T$2,F_Outputs_Prep!$B$4:$AH$4,0))</f>
        <v>299</v>
      </c>
      <c r="U149" s="15">
        <f>INDEX(F_Outputs_Prep!$B$4:$AH$378,MATCH(F_Outputs!$A149&amp;F_Outputs!$B149,F_Outputs_Prep!$I$4:$I$378,0),MATCH(F_Outputs!U$2,F_Outputs_Prep!$B$4:$AH$4,0))</f>
        <v>299</v>
      </c>
      <c r="V149" s="15">
        <f>INDEX(F_Outputs_Prep!$B$4:$AH$378,MATCH(F_Outputs!$A149&amp;F_Outputs!$B149,F_Outputs_Prep!$I$4:$I$378,0),MATCH(F_Outputs!V$2,F_Outputs_Prep!$B$4:$AH$4,0))</f>
        <v>299</v>
      </c>
      <c r="W149" s="15">
        <f>INDEX(F_Outputs_Prep!$B$4:$AH$378,MATCH(F_Outputs!$A149&amp;F_Outputs!$B149,F_Outputs_Prep!$I$4:$I$378,0),MATCH(F_Outputs!W$2,F_Outputs_Prep!$B$4:$AH$4,0))</f>
        <v>299</v>
      </c>
      <c r="X149" s="15">
        <f>INDEX(F_Outputs_Prep!$B$4:$AH$378,MATCH(F_Outputs!$A149&amp;F_Outputs!$B149,F_Outputs_Prep!$I$4:$I$378,0),MATCH(F_Outputs!X$2,F_Outputs_Prep!$B$4:$AH$4,0))</f>
        <v>299</v>
      </c>
    </row>
    <row r="150" spans="1:24" ht="15" x14ac:dyDescent="0.25">
      <c r="A150" s="58" t="s">
        <v>82</v>
      </c>
      <c r="B150" s="56" t="s">
        <v>169</v>
      </c>
      <c r="C150" s="56" t="s">
        <v>189</v>
      </c>
      <c r="D150" s="52" t="s">
        <v>50</v>
      </c>
      <c r="E150" s="56" t="s">
        <v>44</v>
      </c>
      <c r="F150" s="15" t="str">
        <f>INDEX(F_Outputs_Prep!$B$4:$AH$378,MATCH(F_Outputs!$A150&amp;F_Outputs!$B150,F_Outputs_Prep!$I$4:$I$378,0),MATCH(F_Outputs!F$2,F_Outputs_Prep!$B$4:$AH$4,0))</f>
        <v>##BLANK</v>
      </c>
      <c r="G150" s="15" t="str">
        <f>INDEX(F_Outputs_Prep!$B$4:$AH$378,MATCH(F_Outputs!$A150&amp;F_Outputs!$B150,F_Outputs_Prep!$I$4:$I$378,0),MATCH(F_Outputs!G$2,F_Outputs_Prep!$B$4:$AH$4,0))</f>
        <v>##BLANK</v>
      </c>
      <c r="H150" s="15" t="str">
        <f>INDEX(F_Outputs_Prep!$B$4:$AH$378,MATCH(F_Outputs!$A150&amp;F_Outputs!$B150,F_Outputs_Prep!$I$4:$I$378,0),MATCH(F_Outputs!H$2,F_Outputs_Prep!$B$4:$AH$4,0))</f>
        <v>##BLANK</v>
      </c>
      <c r="I150" s="15" t="str">
        <f>INDEX(F_Outputs_Prep!$B$4:$AH$378,MATCH(F_Outputs!$A150&amp;F_Outputs!$B150,F_Outputs_Prep!$I$4:$I$378,0),MATCH(F_Outputs!I$2,F_Outputs_Prep!$B$4:$AH$4,0))</f>
        <v>##BLANK</v>
      </c>
      <c r="J150" s="15" t="str">
        <f>INDEX(F_Outputs_Prep!$B$4:$AH$378,MATCH(F_Outputs!$A150&amp;F_Outputs!$B150,F_Outputs_Prep!$I$4:$I$378,0),MATCH(F_Outputs!J$2,F_Outputs_Prep!$B$4:$AH$4,0))</f>
        <v>##BLANK</v>
      </c>
      <c r="K150" s="15" t="str">
        <f>INDEX(F_Outputs_Prep!$B$4:$AH$378,MATCH(F_Outputs!$A150&amp;F_Outputs!$B150,F_Outputs_Prep!$I$4:$I$378,0),MATCH(F_Outputs!K$2,F_Outputs_Prep!$B$4:$AH$4,0))</f>
        <v>##BLANK</v>
      </c>
      <c r="L150" s="15" t="str">
        <f>INDEX(F_Outputs_Prep!$B$4:$AH$378,MATCH(F_Outputs!$A150&amp;F_Outputs!$B150,F_Outputs_Prep!$I$4:$I$378,0),MATCH(F_Outputs!L$2,F_Outputs_Prep!$B$4:$AH$4,0))</f>
        <v>##BLANK</v>
      </c>
      <c r="M150" s="15" t="str">
        <f>INDEX(F_Outputs_Prep!$B$4:$AH$378,MATCH(F_Outputs!$A150&amp;F_Outputs!$B150,F_Outputs_Prep!$I$4:$I$378,0),MATCH(F_Outputs!M$2,F_Outputs_Prep!$B$4:$AH$4,0))</f>
        <v>##BLANK</v>
      </c>
      <c r="N150" s="15" t="str">
        <f>INDEX(F_Outputs_Prep!$B$4:$AH$378,MATCH(F_Outputs!$A150&amp;F_Outputs!$B150,F_Outputs_Prep!$I$4:$I$378,0),MATCH(F_Outputs!N$2,F_Outputs_Prep!$B$4:$AH$4,0))</f>
        <v>##BLANK</v>
      </c>
      <c r="O150" s="15" t="str">
        <f>INDEX(F_Outputs_Prep!$B$4:$AH$378,MATCH(F_Outputs!$A150&amp;F_Outputs!$B150,F_Outputs_Prep!$I$4:$I$378,0),MATCH(F_Outputs!O$2,F_Outputs_Prep!$B$4:$AH$4,0))</f>
        <v>##BLANK</v>
      </c>
      <c r="P150" s="15" t="str">
        <f>INDEX(F_Outputs_Prep!$B$4:$AH$378,MATCH(F_Outputs!$A150&amp;F_Outputs!$B150,F_Outputs_Prep!$I$4:$I$378,0),MATCH(F_Outputs!P$2,F_Outputs_Prep!$B$4:$AH$4,0))</f>
        <v>##BLANK</v>
      </c>
      <c r="Q150" s="15" t="str">
        <f>INDEX(F_Outputs_Prep!$B$4:$AH$378,MATCH(F_Outputs!$A150&amp;F_Outputs!$B150,F_Outputs_Prep!$I$4:$I$378,0),MATCH(F_Outputs!Q$2,F_Outputs_Prep!$B$4:$AH$4,0))</f>
        <v>##BLANK</v>
      </c>
      <c r="R150" s="15" t="str">
        <f>INDEX(F_Outputs_Prep!$B$4:$AH$378,MATCH(F_Outputs!$A150&amp;F_Outputs!$B150,F_Outputs_Prep!$I$4:$I$378,0),MATCH(F_Outputs!R$2,F_Outputs_Prep!$B$4:$AH$4,0))</f>
        <v>##BLANK</v>
      </c>
      <c r="S150" s="15" t="str">
        <f>INDEX(F_Outputs_Prep!$B$4:$AH$378,MATCH(F_Outputs!$A150&amp;F_Outputs!$B150,F_Outputs_Prep!$I$4:$I$378,0),MATCH(F_Outputs!S$2,F_Outputs_Prep!$B$4:$AH$4,0))</f>
        <v>##BLANK</v>
      </c>
      <c r="T150" s="15" t="str">
        <f>INDEX(F_Outputs_Prep!$B$4:$AH$378,MATCH(F_Outputs!$A150&amp;F_Outputs!$B150,F_Outputs_Prep!$I$4:$I$378,0),MATCH(F_Outputs!T$2,F_Outputs_Prep!$B$4:$AH$4,0))</f>
        <v>##BLANK</v>
      </c>
      <c r="U150" s="15" t="str">
        <f>INDEX(F_Outputs_Prep!$B$4:$AH$378,MATCH(F_Outputs!$A150&amp;F_Outputs!$B150,F_Outputs_Prep!$I$4:$I$378,0),MATCH(F_Outputs!U$2,F_Outputs_Prep!$B$4:$AH$4,0))</f>
        <v>##BLANK</v>
      </c>
      <c r="V150" s="15" t="str">
        <f>INDEX(F_Outputs_Prep!$B$4:$AH$378,MATCH(F_Outputs!$A150&amp;F_Outputs!$B150,F_Outputs_Prep!$I$4:$I$378,0),MATCH(F_Outputs!V$2,F_Outputs_Prep!$B$4:$AH$4,0))</f>
        <v>##BLANK</v>
      </c>
      <c r="W150" s="15" t="str">
        <f>INDEX(F_Outputs_Prep!$B$4:$AH$378,MATCH(F_Outputs!$A150&amp;F_Outputs!$B150,F_Outputs_Prep!$I$4:$I$378,0),MATCH(F_Outputs!W$2,F_Outputs_Prep!$B$4:$AH$4,0))</f>
        <v>##BLANK</v>
      </c>
      <c r="X150" s="15" t="str">
        <f>INDEX(F_Outputs_Prep!$B$4:$AH$378,MATCH(F_Outputs!$A150&amp;F_Outputs!$B150,F_Outputs_Prep!$I$4:$I$378,0),MATCH(F_Outputs!X$2,F_Outputs_Prep!$B$4:$AH$4,0))</f>
        <v>##BLANK</v>
      </c>
    </row>
    <row r="151" spans="1:24" ht="15" x14ac:dyDescent="0.25">
      <c r="A151" s="58" t="s">
        <v>82</v>
      </c>
      <c r="B151" s="56" t="s">
        <v>170</v>
      </c>
      <c r="C151" s="56" t="s">
        <v>190</v>
      </c>
      <c r="D151" s="52" t="s">
        <v>50</v>
      </c>
      <c r="E151" s="56" t="s">
        <v>44</v>
      </c>
      <c r="F151" s="15" t="str">
        <f>INDEX(F_Outputs_Prep!$B$4:$AH$378,MATCH(F_Outputs!$A151&amp;F_Outputs!$B151,F_Outputs_Prep!$I$4:$I$378,0),MATCH(F_Outputs!F$2,F_Outputs_Prep!$B$4:$AH$4,0))</f>
        <v>##BLANK</v>
      </c>
      <c r="G151" s="15" t="str">
        <f>INDEX(F_Outputs_Prep!$B$4:$AH$378,MATCH(F_Outputs!$A151&amp;F_Outputs!$B151,F_Outputs_Prep!$I$4:$I$378,0),MATCH(F_Outputs!G$2,F_Outputs_Prep!$B$4:$AH$4,0))</f>
        <v>##BLANK</v>
      </c>
      <c r="H151" s="15" t="str">
        <f>INDEX(F_Outputs_Prep!$B$4:$AH$378,MATCH(F_Outputs!$A151&amp;F_Outputs!$B151,F_Outputs_Prep!$I$4:$I$378,0),MATCH(F_Outputs!H$2,F_Outputs_Prep!$B$4:$AH$4,0))</f>
        <v>##BLANK</v>
      </c>
      <c r="I151" s="15" t="str">
        <f>INDEX(F_Outputs_Prep!$B$4:$AH$378,MATCH(F_Outputs!$A151&amp;F_Outputs!$B151,F_Outputs_Prep!$I$4:$I$378,0),MATCH(F_Outputs!I$2,F_Outputs_Prep!$B$4:$AH$4,0))</f>
        <v>##BLANK</v>
      </c>
      <c r="J151" s="15" t="str">
        <f>INDEX(F_Outputs_Prep!$B$4:$AH$378,MATCH(F_Outputs!$A151&amp;F_Outputs!$B151,F_Outputs_Prep!$I$4:$I$378,0),MATCH(F_Outputs!J$2,F_Outputs_Prep!$B$4:$AH$4,0))</f>
        <v>##BLANK</v>
      </c>
      <c r="K151" s="15" t="str">
        <f>INDEX(F_Outputs_Prep!$B$4:$AH$378,MATCH(F_Outputs!$A151&amp;F_Outputs!$B151,F_Outputs_Prep!$I$4:$I$378,0),MATCH(F_Outputs!K$2,F_Outputs_Prep!$B$4:$AH$4,0))</f>
        <v>##BLANK</v>
      </c>
      <c r="L151" s="15" t="str">
        <f>INDEX(F_Outputs_Prep!$B$4:$AH$378,MATCH(F_Outputs!$A151&amp;F_Outputs!$B151,F_Outputs_Prep!$I$4:$I$378,0),MATCH(F_Outputs!L$2,F_Outputs_Prep!$B$4:$AH$4,0))</f>
        <v>##BLANK</v>
      </c>
      <c r="M151" s="15" t="str">
        <f>INDEX(F_Outputs_Prep!$B$4:$AH$378,MATCH(F_Outputs!$A151&amp;F_Outputs!$B151,F_Outputs_Prep!$I$4:$I$378,0),MATCH(F_Outputs!M$2,F_Outputs_Prep!$B$4:$AH$4,0))</f>
        <v>##BLANK</v>
      </c>
      <c r="N151" s="15" t="str">
        <f>INDEX(F_Outputs_Prep!$B$4:$AH$378,MATCH(F_Outputs!$A151&amp;F_Outputs!$B151,F_Outputs_Prep!$I$4:$I$378,0),MATCH(F_Outputs!N$2,F_Outputs_Prep!$B$4:$AH$4,0))</f>
        <v>##BLANK</v>
      </c>
      <c r="O151" s="15" t="str">
        <f>INDEX(F_Outputs_Prep!$B$4:$AH$378,MATCH(F_Outputs!$A151&amp;F_Outputs!$B151,F_Outputs_Prep!$I$4:$I$378,0),MATCH(F_Outputs!O$2,F_Outputs_Prep!$B$4:$AH$4,0))</f>
        <v>##BLANK</v>
      </c>
      <c r="P151" s="15" t="str">
        <f>INDEX(F_Outputs_Prep!$B$4:$AH$378,MATCH(F_Outputs!$A151&amp;F_Outputs!$B151,F_Outputs_Prep!$I$4:$I$378,0),MATCH(F_Outputs!P$2,F_Outputs_Prep!$B$4:$AH$4,0))</f>
        <v>##BLANK</v>
      </c>
      <c r="Q151" s="15" t="str">
        <f>INDEX(F_Outputs_Prep!$B$4:$AH$378,MATCH(F_Outputs!$A151&amp;F_Outputs!$B151,F_Outputs_Prep!$I$4:$I$378,0),MATCH(F_Outputs!Q$2,F_Outputs_Prep!$B$4:$AH$4,0))</f>
        <v>##BLANK</v>
      </c>
      <c r="R151" s="15" t="str">
        <f>INDEX(F_Outputs_Prep!$B$4:$AH$378,MATCH(F_Outputs!$A151&amp;F_Outputs!$B151,F_Outputs_Prep!$I$4:$I$378,0),MATCH(F_Outputs!R$2,F_Outputs_Prep!$B$4:$AH$4,0))</f>
        <v>##BLANK</v>
      </c>
      <c r="S151" s="15">
        <f>INDEX(F_Outputs_Prep!$B$4:$AH$378,MATCH(F_Outputs!$A151&amp;F_Outputs!$B151,F_Outputs_Prep!$I$4:$I$378,0),MATCH(F_Outputs!S$2,F_Outputs_Prep!$B$4:$AH$4,0))</f>
        <v>299</v>
      </c>
      <c r="T151" s="15">
        <f>INDEX(F_Outputs_Prep!$B$4:$AH$378,MATCH(F_Outputs!$A151&amp;F_Outputs!$B151,F_Outputs_Prep!$I$4:$I$378,0),MATCH(F_Outputs!T$2,F_Outputs_Prep!$B$4:$AH$4,0))</f>
        <v>299</v>
      </c>
      <c r="U151" s="15">
        <f>INDEX(F_Outputs_Prep!$B$4:$AH$378,MATCH(F_Outputs!$A151&amp;F_Outputs!$B151,F_Outputs_Prep!$I$4:$I$378,0),MATCH(F_Outputs!U$2,F_Outputs_Prep!$B$4:$AH$4,0))</f>
        <v>299</v>
      </c>
      <c r="V151" s="15">
        <f>INDEX(F_Outputs_Prep!$B$4:$AH$378,MATCH(F_Outputs!$A151&amp;F_Outputs!$B151,F_Outputs_Prep!$I$4:$I$378,0),MATCH(F_Outputs!V$2,F_Outputs_Prep!$B$4:$AH$4,0))</f>
        <v>299</v>
      </c>
      <c r="W151" s="15">
        <f>INDEX(F_Outputs_Prep!$B$4:$AH$378,MATCH(F_Outputs!$A151&amp;F_Outputs!$B151,F_Outputs_Prep!$I$4:$I$378,0),MATCH(F_Outputs!W$2,F_Outputs_Prep!$B$4:$AH$4,0))</f>
        <v>299</v>
      </c>
      <c r="X151" s="15">
        <f>INDEX(F_Outputs_Prep!$B$4:$AH$378,MATCH(F_Outputs!$A151&amp;F_Outputs!$B151,F_Outputs_Prep!$I$4:$I$378,0),MATCH(F_Outputs!X$2,F_Outputs_Prep!$B$4:$AH$4,0))</f>
        <v>299</v>
      </c>
    </row>
    <row r="152" spans="1:24" ht="15" x14ac:dyDescent="0.25">
      <c r="A152" s="58" t="s">
        <v>82</v>
      </c>
      <c r="B152" s="56" t="s">
        <v>97</v>
      </c>
      <c r="C152" s="56" t="s">
        <v>98</v>
      </c>
      <c r="D152" s="52" t="s">
        <v>50</v>
      </c>
      <c r="E152" s="56" t="s">
        <v>44</v>
      </c>
      <c r="F152" s="15" t="str">
        <f>INDEX(F_Outputs_Prep!$B$4:$AH$378,MATCH(F_Outputs!$A152&amp;F_Outputs!$B152,F_Outputs_Prep!$I$4:$I$378,0),MATCH(F_Outputs!F$2,F_Outputs_Prep!$B$4:$AH$4,0))</f>
        <v>##BLANK</v>
      </c>
      <c r="G152" s="15" t="str">
        <f>INDEX(F_Outputs_Prep!$B$4:$AH$378,MATCH(F_Outputs!$A152&amp;F_Outputs!$B152,F_Outputs_Prep!$I$4:$I$378,0),MATCH(F_Outputs!G$2,F_Outputs_Prep!$B$4:$AH$4,0))</f>
        <v>##BLANK</v>
      </c>
      <c r="H152" s="15" t="str">
        <f>INDEX(F_Outputs_Prep!$B$4:$AH$378,MATCH(F_Outputs!$A152&amp;F_Outputs!$B152,F_Outputs_Prep!$I$4:$I$378,0),MATCH(F_Outputs!H$2,F_Outputs_Prep!$B$4:$AH$4,0))</f>
        <v>##BLANK</v>
      </c>
      <c r="I152" s="15" t="str">
        <f>INDEX(F_Outputs_Prep!$B$4:$AH$378,MATCH(F_Outputs!$A152&amp;F_Outputs!$B152,F_Outputs_Prep!$I$4:$I$378,0),MATCH(F_Outputs!I$2,F_Outputs_Prep!$B$4:$AH$4,0))</f>
        <v>##BLANK</v>
      </c>
      <c r="J152" s="15" t="str">
        <f>INDEX(F_Outputs_Prep!$B$4:$AH$378,MATCH(F_Outputs!$A152&amp;F_Outputs!$B152,F_Outputs_Prep!$I$4:$I$378,0),MATCH(F_Outputs!J$2,F_Outputs_Prep!$B$4:$AH$4,0))</f>
        <v>##BLANK</v>
      </c>
      <c r="K152" s="15" t="str">
        <f>INDEX(F_Outputs_Prep!$B$4:$AH$378,MATCH(F_Outputs!$A152&amp;F_Outputs!$B152,F_Outputs_Prep!$I$4:$I$378,0),MATCH(F_Outputs!K$2,F_Outputs_Prep!$B$4:$AH$4,0))</f>
        <v>##BLANK</v>
      </c>
      <c r="L152" s="15" t="str">
        <f>INDEX(F_Outputs_Prep!$B$4:$AH$378,MATCH(F_Outputs!$A152&amp;F_Outputs!$B152,F_Outputs_Prep!$I$4:$I$378,0),MATCH(F_Outputs!L$2,F_Outputs_Prep!$B$4:$AH$4,0))</f>
        <v>##BLANK</v>
      </c>
      <c r="M152" s="15" t="str">
        <f>INDEX(F_Outputs_Prep!$B$4:$AH$378,MATCH(F_Outputs!$A152&amp;F_Outputs!$B152,F_Outputs_Prep!$I$4:$I$378,0),MATCH(F_Outputs!M$2,F_Outputs_Prep!$B$4:$AH$4,0))</f>
        <v>##BLANK</v>
      </c>
      <c r="N152" s="15" t="str">
        <f>INDEX(F_Outputs_Prep!$B$4:$AH$378,MATCH(F_Outputs!$A152&amp;F_Outputs!$B152,F_Outputs_Prep!$I$4:$I$378,0),MATCH(F_Outputs!N$2,F_Outputs_Prep!$B$4:$AH$4,0))</f>
        <v>##BLANK</v>
      </c>
      <c r="O152" s="15" t="str">
        <f>INDEX(F_Outputs_Prep!$B$4:$AH$378,MATCH(F_Outputs!$A152&amp;F_Outputs!$B152,F_Outputs_Prep!$I$4:$I$378,0),MATCH(F_Outputs!O$2,F_Outputs_Prep!$B$4:$AH$4,0))</f>
        <v>##BLANK</v>
      </c>
      <c r="P152" s="15" t="str">
        <f>INDEX(F_Outputs_Prep!$B$4:$AH$378,MATCH(F_Outputs!$A152&amp;F_Outputs!$B152,F_Outputs_Prep!$I$4:$I$378,0),MATCH(F_Outputs!P$2,F_Outputs_Prep!$B$4:$AH$4,0))</f>
        <v>##BLANK</v>
      </c>
      <c r="Q152" s="15" t="str">
        <f>INDEX(F_Outputs_Prep!$B$4:$AH$378,MATCH(F_Outputs!$A152&amp;F_Outputs!$B152,F_Outputs_Prep!$I$4:$I$378,0),MATCH(F_Outputs!Q$2,F_Outputs_Prep!$B$4:$AH$4,0))</f>
        <v>##BLANK</v>
      </c>
      <c r="R152" s="15" t="str">
        <f>INDEX(F_Outputs_Prep!$B$4:$AH$378,MATCH(F_Outputs!$A152&amp;F_Outputs!$B152,F_Outputs_Prep!$I$4:$I$378,0),MATCH(F_Outputs!R$2,F_Outputs_Prep!$B$4:$AH$4,0))</f>
        <v>##BLANK</v>
      </c>
      <c r="S152" s="15">
        <f>INDEX(F_Outputs_Prep!$B$4:$AH$378,MATCH(F_Outputs!$A152&amp;F_Outputs!$B152,F_Outputs_Prep!$I$4:$I$378,0),MATCH(F_Outputs!S$2,F_Outputs_Prep!$B$4:$AH$4,0))</f>
        <v>33229.629399999998</v>
      </c>
      <c r="T152" s="15">
        <f>INDEX(F_Outputs_Prep!$B$4:$AH$378,MATCH(F_Outputs!$A152&amp;F_Outputs!$B152,F_Outputs_Prep!$I$4:$I$378,0),MATCH(F_Outputs!T$2,F_Outputs_Prep!$B$4:$AH$4,0))</f>
        <v>44064.112500000003</v>
      </c>
      <c r="U152" s="15">
        <f>INDEX(F_Outputs_Prep!$B$4:$AH$378,MATCH(F_Outputs!$A152&amp;F_Outputs!$B152,F_Outputs_Prep!$I$4:$I$378,0),MATCH(F_Outputs!U$2,F_Outputs_Prep!$B$4:$AH$4,0))</f>
        <v>44064.112500000003</v>
      </c>
      <c r="V152" s="15">
        <f>INDEX(F_Outputs_Prep!$B$4:$AH$378,MATCH(F_Outputs!$A152&amp;F_Outputs!$B152,F_Outputs_Prep!$I$4:$I$378,0),MATCH(F_Outputs!V$2,F_Outputs_Prep!$B$4:$AH$4,0))</f>
        <v>65737.865300000005</v>
      </c>
      <c r="W152" s="15">
        <f>INDEX(F_Outputs_Prep!$B$4:$AH$378,MATCH(F_Outputs!$A152&amp;F_Outputs!$B152,F_Outputs_Prep!$I$4:$I$378,0),MATCH(F_Outputs!W$2,F_Outputs_Prep!$B$4:$AH$4,0))</f>
        <v>123963.0919</v>
      </c>
      <c r="X152" s="15">
        <f>INDEX(F_Outputs_Prep!$B$4:$AH$378,MATCH(F_Outputs!$A152&amp;F_Outputs!$B152,F_Outputs_Prep!$I$4:$I$378,0),MATCH(F_Outputs!X$2,F_Outputs_Prep!$B$4:$AH$4,0))</f>
        <v>163853.63320000001</v>
      </c>
    </row>
    <row r="153" spans="1:24" ht="15" x14ac:dyDescent="0.25">
      <c r="A153" s="58" t="s">
        <v>82</v>
      </c>
      <c r="B153" s="56" t="s">
        <v>163</v>
      </c>
      <c r="C153" s="56" t="s">
        <v>191</v>
      </c>
      <c r="D153" s="52" t="s">
        <v>68</v>
      </c>
      <c r="E153" s="56" t="s">
        <v>44</v>
      </c>
      <c r="F153" s="15" t="str">
        <f>INDEX(F_Outputs_Prep!$B$4:$AH$378,MATCH(F_Outputs!$A153&amp;F_Outputs!$B153,F_Outputs_Prep!$I$4:$I$378,0),MATCH(F_Outputs!F$2,F_Outputs_Prep!$B$4:$AH$4,0))</f>
        <v>##BLANK</v>
      </c>
      <c r="G153" s="15" t="str">
        <f>INDEX(F_Outputs_Prep!$B$4:$AH$378,MATCH(F_Outputs!$A153&amp;F_Outputs!$B153,F_Outputs_Prep!$I$4:$I$378,0),MATCH(F_Outputs!G$2,F_Outputs_Prep!$B$4:$AH$4,0))</f>
        <v>##BLANK</v>
      </c>
      <c r="H153" s="15" t="str">
        <f>INDEX(F_Outputs_Prep!$B$4:$AH$378,MATCH(F_Outputs!$A153&amp;F_Outputs!$B153,F_Outputs_Prep!$I$4:$I$378,0),MATCH(F_Outputs!H$2,F_Outputs_Prep!$B$4:$AH$4,0))</f>
        <v>##BLANK</v>
      </c>
      <c r="I153" s="15" t="str">
        <f>INDEX(F_Outputs_Prep!$B$4:$AH$378,MATCH(F_Outputs!$A153&amp;F_Outputs!$B153,F_Outputs_Prep!$I$4:$I$378,0),MATCH(F_Outputs!I$2,F_Outputs_Prep!$B$4:$AH$4,0))</f>
        <v>##BLANK</v>
      </c>
      <c r="J153" s="15" t="str">
        <f>INDEX(F_Outputs_Prep!$B$4:$AH$378,MATCH(F_Outputs!$A153&amp;F_Outputs!$B153,F_Outputs_Prep!$I$4:$I$378,0),MATCH(F_Outputs!J$2,F_Outputs_Prep!$B$4:$AH$4,0))</f>
        <v>##BLANK</v>
      </c>
      <c r="K153" s="15" t="str">
        <f>INDEX(F_Outputs_Prep!$B$4:$AH$378,MATCH(F_Outputs!$A153&amp;F_Outputs!$B153,F_Outputs_Prep!$I$4:$I$378,0),MATCH(F_Outputs!K$2,F_Outputs_Prep!$B$4:$AH$4,0))</f>
        <v>##BLANK</v>
      </c>
      <c r="L153" s="15" t="str">
        <f>INDEX(F_Outputs_Prep!$B$4:$AH$378,MATCH(F_Outputs!$A153&amp;F_Outputs!$B153,F_Outputs_Prep!$I$4:$I$378,0),MATCH(F_Outputs!L$2,F_Outputs_Prep!$B$4:$AH$4,0))</f>
        <v>##BLANK</v>
      </c>
      <c r="M153" s="15" t="str">
        <f>INDEX(F_Outputs_Prep!$B$4:$AH$378,MATCH(F_Outputs!$A153&amp;F_Outputs!$B153,F_Outputs_Prep!$I$4:$I$378,0),MATCH(F_Outputs!M$2,F_Outputs_Prep!$B$4:$AH$4,0))</f>
        <v>##BLANK</v>
      </c>
      <c r="N153" s="15" t="str">
        <f>INDEX(F_Outputs_Prep!$B$4:$AH$378,MATCH(F_Outputs!$A153&amp;F_Outputs!$B153,F_Outputs_Prep!$I$4:$I$378,0),MATCH(F_Outputs!N$2,F_Outputs_Prep!$B$4:$AH$4,0))</f>
        <v>##BLANK</v>
      </c>
      <c r="O153" s="15" t="str">
        <f>INDEX(F_Outputs_Prep!$B$4:$AH$378,MATCH(F_Outputs!$A153&amp;F_Outputs!$B153,F_Outputs_Prep!$I$4:$I$378,0),MATCH(F_Outputs!O$2,F_Outputs_Prep!$B$4:$AH$4,0))</f>
        <v>##BLANK</v>
      </c>
      <c r="P153" s="15" t="str">
        <f>INDEX(F_Outputs_Prep!$B$4:$AH$378,MATCH(F_Outputs!$A153&amp;F_Outputs!$B153,F_Outputs_Prep!$I$4:$I$378,0),MATCH(F_Outputs!P$2,F_Outputs_Prep!$B$4:$AH$4,0))</f>
        <v>##BLANK</v>
      </c>
      <c r="Q153" s="15" t="str">
        <f>INDEX(F_Outputs_Prep!$B$4:$AH$378,MATCH(F_Outputs!$A153&amp;F_Outputs!$B153,F_Outputs_Prep!$I$4:$I$378,0),MATCH(F_Outputs!Q$2,F_Outputs_Prep!$B$4:$AH$4,0))</f>
        <v>##BLANK</v>
      </c>
      <c r="R153" s="15" t="str">
        <f>INDEX(F_Outputs_Prep!$B$4:$AH$378,MATCH(F_Outputs!$A153&amp;F_Outputs!$B153,F_Outputs_Prep!$I$4:$I$378,0),MATCH(F_Outputs!R$2,F_Outputs_Prep!$B$4:$AH$4,0))</f>
        <v>##BLANK</v>
      </c>
      <c r="S153" s="15">
        <f>INDEX(F_Outputs_Prep!$B$4:$AH$378,MATCH(F_Outputs!$A153&amp;F_Outputs!$B153,F_Outputs_Prep!$I$4:$I$378,0),MATCH(F_Outputs!S$2,F_Outputs_Prep!$B$4:$AH$4,0))</f>
        <v>3.8899999999999997E-2</v>
      </c>
      <c r="T153" s="15">
        <f>INDEX(F_Outputs_Prep!$B$4:$AH$378,MATCH(F_Outputs!$A153&amp;F_Outputs!$B153,F_Outputs_Prep!$I$4:$I$378,0),MATCH(F_Outputs!T$2,F_Outputs_Prep!$B$4:$AH$4,0))</f>
        <v>5.1499999999999997E-2</v>
      </c>
      <c r="U153" s="15">
        <f>INDEX(F_Outputs_Prep!$B$4:$AH$378,MATCH(F_Outputs!$A153&amp;F_Outputs!$B153,F_Outputs_Prep!$I$4:$I$378,0),MATCH(F_Outputs!U$2,F_Outputs_Prep!$B$4:$AH$4,0))</f>
        <v>5.1499999999999997E-2</v>
      </c>
      <c r="V153" s="15">
        <f>INDEX(F_Outputs_Prep!$B$4:$AH$378,MATCH(F_Outputs!$A153&amp;F_Outputs!$B153,F_Outputs_Prep!$I$4:$I$378,0),MATCH(F_Outputs!V$2,F_Outputs_Prep!$B$4:$AH$4,0))</f>
        <v>7.6899999999999996E-2</v>
      </c>
      <c r="W153" s="15">
        <f>INDEX(F_Outputs_Prep!$B$4:$AH$378,MATCH(F_Outputs!$A153&amp;F_Outputs!$B153,F_Outputs_Prep!$I$4:$I$378,0),MATCH(F_Outputs!W$2,F_Outputs_Prep!$B$4:$AH$4,0))</f>
        <v>0.14499999999999999</v>
      </c>
      <c r="X153" s="15">
        <f>INDEX(F_Outputs_Prep!$B$4:$AH$378,MATCH(F_Outputs!$A153&amp;F_Outputs!$B153,F_Outputs_Prep!$I$4:$I$378,0),MATCH(F_Outputs!X$2,F_Outputs_Prep!$B$4:$AH$4,0))</f>
        <v>0.19159999999999999</v>
      </c>
    </row>
    <row r="154" spans="1:24" ht="15" x14ac:dyDescent="0.25">
      <c r="A154" s="58" t="s">
        <v>82</v>
      </c>
      <c r="B154" s="56" t="s">
        <v>192</v>
      </c>
      <c r="C154" s="56" t="s">
        <v>193</v>
      </c>
      <c r="D154" s="52" t="s">
        <v>194</v>
      </c>
      <c r="E154" s="56" t="s">
        <v>44</v>
      </c>
      <c r="F154" s="15" t="str">
        <f ca="1">INDEX(F_Outputs_Prep!$B$4:$AH$378,MATCH(F_Outputs!$A154&amp;F_Outputs!$B154,F_Outputs_Prep!$I$4:$I$378,0),MATCH(F_Outputs!F$2,F_Outputs_Prep!$B$4:$AH$4,0))</f>
        <v>[…]02/04/2026 17:29:15</v>
      </c>
      <c r="G154" s="15" t="str">
        <f ca="1">INDEX(F_Outputs_Prep!$B$4:$AH$378,MATCH(F_Outputs!$A154&amp;F_Outputs!$B154,F_Outputs_Prep!$I$4:$I$378,0),MATCH(F_Outputs!G$2,F_Outputs_Prep!$B$4:$AH$4,0))</f>
        <v>[…]02/04/2026 17:29:15</v>
      </c>
      <c r="H154" s="15" t="str">
        <f ca="1">INDEX(F_Outputs_Prep!$B$4:$AH$378,MATCH(F_Outputs!$A154&amp;F_Outputs!$B154,F_Outputs_Prep!$I$4:$I$378,0),MATCH(F_Outputs!H$2,F_Outputs_Prep!$B$4:$AH$4,0))</f>
        <v>[…]02/04/2026 17:29:15</v>
      </c>
      <c r="I154" s="15" t="str">
        <f ca="1">INDEX(F_Outputs_Prep!$B$4:$AH$378,MATCH(F_Outputs!$A154&amp;F_Outputs!$B154,F_Outputs_Prep!$I$4:$I$378,0),MATCH(F_Outputs!I$2,F_Outputs_Prep!$B$4:$AH$4,0))</f>
        <v>[…]02/04/2026 17:29:15</v>
      </c>
      <c r="J154" s="15" t="str">
        <f ca="1">INDEX(F_Outputs_Prep!$B$4:$AH$378,MATCH(F_Outputs!$A154&amp;F_Outputs!$B154,F_Outputs_Prep!$I$4:$I$378,0),MATCH(F_Outputs!J$2,F_Outputs_Prep!$B$4:$AH$4,0))</f>
        <v>[…]02/04/2026 17:29:15</v>
      </c>
      <c r="K154" s="15" t="str">
        <f ca="1">INDEX(F_Outputs_Prep!$B$4:$AH$378,MATCH(F_Outputs!$A154&amp;F_Outputs!$B154,F_Outputs_Prep!$I$4:$I$378,0),MATCH(F_Outputs!K$2,F_Outputs_Prep!$B$4:$AH$4,0))</f>
        <v>[…]02/04/2026 17:29:15</v>
      </c>
      <c r="L154" s="15" t="str">
        <f ca="1">INDEX(F_Outputs_Prep!$B$4:$AH$378,MATCH(F_Outputs!$A154&amp;F_Outputs!$B154,F_Outputs_Prep!$I$4:$I$378,0),MATCH(F_Outputs!L$2,F_Outputs_Prep!$B$4:$AH$4,0))</f>
        <v>[…]02/04/2026 17:29:15</v>
      </c>
      <c r="M154" s="15" t="str">
        <f ca="1">INDEX(F_Outputs_Prep!$B$4:$AH$378,MATCH(F_Outputs!$A154&amp;F_Outputs!$B154,F_Outputs_Prep!$I$4:$I$378,0),MATCH(F_Outputs!M$2,F_Outputs_Prep!$B$4:$AH$4,0))</f>
        <v>[…]02/04/2026 17:29:15</v>
      </c>
      <c r="N154" s="15" t="str">
        <f ca="1">INDEX(F_Outputs_Prep!$B$4:$AH$378,MATCH(F_Outputs!$A154&amp;F_Outputs!$B154,F_Outputs_Prep!$I$4:$I$378,0),MATCH(F_Outputs!N$2,F_Outputs_Prep!$B$4:$AH$4,0))</f>
        <v>[…]02/04/2026 17:29:15</v>
      </c>
      <c r="O154" s="15" t="str">
        <f ca="1">INDEX(F_Outputs_Prep!$B$4:$AH$378,MATCH(F_Outputs!$A154&amp;F_Outputs!$B154,F_Outputs_Prep!$I$4:$I$378,0),MATCH(F_Outputs!O$2,F_Outputs_Prep!$B$4:$AH$4,0))</f>
        <v>[…]02/04/2026 17:29:15</v>
      </c>
      <c r="P154" s="15" t="str">
        <f ca="1">INDEX(F_Outputs_Prep!$B$4:$AH$378,MATCH(F_Outputs!$A154&amp;F_Outputs!$B154,F_Outputs_Prep!$I$4:$I$378,0),MATCH(F_Outputs!P$2,F_Outputs_Prep!$B$4:$AH$4,0))</f>
        <v>[…]02/04/2026 17:29:15</v>
      </c>
      <c r="Q154" s="15" t="str">
        <f ca="1">INDEX(F_Outputs_Prep!$B$4:$AH$378,MATCH(F_Outputs!$A154&amp;F_Outputs!$B154,F_Outputs_Prep!$I$4:$I$378,0),MATCH(F_Outputs!Q$2,F_Outputs_Prep!$B$4:$AH$4,0))</f>
        <v>[…]02/04/2026 17:29:15</v>
      </c>
      <c r="R154" s="15" t="str">
        <f ca="1">INDEX(F_Outputs_Prep!$B$4:$AH$378,MATCH(F_Outputs!$A154&amp;F_Outputs!$B154,F_Outputs_Prep!$I$4:$I$378,0),MATCH(F_Outputs!R$2,F_Outputs_Prep!$B$4:$AH$4,0))</f>
        <v>[…]02/04/2026 17:29:15</v>
      </c>
      <c r="S154" s="15" t="str">
        <f ca="1">INDEX(F_Outputs_Prep!$B$4:$AH$378,MATCH(F_Outputs!$A154&amp;F_Outputs!$B154,F_Outputs_Prep!$I$4:$I$378,0),MATCH(F_Outputs!S$2,F_Outputs_Prep!$B$4:$AH$4,0))</f>
        <v>[…]02/04/2026 17:29:15</v>
      </c>
      <c r="T154" s="15" t="str">
        <f ca="1">INDEX(F_Outputs_Prep!$B$4:$AH$378,MATCH(F_Outputs!$A154&amp;F_Outputs!$B154,F_Outputs_Prep!$I$4:$I$378,0),MATCH(F_Outputs!T$2,F_Outputs_Prep!$B$4:$AH$4,0))</f>
        <v>[…]02/04/2026 17:29:15</v>
      </c>
      <c r="U154" s="15" t="str">
        <f ca="1">INDEX(F_Outputs_Prep!$B$4:$AH$378,MATCH(F_Outputs!$A154&amp;F_Outputs!$B154,F_Outputs_Prep!$I$4:$I$378,0),MATCH(F_Outputs!U$2,F_Outputs_Prep!$B$4:$AH$4,0))</f>
        <v>[…]02/04/2026 17:29:15</v>
      </c>
      <c r="V154" s="15" t="str">
        <f ca="1">INDEX(F_Outputs_Prep!$B$4:$AH$378,MATCH(F_Outputs!$A154&amp;F_Outputs!$B154,F_Outputs_Prep!$I$4:$I$378,0),MATCH(F_Outputs!V$2,F_Outputs_Prep!$B$4:$AH$4,0))</f>
        <v>[…]02/04/2026 17:29:15</v>
      </c>
      <c r="W154" s="15" t="str">
        <f ca="1">INDEX(F_Outputs_Prep!$B$4:$AH$378,MATCH(F_Outputs!$A154&amp;F_Outputs!$B154,F_Outputs_Prep!$I$4:$I$378,0),MATCH(F_Outputs!W$2,F_Outputs_Prep!$B$4:$AH$4,0))</f>
        <v>[…]02/04/2026 17:29:15</v>
      </c>
      <c r="X154" s="15" t="str">
        <f ca="1">INDEX(F_Outputs_Prep!$B$4:$AH$378,MATCH(F_Outputs!$A154&amp;F_Outputs!$B154,F_Outputs_Prep!$I$4:$I$378,0),MATCH(F_Outputs!X$2,F_Outputs_Prep!$B$4:$AH$4,0))</f>
        <v>[…]02/04/2026 17:29:15</v>
      </c>
    </row>
    <row r="155" spans="1:24" ht="15" x14ac:dyDescent="0.25">
      <c r="A155" s="58" t="s">
        <v>82</v>
      </c>
      <c r="B155" s="56" t="s">
        <v>195</v>
      </c>
      <c r="C155" s="56" t="s">
        <v>196</v>
      </c>
      <c r="D155" s="52" t="s">
        <v>194</v>
      </c>
      <c r="E155" s="56" t="s">
        <v>44</v>
      </c>
      <c r="F155" s="15" t="str">
        <f ca="1">INDEX(F_Outputs_Prep!$B$4:$AH$378,MATCH(F_Outputs!$A155&amp;F_Outputs!$B155,F_Outputs_Prep!$I$4:$I$378,0),MATCH(F_Outputs!F$2,F_Outputs_Prep!$B$4:$AH$4,0))</f>
        <v>PR24-FD-CA13-River-water-quality-v2.xlsx</v>
      </c>
      <c r="G155" s="15" t="str">
        <f ca="1">INDEX(F_Outputs_Prep!$B$4:$AH$378,MATCH(F_Outputs!$A155&amp;F_Outputs!$B155,F_Outputs_Prep!$I$4:$I$378,0),MATCH(F_Outputs!G$2,F_Outputs_Prep!$B$4:$AH$4,0))</f>
        <v>PR24-FD-CA13-River-water-quality-v2.xlsx</v>
      </c>
      <c r="H155" s="15" t="str">
        <f ca="1">INDEX(F_Outputs_Prep!$B$4:$AH$378,MATCH(F_Outputs!$A155&amp;F_Outputs!$B155,F_Outputs_Prep!$I$4:$I$378,0),MATCH(F_Outputs!H$2,F_Outputs_Prep!$B$4:$AH$4,0))</f>
        <v>PR24-FD-CA13-River-water-quality-v2.xlsx</v>
      </c>
      <c r="I155" s="15" t="str">
        <f ca="1">INDEX(F_Outputs_Prep!$B$4:$AH$378,MATCH(F_Outputs!$A155&amp;F_Outputs!$B155,F_Outputs_Prep!$I$4:$I$378,0),MATCH(F_Outputs!I$2,F_Outputs_Prep!$B$4:$AH$4,0))</f>
        <v>PR24-FD-CA13-River-water-quality-v2.xlsx</v>
      </c>
      <c r="J155" s="15" t="str">
        <f ca="1">INDEX(F_Outputs_Prep!$B$4:$AH$378,MATCH(F_Outputs!$A155&amp;F_Outputs!$B155,F_Outputs_Prep!$I$4:$I$378,0),MATCH(F_Outputs!J$2,F_Outputs_Prep!$B$4:$AH$4,0))</f>
        <v>PR24-FD-CA13-River-water-quality-v2.xlsx</v>
      </c>
      <c r="K155" s="15" t="str">
        <f ca="1">INDEX(F_Outputs_Prep!$B$4:$AH$378,MATCH(F_Outputs!$A155&amp;F_Outputs!$B155,F_Outputs_Prep!$I$4:$I$378,0),MATCH(F_Outputs!K$2,F_Outputs_Prep!$B$4:$AH$4,0))</f>
        <v>PR24-FD-CA13-River-water-quality-v2.xlsx</v>
      </c>
      <c r="L155" s="15" t="str">
        <f ca="1">INDEX(F_Outputs_Prep!$B$4:$AH$378,MATCH(F_Outputs!$A155&amp;F_Outputs!$B155,F_Outputs_Prep!$I$4:$I$378,0),MATCH(F_Outputs!L$2,F_Outputs_Prep!$B$4:$AH$4,0))</f>
        <v>PR24-FD-CA13-River-water-quality-v2.xlsx</v>
      </c>
      <c r="M155" s="15" t="str">
        <f ca="1">INDEX(F_Outputs_Prep!$B$4:$AH$378,MATCH(F_Outputs!$A155&amp;F_Outputs!$B155,F_Outputs_Prep!$I$4:$I$378,0),MATCH(F_Outputs!M$2,F_Outputs_Prep!$B$4:$AH$4,0))</f>
        <v>PR24-FD-CA13-River-water-quality-v2.xlsx</v>
      </c>
      <c r="N155" s="15" t="str">
        <f ca="1">INDEX(F_Outputs_Prep!$B$4:$AH$378,MATCH(F_Outputs!$A155&amp;F_Outputs!$B155,F_Outputs_Prep!$I$4:$I$378,0),MATCH(F_Outputs!N$2,F_Outputs_Prep!$B$4:$AH$4,0))</f>
        <v>PR24-FD-CA13-River-water-quality-v2.xlsx</v>
      </c>
      <c r="O155" s="15" t="str">
        <f ca="1">INDEX(F_Outputs_Prep!$B$4:$AH$378,MATCH(F_Outputs!$A155&amp;F_Outputs!$B155,F_Outputs_Prep!$I$4:$I$378,0),MATCH(F_Outputs!O$2,F_Outputs_Prep!$B$4:$AH$4,0))</f>
        <v>PR24-FD-CA13-River-water-quality-v2.xlsx</v>
      </c>
      <c r="P155" s="15" t="str">
        <f ca="1">INDEX(F_Outputs_Prep!$B$4:$AH$378,MATCH(F_Outputs!$A155&amp;F_Outputs!$B155,F_Outputs_Prep!$I$4:$I$378,0),MATCH(F_Outputs!P$2,F_Outputs_Prep!$B$4:$AH$4,0))</f>
        <v>PR24-FD-CA13-River-water-quality-v2.xlsx</v>
      </c>
      <c r="Q155" s="15" t="str">
        <f ca="1">INDEX(F_Outputs_Prep!$B$4:$AH$378,MATCH(F_Outputs!$A155&amp;F_Outputs!$B155,F_Outputs_Prep!$I$4:$I$378,0),MATCH(F_Outputs!Q$2,F_Outputs_Prep!$B$4:$AH$4,0))</f>
        <v>PR24-FD-CA13-River-water-quality-v2.xlsx</v>
      </c>
      <c r="R155" s="15" t="str">
        <f ca="1">INDEX(F_Outputs_Prep!$B$4:$AH$378,MATCH(F_Outputs!$A155&amp;F_Outputs!$B155,F_Outputs_Prep!$I$4:$I$378,0),MATCH(F_Outputs!R$2,F_Outputs_Prep!$B$4:$AH$4,0))</f>
        <v>PR24-FD-CA13-River-water-quality-v2.xlsx</v>
      </c>
      <c r="S155" s="15" t="str">
        <f ca="1">INDEX(F_Outputs_Prep!$B$4:$AH$378,MATCH(F_Outputs!$A155&amp;F_Outputs!$B155,F_Outputs_Prep!$I$4:$I$378,0),MATCH(F_Outputs!S$2,F_Outputs_Prep!$B$4:$AH$4,0))</f>
        <v>PR24-FD-CA13-River-water-quality-v2.xlsx</v>
      </c>
      <c r="T155" s="15" t="str">
        <f ca="1">INDEX(F_Outputs_Prep!$B$4:$AH$378,MATCH(F_Outputs!$A155&amp;F_Outputs!$B155,F_Outputs_Prep!$I$4:$I$378,0),MATCH(F_Outputs!T$2,F_Outputs_Prep!$B$4:$AH$4,0))</f>
        <v>PR24-FD-CA13-River-water-quality-v2.xlsx</v>
      </c>
      <c r="U155" s="15" t="str">
        <f ca="1">INDEX(F_Outputs_Prep!$B$4:$AH$378,MATCH(F_Outputs!$A155&amp;F_Outputs!$B155,F_Outputs_Prep!$I$4:$I$378,0),MATCH(F_Outputs!U$2,F_Outputs_Prep!$B$4:$AH$4,0))</f>
        <v>PR24-FD-CA13-River-water-quality-v2.xlsx</v>
      </c>
      <c r="V155" s="15" t="str">
        <f ca="1">INDEX(F_Outputs_Prep!$B$4:$AH$378,MATCH(F_Outputs!$A155&amp;F_Outputs!$B155,F_Outputs_Prep!$I$4:$I$378,0),MATCH(F_Outputs!V$2,F_Outputs_Prep!$B$4:$AH$4,0))</f>
        <v>PR24-FD-CA13-River-water-quality-v2.xlsx</v>
      </c>
      <c r="W155" s="15" t="str">
        <f ca="1">INDEX(F_Outputs_Prep!$B$4:$AH$378,MATCH(F_Outputs!$A155&amp;F_Outputs!$B155,F_Outputs_Prep!$I$4:$I$378,0),MATCH(F_Outputs!W$2,F_Outputs_Prep!$B$4:$AH$4,0))</f>
        <v>PR24-FD-CA13-River-water-quality-v2.xlsx</v>
      </c>
      <c r="X155" s="15" t="str">
        <f ca="1">INDEX(F_Outputs_Prep!$B$4:$AH$378,MATCH(F_Outputs!$A155&amp;F_Outputs!$B155,F_Outputs_Prep!$I$4:$I$378,0),MATCH(F_Outputs!X$2,F_Outputs_Prep!$B$4:$AH$4,0))</f>
        <v>PR24-FD-CA13-River-water-quality-v2.xlsx</v>
      </c>
    </row>
    <row r="156" spans="1:24" ht="15" x14ac:dyDescent="0.25">
      <c r="A156" s="58" t="s">
        <v>82</v>
      </c>
      <c r="B156" s="56" t="s">
        <v>197</v>
      </c>
      <c r="C156" s="56" t="s">
        <v>198</v>
      </c>
      <c r="D156" s="52" t="s">
        <v>194</v>
      </c>
      <c r="E156" s="56" t="s">
        <v>44</v>
      </c>
      <c r="F156" s="15" t="str">
        <f>INDEX(F_Outputs_Prep!$B$4:$AH$378,MATCH(F_Outputs!$A156&amp;F_Outputs!$B156,F_Outputs_Prep!$I$4:$I$378,0),MATCH(F_Outputs!F$2,F_Outputs_Prep!$B$4:$AH$4,0))</f>
        <v>NA</v>
      </c>
      <c r="G156" s="15" t="str">
        <f>INDEX(F_Outputs_Prep!$B$4:$AH$378,MATCH(F_Outputs!$A156&amp;F_Outputs!$B156,F_Outputs_Prep!$I$4:$I$378,0),MATCH(F_Outputs!G$2,F_Outputs_Prep!$B$4:$AH$4,0))</f>
        <v>NA</v>
      </c>
      <c r="H156" s="15" t="str">
        <f>INDEX(F_Outputs_Prep!$B$4:$AH$378,MATCH(F_Outputs!$A156&amp;F_Outputs!$B156,F_Outputs_Prep!$I$4:$I$378,0),MATCH(F_Outputs!H$2,F_Outputs_Prep!$B$4:$AH$4,0))</f>
        <v>NA</v>
      </c>
      <c r="I156" s="15" t="str">
        <f>INDEX(F_Outputs_Prep!$B$4:$AH$378,MATCH(F_Outputs!$A156&amp;F_Outputs!$B156,F_Outputs_Prep!$I$4:$I$378,0),MATCH(F_Outputs!I$2,F_Outputs_Prep!$B$4:$AH$4,0))</f>
        <v>NA</v>
      </c>
      <c r="J156" s="15" t="str">
        <f>INDEX(F_Outputs_Prep!$B$4:$AH$378,MATCH(F_Outputs!$A156&amp;F_Outputs!$B156,F_Outputs_Prep!$I$4:$I$378,0),MATCH(F_Outputs!J$2,F_Outputs_Prep!$B$4:$AH$4,0))</f>
        <v>NA</v>
      </c>
      <c r="K156" s="15" t="str">
        <f>INDEX(F_Outputs_Prep!$B$4:$AH$378,MATCH(F_Outputs!$A156&amp;F_Outputs!$B156,F_Outputs_Prep!$I$4:$I$378,0),MATCH(F_Outputs!K$2,F_Outputs_Prep!$B$4:$AH$4,0))</f>
        <v>NA</v>
      </c>
      <c r="L156" s="15" t="str">
        <f>INDEX(F_Outputs_Prep!$B$4:$AH$378,MATCH(F_Outputs!$A156&amp;F_Outputs!$B156,F_Outputs_Prep!$I$4:$I$378,0),MATCH(F_Outputs!L$2,F_Outputs_Prep!$B$4:$AH$4,0))</f>
        <v>NA</v>
      </c>
      <c r="M156" s="15" t="str">
        <f>INDEX(F_Outputs_Prep!$B$4:$AH$378,MATCH(F_Outputs!$A156&amp;F_Outputs!$B156,F_Outputs_Prep!$I$4:$I$378,0),MATCH(F_Outputs!M$2,F_Outputs_Prep!$B$4:$AH$4,0))</f>
        <v>NA</v>
      </c>
      <c r="N156" s="15" t="str">
        <f>INDEX(F_Outputs_Prep!$B$4:$AH$378,MATCH(F_Outputs!$A156&amp;F_Outputs!$B156,F_Outputs_Prep!$I$4:$I$378,0),MATCH(F_Outputs!N$2,F_Outputs_Prep!$B$4:$AH$4,0))</f>
        <v>NA</v>
      </c>
      <c r="O156" s="15" t="str">
        <f>INDEX(F_Outputs_Prep!$B$4:$AH$378,MATCH(F_Outputs!$A156&amp;F_Outputs!$B156,F_Outputs_Prep!$I$4:$I$378,0),MATCH(F_Outputs!O$2,F_Outputs_Prep!$B$4:$AH$4,0))</f>
        <v>NA</v>
      </c>
      <c r="P156" s="15" t="str">
        <f>INDEX(F_Outputs_Prep!$B$4:$AH$378,MATCH(F_Outputs!$A156&amp;F_Outputs!$B156,F_Outputs_Prep!$I$4:$I$378,0),MATCH(F_Outputs!P$2,F_Outputs_Prep!$B$4:$AH$4,0))</f>
        <v>NA</v>
      </c>
      <c r="Q156" s="15" t="str">
        <f>INDEX(F_Outputs_Prep!$B$4:$AH$378,MATCH(F_Outputs!$A156&amp;F_Outputs!$B156,F_Outputs_Prep!$I$4:$I$378,0),MATCH(F_Outputs!Q$2,F_Outputs_Prep!$B$4:$AH$4,0))</f>
        <v>NA</v>
      </c>
      <c r="R156" s="15" t="str">
        <f>INDEX(F_Outputs_Prep!$B$4:$AH$378,MATCH(F_Outputs!$A156&amp;F_Outputs!$B156,F_Outputs_Prep!$I$4:$I$378,0),MATCH(F_Outputs!R$2,F_Outputs_Prep!$B$4:$AH$4,0))</f>
        <v>NA</v>
      </c>
      <c r="S156" s="15" t="str">
        <f>INDEX(F_Outputs_Prep!$B$4:$AH$378,MATCH(F_Outputs!$A156&amp;F_Outputs!$B156,F_Outputs_Prep!$I$4:$I$378,0),MATCH(F_Outputs!S$2,F_Outputs_Prep!$B$4:$AH$4,0))</f>
        <v>NA</v>
      </c>
      <c r="T156" s="15" t="str">
        <f>INDEX(F_Outputs_Prep!$B$4:$AH$378,MATCH(F_Outputs!$A156&amp;F_Outputs!$B156,F_Outputs_Prep!$I$4:$I$378,0),MATCH(F_Outputs!T$2,F_Outputs_Prep!$B$4:$AH$4,0))</f>
        <v>NA</v>
      </c>
      <c r="U156" s="15" t="str">
        <f>INDEX(F_Outputs_Prep!$B$4:$AH$378,MATCH(F_Outputs!$A156&amp;F_Outputs!$B156,F_Outputs_Prep!$I$4:$I$378,0),MATCH(F_Outputs!U$2,F_Outputs_Prep!$B$4:$AH$4,0))</f>
        <v>NA</v>
      </c>
      <c r="V156" s="15" t="str">
        <f>INDEX(F_Outputs_Prep!$B$4:$AH$378,MATCH(F_Outputs!$A156&amp;F_Outputs!$B156,F_Outputs_Prep!$I$4:$I$378,0),MATCH(F_Outputs!V$2,F_Outputs_Prep!$B$4:$AH$4,0))</f>
        <v>NA</v>
      </c>
      <c r="W156" s="15" t="str">
        <f>INDEX(F_Outputs_Prep!$B$4:$AH$378,MATCH(F_Outputs!$A156&amp;F_Outputs!$B156,F_Outputs_Prep!$I$4:$I$378,0),MATCH(F_Outputs!W$2,F_Outputs_Prep!$B$4:$AH$4,0))</f>
        <v>NA</v>
      </c>
      <c r="X156" s="15" t="str">
        <f>INDEX(F_Outputs_Prep!$B$4:$AH$378,MATCH(F_Outputs!$A156&amp;F_Outputs!$B156,F_Outputs_Prep!$I$4:$I$378,0),MATCH(F_Outputs!X$2,F_Outputs_Prep!$B$4:$AH$4,0))</f>
        <v>NA</v>
      </c>
    </row>
    <row r="157" spans="1:24" ht="15" x14ac:dyDescent="0.25">
      <c r="A157" s="58" t="s">
        <v>82</v>
      </c>
      <c r="B157" s="56" t="s">
        <v>199</v>
      </c>
      <c r="C157" s="56" t="s">
        <v>200</v>
      </c>
      <c r="D157" s="52" t="s">
        <v>201</v>
      </c>
      <c r="E157" s="56" t="s">
        <v>44</v>
      </c>
      <c r="F157" s="15">
        <f>INDEX(F_Outputs_Prep!$B$4:$AH$378,MATCH(F_Outputs!$A157&amp;F_Outputs!$B157,F_Outputs_Prep!$I$4:$I$378,0),MATCH(F_Outputs!F$2,F_Outputs_Prep!$B$4:$AH$4,0))</f>
        <v>1</v>
      </c>
      <c r="G157" s="15">
        <f>INDEX(F_Outputs_Prep!$B$4:$AH$378,MATCH(F_Outputs!$A157&amp;F_Outputs!$B157,F_Outputs_Prep!$I$4:$I$378,0),MATCH(F_Outputs!G$2,F_Outputs_Prep!$B$4:$AH$4,0))</f>
        <v>1</v>
      </c>
      <c r="H157" s="15">
        <f>INDEX(F_Outputs_Prep!$B$4:$AH$378,MATCH(F_Outputs!$A157&amp;F_Outputs!$B157,F_Outputs_Prep!$I$4:$I$378,0),MATCH(F_Outputs!H$2,F_Outputs_Prep!$B$4:$AH$4,0))</f>
        <v>1</v>
      </c>
      <c r="I157" s="15">
        <f>INDEX(F_Outputs_Prep!$B$4:$AH$378,MATCH(F_Outputs!$A157&amp;F_Outputs!$B157,F_Outputs_Prep!$I$4:$I$378,0),MATCH(F_Outputs!I$2,F_Outputs_Prep!$B$4:$AH$4,0))</f>
        <v>1</v>
      </c>
      <c r="J157" s="15">
        <f>INDEX(F_Outputs_Prep!$B$4:$AH$378,MATCH(F_Outputs!$A157&amp;F_Outputs!$B157,F_Outputs_Prep!$I$4:$I$378,0),MATCH(F_Outputs!J$2,F_Outputs_Prep!$B$4:$AH$4,0))</f>
        <v>1</v>
      </c>
      <c r="K157" s="15">
        <f>INDEX(F_Outputs_Prep!$B$4:$AH$378,MATCH(F_Outputs!$A157&amp;F_Outputs!$B157,F_Outputs_Prep!$I$4:$I$378,0),MATCH(F_Outputs!K$2,F_Outputs_Prep!$B$4:$AH$4,0))</f>
        <v>1</v>
      </c>
      <c r="L157" s="15">
        <f>INDEX(F_Outputs_Prep!$B$4:$AH$378,MATCH(F_Outputs!$A157&amp;F_Outputs!$B157,F_Outputs_Prep!$I$4:$I$378,0),MATCH(F_Outputs!L$2,F_Outputs_Prep!$B$4:$AH$4,0))</f>
        <v>1</v>
      </c>
      <c r="M157" s="15">
        <f>INDEX(F_Outputs_Prep!$B$4:$AH$378,MATCH(F_Outputs!$A157&amp;F_Outputs!$B157,F_Outputs_Prep!$I$4:$I$378,0),MATCH(F_Outputs!M$2,F_Outputs_Prep!$B$4:$AH$4,0))</f>
        <v>1</v>
      </c>
      <c r="N157" s="15">
        <f>INDEX(F_Outputs_Prep!$B$4:$AH$378,MATCH(F_Outputs!$A157&amp;F_Outputs!$B157,F_Outputs_Prep!$I$4:$I$378,0),MATCH(F_Outputs!N$2,F_Outputs_Prep!$B$4:$AH$4,0))</f>
        <v>1</v>
      </c>
      <c r="O157" s="15">
        <f>INDEX(F_Outputs_Prep!$B$4:$AH$378,MATCH(F_Outputs!$A157&amp;F_Outputs!$B157,F_Outputs_Prep!$I$4:$I$378,0),MATCH(F_Outputs!O$2,F_Outputs_Prep!$B$4:$AH$4,0))</f>
        <v>1</v>
      </c>
      <c r="P157" s="15">
        <f>INDEX(F_Outputs_Prep!$B$4:$AH$378,MATCH(F_Outputs!$A157&amp;F_Outputs!$B157,F_Outputs_Prep!$I$4:$I$378,0),MATCH(F_Outputs!P$2,F_Outputs_Prep!$B$4:$AH$4,0))</f>
        <v>1</v>
      </c>
      <c r="Q157" s="15">
        <f>INDEX(F_Outputs_Prep!$B$4:$AH$378,MATCH(F_Outputs!$A157&amp;F_Outputs!$B157,F_Outputs_Prep!$I$4:$I$378,0),MATCH(F_Outputs!Q$2,F_Outputs_Prep!$B$4:$AH$4,0))</f>
        <v>1</v>
      </c>
      <c r="R157" s="15">
        <f>INDEX(F_Outputs_Prep!$B$4:$AH$378,MATCH(F_Outputs!$A157&amp;F_Outputs!$B157,F_Outputs_Prep!$I$4:$I$378,0),MATCH(F_Outputs!R$2,F_Outputs_Prep!$B$4:$AH$4,0))</f>
        <v>1</v>
      </c>
      <c r="S157" s="15">
        <f>INDEX(F_Outputs_Prep!$B$4:$AH$378,MATCH(F_Outputs!$A157&amp;F_Outputs!$B157,F_Outputs_Prep!$I$4:$I$378,0),MATCH(F_Outputs!S$2,F_Outputs_Prep!$B$4:$AH$4,0))</f>
        <v>1</v>
      </c>
      <c r="T157" s="15">
        <f>INDEX(F_Outputs_Prep!$B$4:$AH$378,MATCH(F_Outputs!$A157&amp;F_Outputs!$B157,F_Outputs_Prep!$I$4:$I$378,0),MATCH(F_Outputs!T$2,F_Outputs_Prep!$B$4:$AH$4,0))</f>
        <v>1</v>
      </c>
      <c r="U157" s="15">
        <f>INDEX(F_Outputs_Prep!$B$4:$AH$378,MATCH(F_Outputs!$A157&amp;F_Outputs!$B157,F_Outputs_Prep!$I$4:$I$378,0),MATCH(F_Outputs!U$2,F_Outputs_Prep!$B$4:$AH$4,0))</f>
        <v>1</v>
      </c>
      <c r="V157" s="15">
        <f>INDEX(F_Outputs_Prep!$B$4:$AH$378,MATCH(F_Outputs!$A157&amp;F_Outputs!$B157,F_Outputs_Prep!$I$4:$I$378,0),MATCH(F_Outputs!V$2,F_Outputs_Prep!$B$4:$AH$4,0))</f>
        <v>1</v>
      </c>
      <c r="W157" s="15">
        <f>INDEX(F_Outputs_Prep!$B$4:$AH$378,MATCH(F_Outputs!$A157&amp;F_Outputs!$B157,F_Outputs_Prep!$I$4:$I$378,0),MATCH(F_Outputs!W$2,F_Outputs_Prep!$B$4:$AH$4,0))</f>
        <v>1</v>
      </c>
      <c r="X157" s="15">
        <f>INDEX(F_Outputs_Prep!$B$4:$AH$378,MATCH(F_Outputs!$A157&amp;F_Outputs!$B157,F_Outputs_Prep!$I$4:$I$378,0),MATCH(F_Outputs!X$2,F_Outputs_Prep!$B$4:$AH$4,0))</f>
        <v>1</v>
      </c>
    </row>
    <row r="158" spans="1:24" ht="15" x14ac:dyDescent="0.25">
      <c r="A158" s="58" t="s">
        <v>83</v>
      </c>
      <c r="B158" s="56" t="s">
        <v>125</v>
      </c>
      <c r="C158" s="56" t="s">
        <v>176</v>
      </c>
      <c r="D158" s="52" t="s">
        <v>50</v>
      </c>
      <c r="E158" s="56" t="s">
        <v>44</v>
      </c>
      <c r="F158" s="15" t="str">
        <f>INDEX(F_Outputs_Prep!$B$4:$AH$378,MATCH(F_Outputs!$A158&amp;F_Outputs!$B158,F_Outputs_Prep!$I$4:$I$378,0),MATCH(F_Outputs!F$2,F_Outputs_Prep!$B$4:$AH$4,0))</f>
        <v>##BLANK</v>
      </c>
      <c r="G158" s="15" t="str">
        <f>INDEX(F_Outputs_Prep!$B$4:$AH$378,MATCH(F_Outputs!$A158&amp;F_Outputs!$B158,F_Outputs_Prep!$I$4:$I$378,0),MATCH(F_Outputs!G$2,F_Outputs_Prep!$B$4:$AH$4,0))</f>
        <v>##BLANK</v>
      </c>
      <c r="H158" s="15" t="str">
        <f>INDEX(F_Outputs_Prep!$B$4:$AH$378,MATCH(F_Outputs!$A158&amp;F_Outputs!$B158,F_Outputs_Prep!$I$4:$I$378,0),MATCH(F_Outputs!H$2,F_Outputs_Prep!$B$4:$AH$4,0))</f>
        <v>##BLANK</v>
      </c>
      <c r="I158" s="15" t="str">
        <f>INDEX(F_Outputs_Prep!$B$4:$AH$378,MATCH(F_Outputs!$A158&amp;F_Outputs!$B158,F_Outputs_Prep!$I$4:$I$378,0),MATCH(F_Outputs!I$2,F_Outputs_Prep!$B$4:$AH$4,0))</f>
        <v>##BLANK</v>
      </c>
      <c r="J158" s="15" t="str">
        <f>INDEX(F_Outputs_Prep!$B$4:$AH$378,MATCH(F_Outputs!$A158&amp;F_Outputs!$B158,F_Outputs_Prep!$I$4:$I$378,0),MATCH(F_Outputs!J$2,F_Outputs_Prep!$B$4:$AH$4,0))</f>
        <v>##BLANK</v>
      </c>
      <c r="K158" s="15" t="str">
        <f>INDEX(F_Outputs_Prep!$B$4:$AH$378,MATCH(F_Outputs!$A158&amp;F_Outputs!$B158,F_Outputs_Prep!$I$4:$I$378,0),MATCH(F_Outputs!K$2,F_Outputs_Prep!$B$4:$AH$4,0))</f>
        <v>##BLANK</v>
      </c>
      <c r="L158" s="15" t="str">
        <f>INDEX(F_Outputs_Prep!$B$4:$AH$378,MATCH(F_Outputs!$A158&amp;F_Outputs!$B158,F_Outputs_Prep!$I$4:$I$378,0),MATCH(F_Outputs!L$2,F_Outputs_Prep!$B$4:$AH$4,0))</f>
        <v>##BLANK</v>
      </c>
      <c r="M158" s="15" t="str">
        <f>INDEX(F_Outputs_Prep!$B$4:$AH$378,MATCH(F_Outputs!$A158&amp;F_Outputs!$B158,F_Outputs_Prep!$I$4:$I$378,0),MATCH(F_Outputs!M$2,F_Outputs_Prep!$B$4:$AH$4,0))</f>
        <v>##BLANK</v>
      </c>
      <c r="N158" s="15" t="str">
        <f>INDEX(F_Outputs_Prep!$B$4:$AH$378,MATCH(F_Outputs!$A158&amp;F_Outputs!$B158,F_Outputs_Prep!$I$4:$I$378,0),MATCH(F_Outputs!N$2,F_Outputs_Prep!$B$4:$AH$4,0))</f>
        <v>##BLANK</v>
      </c>
      <c r="O158" s="15" t="str">
        <f>INDEX(F_Outputs_Prep!$B$4:$AH$378,MATCH(F_Outputs!$A158&amp;F_Outputs!$B158,F_Outputs_Prep!$I$4:$I$378,0),MATCH(F_Outputs!O$2,F_Outputs_Prep!$B$4:$AH$4,0))</f>
        <v>##BLANK</v>
      </c>
      <c r="P158" s="15" t="str">
        <f>INDEX(F_Outputs_Prep!$B$4:$AH$378,MATCH(F_Outputs!$A158&amp;F_Outputs!$B158,F_Outputs_Prep!$I$4:$I$378,0),MATCH(F_Outputs!P$2,F_Outputs_Prep!$B$4:$AH$4,0))</f>
        <v>##BLANK</v>
      </c>
      <c r="Q158" s="15" t="str">
        <f>INDEX(F_Outputs_Prep!$B$4:$AH$378,MATCH(F_Outputs!$A158&amp;F_Outputs!$B158,F_Outputs_Prep!$I$4:$I$378,0),MATCH(F_Outputs!Q$2,F_Outputs_Prep!$B$4:$AH$4,0))</f>
        <v>##BLANK</v>
      </c>
      <c r="R158" s="15" t="str">
        <f>INDEX(F_Outputs_Prep!$B$4:$AH$378,MATCH(F_Outputs!$A158&amp;F_Outputs!$B158,F_Outputs_Prep!$I$4:$I$378,0),MATCH(F_Outputs!R$2,F_Outputs_Prep!$B$4:$AH$4,0))</f>
        <v>##BLANK</v>
      </c>
      <c r="S158" s="15" t="str">
        <f>INDEX(F_Outputs_Prep!$B$4:$AH$378,MATCH(F_Outputs!$A158&amp;F_Outputs!$B158,F_Outputs_Prep!$I$4:$I$378,0),MATCH(F_Outputs!S$2,F_Outputs_Prep!$B$4:$AH$4,0))</f>
        <v>##BLANK</v>
      </c>
      <c r="T158" s="15" t="str">
        <f>INDEX(F_Outputs_Prep!$B$4:$AH$378,MATCH(F_Outputs!$A158&amp;F_Outputs!$B158,F_Outputs_Prep!$I$4:$I$378,0),MATCH(F_Outputs!T$2,F_Outputs_Prep!$B$4:$AH$4,0))</f>
        <v>##BLANK</v>
      </c>
      <c r="U158" s="15" t="str">
        <f>INDEX(F_Outputs_Prep!$B$4:$AH$378,MATCH(F_Outputs!$A158&amp;F_Outputs!$B158,F_Outputs_Prep!$I$4:$I$378,0),MATCH(F_Outputs!U$2,F_Outputs_Prep!$B$4:$AH$4,0))</f>
        <v>##BLANK</v>
      </c>
      <c r="V158" s="15" t="str">
        <f>INDEX(F_Outputs_Prep!$B$4:$AH$378,MATCH(F_Outputs!$A158&amp;F_Outputs!$B158,F_Outputs_Prep!$I$4:$I$378,0),MATCH(F_Outputs!V$2,F_Outputs_Prep!$B$4:$AH$4,0))</f>
        <v>##BLANK</v>
      </c>
      <c r="W158" s="15" t="str">
        <f>INDEX(F_Outputs_Prep!$B$4:$AH$378,MATCH(F_Outputs!$A158&amp;F_Outputs!$B158,F_Outputs_Prep!$I$4:$I$378,0),MATCH(F_Outputs!W$2,F_Outputs_Prep!$B$4:$AH$4,0))</f>
        <v>##BLANK</v>
      </c>
      <c r="X158" s="15" t="str">
        <f>INDEX(F_Outputs_Prep!$B$4:$AH$378,MATCH(F_Outputs!$A158&amp;F_Outputs!$B158,F_Outputs_Prep!$I$4:$I$378,0),MATCH(F_Outputs!X$2,F_Outputs_Prep!$B$4:$AH$4,0))</f>
        <v>##BLANK</v>
      </c>
    </row>
    <row r="159" spans="1:24" ht="15" x14ac:dyDescent="0.25">
      <c r="A159" s="58" t="s">
        <v>83</v>
      </c>
      <c r="B159" s="56" t="s">
        <v>126</v>
      </c>
      <c r="C159" s="56" t="s">
        <v>177</v>
      </c>
      <c r="D159" s="52" t="s">
        <v>50</v>
      </c>
      <c r="E159" s="56" t="s">
        <v>44</v>
      </c>
      <c r="F159" s="15" t="str">
        <f>INDEX(F_Outputs_Prep!$B$4:$AH$378,MATCH(F_Outputs!$A159&amp;F_Outputs!$B159,F_Outputs_Prep!$I$4:$I$378,0),MATCH(F_Outputs!F$2,F_Outputs_Prep!$B$4:$AH$4,0))</f>
        <v>##BLANK</v>
      </c>
      <c r="G159" s="15" t="str">
        <f>INDEX(F_Outputs_Prep!$B$4:$AH$378,MATCH(F_Outputs!$A159&amp;F_Outputs!$B159,F_Outputs_Prep!$I$4:$I$378,0),MATCH(F_Outputs!G$2,F_Outputs_Prep!$B$4:$AH$4,0))</f>
        <v>##BLANK</v>
      </c>
      <c r="H159" s="15" t="str">
        <f>INDEX(F_Outputs_Prep!$B$4:$AH$378,MATCH(F_Outputs!$A159&amp;F_Outputs!$B159,F_Outputs_Prep!$I$4:$I$378,0),MATCH(F_Outputs!H$2,F_Outputs_Prep!$B$4:$AH$4,0))</f>
        <v>##BLANK</v>
      </c>
      <c r="I159" s="15" t="str">
        <f>INDEX(F_Outputs_Prep!$B$4:$AH$378,MATCH(F_Outputs!$A159&amp;F_Outputs!$B159,F_Outputs_Prep!$I$4:$I$378,0),MATCH(F_Outputs!I$2,F_Outputs_Prep!$B$4:$AH$4,0))</f>
        <v>##BLANK</v>
      </c>
      <c r="J159" s="15" t="str">
        <f>INDEX(F_Outputs_Prep!$B$4:$AH$378,MATCH(F_Outputs!$A159&amp;F_Outputs!$B159,F_Outputs_Prep!$I$4:$I$378,0),MATCH(F_Outputs!J$2,F_Outputs_Prep!$B$4:$AH$4,0))</f>
        <v>##BLANK</v>
      </c>
      <c r="K159" s="15" t="str">
        <f>INDEX(F_Outputs_Prep!$B$4:$AH$378,MATCH(F_Outputs!$A159&amp;F_Outputs!$B159,F_Outputs_Prep!$I$4:$I$378,0),MATCH(F_Outputs!K$2,F_Outputs_Prep!$B$4:$AH$4,0))</f>
        <v>##BLANK</v>
      </c>
      <c r="L159" s="15" t="str">
        <f>INDEX(F_Outputs_Prep!$B$4:$AH$378,MATCH(F_Outputs!$A159&amp;F_Outputs!$B159,F_Outputs_Prep!$I$4:$I$378,0),MATCH(F_Outputs!L$2,F_Outputs_Prep!$B$4:$AH$4,0))</f>
        <v>##BLANK</v>
      </c>
      <c r="M159" s="15" t="str">
        <f>INDEX(F_Outputs_Prep!$B$4:$AH$378,MATCH(F_Outputs!$A159&amp;F_Outputs!$B159,F_Outputs_Prep!$I$4:$I$378,0),MATCH(F_Outputs!M$2,F_Outputs_Prep!$B$4:$AH$4,0))</f>
        <v>##BLANK</v>
      </c>
      <c r="N159" s="15" t="str">
        <f>INDEX(F_Outputs_Prep!$B$4:$AH$378,MATCH(F_Outputs!$A159&amp;F_Outputs!$B159,F_Outputs_Prep!$I$4:$I$378,0),MATCH(F_Outputs!N$2,F_Outputs_Prep!$B$4:$AH$4,0))</f>
        <v>##BLANK</v>
      </c>
      <c r="O159" s="15" t="str">
        <f>INDEX(F_Outputs_Prep!$B$4:$AH$378,MATCH(F_Outputs!$A159&amp;F_Outputs!$B159,F_Outputs_Prep!$I$4:$I$378,0),MATCH(F_Outputs!O$2,F_Outputs_Prep!$B$4:$AH$4,0))</f>
        <v>##BLANK</v>
      </c>
      <c r="P159" s="15">
        <f>INDEX(F_Outputs_Prep!$B$4:$AH$378,MATCH(F_Outputs!$A159&amp;F_Outputs!$B159,F_Outputs_Prep!$I$4:$I$378,0),MATCH(F_Outputs!P$2,F_Outputs_Prep!$B$4:$AH$4,0))</f>
        <v>377651.4227</v>
      </c>
      <c r="Q159" s="15">
        <f>INDEX(F_Outputs_Prep!$B$4:$AH$378,MATCH(F_Outputs!$A159&amp;F_Outputs!$B159,F_Outputs_Prep!$I$4:$I$378,0),MATCH(F_Outputs!Q$2,F_Outputs_Prep!$B$4:$AH$4,0))</f>
        <v>394055.19549999997</v>
      </c>
      <c r="R159" s="15">
        <f>INDEX(F_Outputs_Prep!$B$4:$AH$378,MATCH(F_Outputs!$A159&amp;F_Outputs!$B159,F_Outputs_Prep!$I$4:$I$378,0),MATCH(F_Outputs!R$2,F_Outputs_Prep!$B$4:$AH$4,0))</f>
        <v>409853.87060000002</v>
      </c>
      <c r="S159" s="15">
        <f>INDEX(F_Outputs_Prep!$B$4:$AH$378,MATCH(F_Outputs!$A159&amp;F_Outputs!$B159,F_Outputs_Prep!$I$4:$I$378,0),MATCH(F_Outputs!S$2,F_Outputs_Prep!$B$4:$AH$4,0))</f>
        <v>495991.36290000001</v>
      </c>
      <c r="T159" s="15">
        <f>INDEX(F_Outputs_Prep!$B$4:$AH$378,MATCH(F_Outputs!$A159&amp;F_Outputs!$B159,F_Outputs_Prep!$I$4:$I$378,0),MATCH(F_Outputs!T$2,F_Outputs_Prep!$B$4:$AH$4,0))</f>
        <v>692054.06929999997</v>
      </c>
      <c r="U159" s="15">
        <f>INDEX(F_Outputs_Prep!$B$4:$AH$378,MATCH(F_Outputs!$A159&amp;F_Outputs!$B159,F_Outputs_Prep!$I$4:$I$378,0),MATCH(F_Outputs!U$2,F_Outputs_Prep!$B$4:$AH$4,0))</f>
        <v>701339.31929999997</v>
      </c>
      <c r="V159" s="15">
        <f>INDEX(F_Outputs_Prep!$B$4:$AH$378,MATCH(F_Outputs!$A159&amp;F_Outputs!$B159,F_Outputs_Prep!$I$4:$I$378,0),MATCH(F_Outputs!V$2,F_Outputs_Prep!$B$4:$AH$4,0))</f>
        <v>840166.88</v>
      </c>
      <c r="W159" s="15">
        <f>INDEX(F_Outputs_Prep!$B$4:$AH$378,MATCH(F_Outputs!$A159&amp;F_Outputs!$B159,F_Outputs_Prep!$I$4:$I$378,0),MATCH(F_Outputs!W$2,F_Outputs_Prep!$B$4:$AH$4,0))</f>
        <v>840166.88</v>
      </c>
      <c r="X159" s="15">
        <f>INDEX(F_Outputs_Prep!$B$4:$AH$378,MATCH(F_Outputs!$A159&amp;F_Outputs!$B159,F_Outputs_Prep!$I$4:$I$378,0),MATCH(F_Outputs!X$2,F_Outputs_Prep!$B$4:$AH$4,0))</f>
        <v>1583111.8743</v>
      </c>
    </row>
    <row r="160" spans="1:24" ht="15" x14ac:dyDescent="0.25">
      <c r="A160" s="58" t="s">
        <v>83</v>
      </c>
      <c r="B160" s="56" t="s">
        <v>127</v>
      </c>
      <c r="C160" s="56" t="s">
        <v>178</v>
      </c>
      <c r="D160" s="52" t="s">
        <v>50</v>
      </c>
      <c r="E160" s="56" t="s">
        <v>44</v>
      </c>
      <c r="F160" s="15" t="str">
        <f>INDEX(F_Outputs_Prep!$B$4:$AH$378,MATCH(F_Outputs!$A160&amp;F_Outputs!$B160,F_Outputs_Prep!$I$4:$I$378,0),MATCH(F_Outputs!F$2,F_Outputs_Prep!$B$4:$AH$4,0))</f>
        <v>##BLANK</v>
      </c>
      <c r="G160" s="15" t="str">
        <f>INDEX(F_Outputs_Prep!$B$4:$AH$378,MATCH(F_Outputs!$A160&amp;F_Outputs!$B160,F_Outputs_Prep!$I$4:$I$378,0),MATCH(F_Outputs!G$2,F_Outputs_Prep!$B$4:$AH$4,0))</f>
        <v>##BLANK</v>
      </c>
      <c r="H160" s="15" t="str">
        <f>INDEX(F_Outputs_Prep!$B$4:$AH$378,MATCH(F_Outputs!$A160&amp;F_Outputs!$B160,F_Outputs_Prep!$I$4:$I$378,0),MATCH(F_Outputs!H$2,F_Outputs_Prep!$B$4:$AH$4,0))</f>
        <v>##BLANK</v>
      </c>
      <c r="I160" s="15" t="str">
        <f>INDEX(F_Outputs_Prep!$B$4:$AH$378,MATCH(F_Outputs!$A160&amp;F_Outputs!$B160,F_Outputs_Prep!$I$4:$I$378,0),MATCH(F_Outputs!I$2,F_Outputs_Prep!$B$4:$AH$4,0))</f>
        <v>##BLANK</v>
      </c>
      <c r="J160" s="15" t="str">
        <f>INDEX(F_Outputs_Prep!$B$4:$AH$378,MATCH(F_Outputs!$A160&amp;F_Outputs!$B160,F_Outputs_Prep!$I$4:$I$378,0),MATCH(F_Outputs!J$2,F_Outputs_Prep!$B$4:$AH$4,0))</f>
        <v>##BLANK</v>
      </c>
      <c r="K160" s="15" t="str">
        <f>INDEX(F_Outputs_Prep!$B$4:$AH$378,MATCH(F_Outputs!$A160&amp;F_Outputs!$B160,F_Outputs_Prep!$I$4:$I$378,0),MATCH(F_Outputs!K$2,F_Outputs_Prep!$B$4:$AH$4,0))</f>
        <v>##BLANK</v>
      </c>
      <c r="L160" s="15" t="str">
        <f>INDEX(F_Outputs_Prep!$B$4:$AH$378,MATCH(F_Outputs!$A160&amp;F_Outputs!$B160,F_Outputs_Prep!$I$4:$I$378,0),MATCH(F_Outputs!L$2,F_Outputs_Prep!$B$4:$AH$4,0))</f>
        <v>##BLANK</v>
      </c>
      <c r="M160" s="15" t="str">
        <f>INDEX(F_Outputs_Prep!$B$4:$AH$378,MATCH(F_Outputs!$A160&amp;F_Outputs!$B160,F_Outputs_Prep!$I$4:$I$378,0),MATCH(F_Outputs!M$2,F_Outputs_Prep!$B$4:$AH$4,0))</f>
        <v>##BLANK</v>
      </c>
      <c r="N160" s="15" t="str">
        <f>INDEX(F_Outputs_Prep!$B$4:$AH$378,MATCH(F_Outputs!$A160&amp;F_Outputs!$B160,F_Outputs_Prep!$I$4:$I$378,0),MATCH(F_Outputs!N$2,F_Outputs_Prep!$B$4:$AH$4,0))</f>
        <v>##BLANK</v>
      </c>
      <c r="O160" s="15" t="str">
        <f>INDEX(F_Outputs_Prep!$B$4:$AH$378,MATCH(F_Outputs!$A160&amp;F_Outputs!$B160,F_Outputs_Prep!$I$4:$I$378,0),MATCH(F_Outputs!O$2,F_Outputs_Prep!$B$4:$AH$4,0))</f>
        <v>##BLANK</v>
      </c>
      <c r="P160" s="15">
        <f>INDEX(F_Outputs_Prep!$B$4:$AH$378,MATCH(F_Outputs!$A160&amp;F_Outputs!$B160,F_Outputs_Prep!$I$4:$I$378,0),MATCH(F_Outputs!P$2,F_Outputs_Prep!$B$4:$AH$4,0))</f>
        <v>377651.4227</v>
      </c>
      <c r="Q160" s="15">
        <f>INDEX(F_Outputs_Prep!$B$4:$AH$378,MATCH(F_Outputs!$A160&amp;F_Outputs!$B160,F_Outputs_Prep!$I$4:$I$378,0),MATCH(F_Outputs!Q$2,F_Outputs_Prep!$B$4:$AH$4,0))</f>
        <v>379662.61290000001</v>
      </c>
      <c r="R160" s="15">
        <f>INDEX(F_Outputs_Prep!$B$4:$AH$378,MATCH(F_Outputs!$A160&amp;F_Outputs!$B160,F_Outputs_Prep!$I$4:$I$378,0),MATCH(F_Outputs!R$2,F_Outputs_Prep!$B$4:$AH$4,0))</f>
        <v>380773.9976</v>
      </c>
      <c r="S160" s="15">
        <f>INDEX(F_Outputs_Prep!$B$4:$AH$378,MATCH(F_Outputs!$A160&amp;F_Outputs!$B160,F_Outputs_Prep!$I$4:$I$378,0),MATCH(F_Outputs!S$2,F_Outputs_Prep!$B$4:$AH$4,0))</f>
        <v>406717.23509999999</v>
      </c>
      <c r="T160" s="15">
        <f>INDEX(F_Outputs_Prep!$B$4:$AH$378,MATCH(F_Outputs!$A160&amp;F_Outputs!$B160,F_Outputs_Prep!$I$4:$I$378,0),MATCH(F_Outputs!T$2,F_Outputs_Prep!$B$4:$AH$4,0))</f>
        <v>335084.07490000001</v>
      </c>
      <c r="U160" s="15">
        <f>INDEX(F_Outputs_Prep!$B$4:$AH$378,MATCH(F_Outputs!$A160&amp;F_Outputs!$B160,F_Outputs_Prep!$I$4:$I$378,0),MATCH(F_Outputs!U$2,F_Outputs_Prep!$B$4:$AH$4,0))</f>
        <v>337386.07410000003</v>
      </c>
      <c r="V160" s="15">
        <f>INDEX(F_Outputs_Prep!$B$4:$AH$378,MATCH(F_Outputs!$A160&amp;F_Outputs!$B160,F_Outputs_Prep!$I$4:$I$378,0),MATCH(F_Outputs!V$2,F_Outputs_Prep!$B$4:$AH$4,0))</f>
        <v>356503.19929999998</v>
      </c>
      <c r="W160" s="15">
        <f>INDEX(F_Outputs_Prep!$B$4:$AH$378,MATCH(F_Outputs!$A160&amp;F_Outputs!$B160,F_Outputs_Prep!$I$4:$I$378,0),MATCH(F_Outputs!W$2,F_Outputs_Prep!$B$4:$AH$4,0))</f>
        <v>356503.19929999998</v>
      </c>
      <c r="X160" s="15">
        <f>INDEX(F_Outputs_Prep!$B$4:$AH$378,MATCH(F_Outputs!$A160&amp;F_Outputs!$B160,F_Outputs_Prep!$I$4:$I$378,0),MATCH(F_Outputs!X$2,F_Outputs_Prep!$B$4:$AH$4,0))</f>
        <v>802270.19579999999</v>
      </c>
    </row>
    <row r="161" spans="1:24" ht="15" x14ac:dyDescent="0.25">
      <c r="A161" s="58" t="s">
        <v>83</v>
      </c>
      <c r="B161" s="56" t="s">
        <v>128</v>
      </c>
      <c r="C161" s="56" t="s">
        <v>179</v>
      </c>
      <c r="D161" s="52" t="s">
        <v>50</v>
      </c>
      <c r="E161" s="56" t="s">
        <v>44</v>
      </c>
      <c r="F161" s="15">
        <f>INDEX(F_Outputs_Prep!$B$4:$AH$378,MATCH(F_Outputs!$A161&amp;F_Outputs!$B161,F_Outputs_Prep!$I$4:$I$378,0),MATCH(F_Outputs!F$2,F_Outputs_Prep!$B$4:$AH$4,0))</f>
        <v>0</v>
      </c>
      <c r="G161" s="15">
        <f>INDEX(F_Outputs_Prep!$B$4:$AH$378,MATCH(F_Outputs!$A161&amp;F_Outputs!$B161,F_Outputs_Prep!$I$4:$I$378,0),MATCH(F_Outputs!G$2,F_Outputs_Prep!$B$4:$AH$4,0))</f>
        <v>0</v>
      </c>
      <c r="H161" s="15">
        <f>INDEX(F_Outputs_Prep!$B$4:$AH$378,MATCH(F_Outputs!$A161&amp;F_Outputs!$B161,F_Outputs_Prep!$I$4:$I$378,0),MATCH(F_Outputs!H$2,F_Outputs_Prep!$B$4:$AH$4,0))</f>
        <v>0</v>
      </c>
      <c r="I161" s="15">
        <f>INDEX(F_Outputs_Prep!$B$4:$AH$378,MATCH(F_Outputs!$A161&amp;F_Outputs!$B161,F_Outputs_Prep!$I$4:$I$378,0),MATCH(F_Outputs!I$2,F_Outputs_Prep!$B$4:$AH$4,0))</f>
        <v>0</v>
      </c>
      <c r="J161" s="15">
        <f>INDEX(F_Outputs_Prep!$B$4:$AH$378,MATCH(F_Outputs!$A161&amp;F_Outputs!$B161,F_Outputs_Prep!$I$4:$I$378,0),MATCH(F_Outputs!J$2,F_Outputs_Prep!$B$4:$AH$4,0))</f>
        <v>0</v>
      </c>
      <c r="K161" s="15">
        <f>INDEX(F_Outputs_Prep!$B$4:$AH$378,MATCH(F_Outputs!$A161&amp;F_Outputs!$B161,F_Outputs_Prep!$I$4:$I$378,0),MATCH(F_Outputs!K$2,F_Outputs_Prep!$B$4:$AH$4,0))</f>
        <v>0</v>
      </c>
      <c r="L161" s="15">
        <f>INDEX(F_Outputs_Prep!$B$4:$AH$378,MATCH(F_Outputs!$A161&amp;F_Outputs!$B161,F_Outputs_Prep!$I$4:$I$378,0),MATCH(F_Outputs!L$2,F_Outputs_Prep!$B$4:$AH$4,0))</f>
        <v>0</v>
      </c>
      <c r="M161" s="15">
        <f>INDEX(F_Outputs_Prep!$B$4:$AH$378,MATCH(F_Outputs!$A161&amp;F_Outputs!$B161,F_Outputs_Prep!$I$4:$I$378,0),MATCH(F_Outputs!M$2,F_Outputs_Prep!$B$4:$AH$4,0))</f>
        <v>0</v>
      </c>
      <c r="N161" s="15">
        <f>INDEX(F_Outputs_Prep!$B$4:$AH$378,MATCH(F_Outputs!$A161&amp;F_Outputs!$B161,F_Outputs_Prep!$I$4:$I$378,0),MATCH(F_Outputs!N$2,F_Outputs_Prep!$B$4:$AH$4,0))</f>
        <v>0</v>
      </c>
      <c r="O161" s="15">
        <f>INDEX(F_Outputs_Prep!$B$4:$AH$378,MATCH(F_Outputs!$A161&amp;F_Outputs!$B161,F_Outputs_Prep!$I$4:$I$378,0),MATCH(F_Outputs!O$2,F_Outputs_Prep!$B$4:$AH$4,0))</f>
        <v>0</v>
      </c>
      <c r="P161" s="15">
        <f>INDEX(F_Outputs_Prep!$B$4:$AH$378,MATCH(F_Outputs!$A161&amp;F_Outputs!$B161,F_Outputs_Prep!$I$4:$I$378,0),MATCH(F_Outputs!P$2,F_Outputs_Prep!$B$4:$AH$4,0))</f>
        <v>0</v>
      </c>
      <c r="Q161" s="15">
        <f>INDEX(F_Outputs_Prep!$B$4:$AH$378,MATCH(F_Outputs!$A161&amp;F_Outputs!$B161,F_Outputs_Prep!$I$4:$I$378,0),MATCH(F_Outputs!Q$2,F_Outputs_Prep!$B$4:$AH$4,0))</f>
        <v>14392.5826</v>
      </c>
      <c r="R161" s="15">
        <f>INDEX(F_Outputs_Prep!$B$4:$AH$378,MATCH(F_Outputs!$A161&amp;F_Outputs!$B161,F_Outputs_Prep!$I$4:$I$378,0),MATCH(F_Outputs!R$2,F_Outputs_Prep!$B$4:$AH$4,0))</f>
        <v>29079.873</v>
      </c>
      <c r="S161" s="15">
        <f>INDEX(F_Outputs_Prep!$B$4:$AH$378,MATCH(F_Outputs!$A161&amp;F_Outputs!$B161,F_Outputs_Prep!$I$4:$I$378,0),MATCH(F_Outputs!S$2,F_Outputs_Prep!$B$4:$AH$4,0))</f>
        <v>89274.127900000007</v>
      </c>
      <c r="T161" s="15">
        <f>INDEX(F_Outputs_Prep!$B$4:$AH$378,MATCH(F_Outputs!$A161&amp;F_Outputs!$B161,F_Outputs_Prep!$I$4:$I$378,0),MATCH(F_Outputs!T$2,F_Outputs_Prep!$B$4:$AH$4,0))</f>
        <v>356969.99440000003</v>
      </c>
      <c r="U161" s="15">
        <f>INDEX(F_Outputs_Prep!$B$4:$AH$378,MATCH(F_Outputs!$A161&amp;F_Outputs!$B161,F_Outputs_Prep!$I$4:$I$378,0),MATCH(F_Outputs!U$2,F_Outputs_Prep!$B$4:$AH$4,0))</f>
        <v>363953.2452</v>
      </c>
      <c r="V161" s="15">
        <f>INDEX(F_Outputs_Prep!$B$4:$AH$378,MATCH(F_Outputs!$A161&amp;F_Outputs!$B161,F_Outputs_Prep!$I$4:$I$378,0),MATCH(F_Outputs!V$2,F_Outputs_Prep!$B$4:$AH$4,0))</f>
        <v>483663.68070000003</v>
      </c>
      <c r="W161" s="15">
        <f>INDEX(F_Outputs_Prep!$B$4:$AH$378,MATCH(F_Outputs!$A161&amp;F_Outputs!$B161,F_Outputs_Prep!$I$4:$I$378,0),MATCH(F_Outputs!W$2,F_Outputs_Prep!$B$4:$AH$4,0))</f>
        <v>483663.68070000003</v>
      </c>
      <c r="X161" s="15">
        <f>INDEX(F_Outputs_Prep!$B$4:$AH$378,MATCH(F_Outputs!$A161&amp;F_Outputs!$B161,F_Outputs_Prep!$I$4:$I$378,0),MATCH(F_Outputs!X$2,F_Outputs_Prep!$B$4:$AH$4,0))</f>
        <v>780841.67839999998</v>
      </c>
    </row>
    <row r="162" spans="1:24" ht="15" x14ac:dyDescent="0.25">
      <c r="A162" s="58" t="s">
        <v>83</v>
      </c>
      <c r="B162" s="56" t="s">
        <v>129</v>
      </c>
      <c r="C162" s="56" t="s">
        <v>180</v>
      </c>
      <c r="D162" s="52" t="s">
        <v>50</v>
      </c>
      <c r="E162" s="56" t="s">
        <v>44</v>
      </c>
      <c r="F162" s="15" t="str">
        <f>INDEX(F_Outputs_Prep!$B$4:$AH$378,MATCH(F_Outputs!$A162&amp;F_Outputs!$B162,F_Outputs_Prep!$I$4:$I$378,0),MATCH(F_Outputs!F$2,F_Outputs_Prep!$B$4:$AH$4,0))</f>
        <v>##BLANK</v>
      </c>
      <c r="G162" s="15" t="str">
        <f>INDEX(F_Outputs_Prep!$B$4:$AH$378,MATCH(F_Outputs!$A162&amp;F_Outputs!$B162,F_Outputs_Prep!$I$4:$I$378,0),MATCH(F_Outputs!G$2,F_Outputs_Prep!$B$4:$AH$4,0))</f>
        <v>##BLANK</v>
      </c>
      <c r="H162" s="15" t="str">
        <f>INDEX(F_Outputs_Prep!$B$4:$AH$378,MATCH(F_Outputs!$A162&amp;F_Outputs!$B162,F_Outputs_Prep!$I$4:$I$378,0),MATCH(F_Outputs!H$2,F_Outputs_Prep!$B$4:$AH$4,0))</f>
        <v>##BLANK</v>
      </c>
      <c r="I162" s="15" t="str">
        <f>INDEX(F_Outputs_Prep!$B$4:$AH$378,MATCH(F_Outputs!$A162&amp;F_Outputs!$B162,F_Outputs_Prep!$I$4:$I$378,0),MATCH(F_Outputs!I$2,F_Outputs_Prep!$B$4:$AH$4,0))</f>
        <v>##BLANK</v>
      </c>
      <c r="J162" s="15" t="str">
        <f>INDEX(F_Outputs_Prep!$B$4:$AH$378,MATCH(F_Outputs!$A162&amp;F_Outputs!$B162,F_Outputs_Prep!$I$4:$I$378,0),MATCH(F_Outputs!J$2,F_Outputs_Prep!$B$4:$AH$4,0))</f>
        <v>##BLANK</v>
      </c>
      <c r="K162" s="15" t="str">
        <f>INDEX(F_Outputs_Prep!$B$4:$AH$378,MATCH(F_Outputs!$A162&amp;F_Outputs!$B162,F_Outputs_Prep!$I$4:$I$378,0),MATCH(F_Outputs!K$2,F_Outputs_Prep!$B$4:$AH$4,0))</f>
        <v>##BLANK</v>
      </c>
      <c r="L162" s="15" t="str">
        <f>INDEX(F_Outputs_Prep!$B$4:$AH$378,MATCH(F_Outputs!$A162&amp;F_Outputs!$B162,F_Outputs_Prep!$I$4:$I$378,0),MATCH(F_Outputs!L$2,F_Outputs_Prep!$B$4:$AH$4,0))</f>
        <v>##BLANK</v>
      </c>
      <c r="M162" s="15" t="str">
        <f>INDEX(F_Outputs_Prep!$B$4:$AH$378,MATCH(F_Outputs!$A162&amp;F_Outputs!$B162,F_Outputs_Prep!$I$4:$I$378,0),MATCH(F_Outputs!M$2,F_Outputs_Prep!$B$4:$AH$4,0))</f>
        <v>##BLANK</v>
      </c>
      <c r="N162" s="15" t="str">
        <f>INDEX(F_Outputs_Prep!$B$4:$AH$378,MATCH(F_Outputs!$A162&amp;F_Outputs!$B162,F_Outputs_Prep!$I$4:$I$378,0),MATCH(F_Outputs!N$2,F_Outputs_Prep!$B$4:$AH$4,0))</f>
        <v>##BLANK</v>
      </c>
      <c r="O162" s="15">
        <f>INDEX(F_Outputs_Prep!$B$4:$AH$378,MATCH(F_Outputs!$A162&amp;F_Outputs!$B162,F_Outputs_Prep!$I$4:$I$378,0),MATCH(F_Outputs!O$2,F_Outputs_Prep!$B$4:$AH$4,0))</f>
        <v>0</v>
      </c>
      <c r="P162" s="15">
        <f>INDEX(F_Outputs_Prep!$B$4:$AH$378,MATCH(F_Outputs!$A162&amp;F_Outputs!$B162,F_Outputs_Prep!$I$4:$I$378,0),MATCH(F_Outputs!P$2,F_Outputs_Prep!$B$4:$AH$4,0))</f>
        <v>0</v>
      </c>
      <c r="Q162" s="15">
        <f>INDEX(F_Outputs_Prep!$B$4:$AH$378,MATCH(F_Outputs!$A162&amp;F_Outputs!$B162,F_Outputs_Prep!$I$4:$I$378,0),MATCH(F_Outputs!Q$2,F_Outputs_Prep!$B$4:$AH$4,0))</f>
        <v>0</v>
      </c>
      <c r="R162" s="15">
        <f>INDEX(F_Outputs_Prep!$B$4:$AH$378,MATCH(F_Outputs!$A162&amp;F_Outputs!$B162,F_Outputs_Prep!$I$4:$I$378,0),MATCH(F_Outputs!R$2,F_Outputs_Prep!$B$4:$AH$4,0))</f>
        <v>0</v>
      </c>
      <c r="S162" s="15">
        <f>INDEX(F_Outputs_Prep!$B$4:$AH$378,MATCH(F_Outputs!$A162&amp;F_Outputs!$B162,F_Outputs_Prep!$I$4:$I$378,0),MATCH(F_Outputs!S$2,F_Outputs_Prep!$B$4:$AH$4,0))</f>
        <v>0</v>
      </c>
      <c r="T162" s="15">
        <f>INDEX(F_Outputs_Prep!$B$4:$AH$378,MATCH(F_Outputs!$A162&amp;F_Outputs!$B162,F_Outputs_Prep!$I$4:$I$378,0),MATCH(F_Outputs!T$2,F_Outputs_Prep!$B$4:$AH$4,0))</f>
        <v>0</v>
      </c>
      <c r="U162" s="15">
        <f>INDEX(F_Outputs_Prep!$B$4:$AH$378,MATCH(F_Outputs!$A162&amp;F_Outputs!$B162,F_Outputs_Prep!$I$4:$I$378,0),MATCH(F_Outputs!U$2,F_Outputs_Prep!$B$4:$AH$4,0))</f>
        <v>66.028800000000004</v>
      </c>
      <c r="V162" s="15">
        <f>INDEX(F_Outputs_Prep!$B$4:$AH$378,MATCH(F_Outputs!$A162&amp;F_Outputs!$B162,F_Outputs_Prep!$I$4:$I$378,0),MATCH(F_Outputs!V$2,F_Outputs_Prep!$B$4:$AH$4,0))</f>
        <v>77</v>
      </c>
      <c r="W162" s="15">
        <f>INDEX(F_Outputs_Prep!$B$4:$AH$378,MATCH(F_Outputs!$A162&amp;F_Outputs!$B162,F_Outputs_Prep!$I$4:$I$378,0),MATCH(F_Outputs!W$2,F_Outputs_Prep!$B$4:$AH$4,0))</f>
        <v>77</v>
      </c>
      <c r="X162" s="15">
        <f>INDEX(F_Outputs_Prep!$B$4:$AH$378,MATCH(F_Outputs!$A162&amp;F_Outputs!$B162,F_Outputs_Prep!$I$4:$I$378,0),MATCH(F_Outputs!X$2,F_Outputs_Prep!$B$4:$AH$4,0))</f>
        <v>77</v>
      </c>
    </row>
    <row r="163" spans="1:24" ht="15" x14ac:dyDescent="0.25">
      <c r="A163" s="58" t="s">
        <v>83</v>
      </c>
      <c r="B163" s="56" t="s">
        <v>130</v>
      </c>
      <c r="C163" s="56" t="s">
        <v>181</v>
      </c>
      <c r="D163" s="52" t="s">
        <v>50</v>
      </c>
      <c r="E163" s="56" t="s">
        <v>44</v>
      </c>
      <c r="F163" s="15" t="str">
        <f>INDEX(F_Outputs_Prep!$B$4:$AH$378,MATCH(F_Outputs!$A163&amp;F_Outputs!$B163,F_Outputs_Prep!$I$4:$I$378,0),MATCH(F_Outputs!F$2,F_Outputs_Prep!$B$4:$AH$4,0))</f>
        <v>##BLANK</v>
      </c>
      <c r="G163" s="15" t="str">
        <f>INDEX(F_Outputs_Prep!$B$4:$AH$378,MATCH(F_Outputs!$A163&amp;F_Outputs!$B163,F_Outputs_Prep!$I$4:$I$378,0),MATCH(F_Outputs!G$2,F_Outputs_Prep!$B$4:$AH$4,0))</f>
        <v>##BLANK</v>
      </c>
      <c r="H163" s="15" t="str">
        <f>INDEX(F_Outputs_Prep!$B$4:$AH$378,MATCH(F_Outputs!$A163&amp;F_Outputs!$B163,F_Outputs_Prep!$I$4:$I$378,0),MATCH(F_Outputs!H$2,F_Outputs_Prep!$B$4:$AH$4,0))</f>
        <v>##BLANK</v>
      </c>
      <c r="I163" s="15" t="str">
        <f>INDEX(F_Outputs_Prep!$B$4:$AH$378,MATCH(F_Outputs!$A163&amp;F_Outputs!$B163,F_Outputs_Prep!$I$4:$I$378,0),MATCH(F_Outputs!I$2,F_Outputs_Prep!$B$4:$AH$4,0))</f>
        <v>##BLANK</v>
      </c>
      <c r="J163" s="15" t="str">
        <f>INDEX(F_Outputs_Prep!$B$4:$AH$378,MATCH(F_Outputs!$A163&amp;F_Outputs!$B163,F_Outputs_Prep!$I$4:$I$378,0),MATCH(F_Outputs!J$2,F_Outputs_Prep!$B$4:$AH$4,0))</f>
        <v>##BLANK</v>
      </c>
      <c r="K163" s="15" t="str">
        <f>INDEX(F_Outputs_Prep!$B$4:$AH$378,MATCH(F_Outputs!$A163&amp;F_Outputs!$B163,F_Outputs_Prep!$I$4:$I$378,0),MATCH(F_Outputs!K$2,F_Outputs_Prep!$B$4:$AH$4,0))</f>
        <v>##BLANK</v>
      </c>
      <c r="L163" s="15" t="str">
        <f>INDEX(F_Outputs_Prep!$B$4:$AH$378,MATCH(F_Outputs!$A163&amp;F_Outputs!$B163,F_Outputs_Prep!$I$4:$I$378,0),MATCH(F_Outputs!L$2,F_Outputs_Prep!$B$4:$AH$4,0))</f>
        <v>##BLANK</v>
      </c>
      <c r="M163" s="15" t="str">
        <f>INDEX(F_Outputs_Prep!$B$4:$AH$378,MATCH(F_Outputs!$A163&amp;F_Outputs!$B163,F_Outputs_Prep!$I$4:$I$378,0),MATCH(F_Outputs!M$2,F_Outputs_Prep!$B$4:$AH$4,0))</f>
        <v>##BLANK</v>
      </c>
      <c r="N163" s="15" t="str">
        <f>INDEX(F_Outputs_Prep!$B$4:$AH$378,MATCH(F_Outputs!$A163&amp;F_Outputs!$B163,F_Outputs_Prep!$I$4:$I$378,0),MATCH(F_Outputs!N$2,F_Outputs_Prep!$B$4:$AH$4,0))</f>
        <v>##BLANK</v>
      </c>
      <c r="O163" s="15" t="str">
        <f>INDEX(F_Outputs_Prep!$B$4:$AH$378,MATCH(F_Outputs!$A163&amp;F_Outputs!$B163,F_Outputs_Prep!$I$4:$I$378,0),MATCH(F_Outputs!O$2,F_Outputs_Prep!$B$4:$AH$4,0))</f>
        <v>##BLANK</v>
      </c>
      <c r="P163" s="15" t="str">
        <f>INDEX(F_Outputs_Prep!$B$4:$AH$378,MATCH(F_Outputs!$A163&amp;F_Outputs!$B163,F_Outputs_Prep!$I$4:$I$378,0),MATCH(F_Outputs!P$2,F_Outputs_Prep!$B$4:$AH$4,0))</f>
        <v>##BLANK</v>
      </c>
      <c r="Q163" s="15" t="str">
        <f>INDEX(F_Outputs_Prep!$B$4:$AH$378,MATCH(F_Outputs!$A163&amp;F_Outputs!$B163,F_Outputs_Prep!$I$4:$I$378,0),MATCH(F_Outputs!Q$2,F_Outputs_Prep!$B$4:$AH$4,0))</f>
        <v>##BLANK</v>
      </c>
      <c r="R163" s="15" t="str">
        <f>INDEX(F_Outputs_Prep!$B$4:$AH$378,MATCH(F_Outputs!$A163&amp;F_Outputs!$B163,F_Outputs_Prep!$I$4:$I$378,0),MATCH(F_Outputs!R$2,F_Outputs_Prep!$B$4:$AH$4,0))</f>
        <v>##BLANK</v>
      </c>
      <c r="S163" s="15" t="str">
        <f>INDEX(F_Outputs_Prep!$B$4:$AH$378,MATCH(F_Outputs!$A163&amp;F_Outputs!$B163,F_Outputs_Prep!$I$4:$I$378,0),MATCH(F_Outputs!S$2,F_Outputs_Prep!$B$4:$AH$4,0))</f>
        <v>##BLANK</v>
      </c>
      <c r="T163" s="15" t="str">
        <f>INDEX(F_Outputs_Prep!$B$4:$AH$378,MATCH(F_Outputs!$A163&amp;F_Outputs!$B163,F_Outputs_Prep!$I$4:$I$378,0),MATCH(F_Outputs!T$2,F_Outputs_Prep!$B$4:$AH$4,0))</f>
        <v>##BLANK</v>
      </c>
      <c r="U163" s="15" t="str">
        <f>INDEX(F_Outputs_Prep!$B$4:$AH$378,MATCH(F_Outputs!$A163&amp;F_Outputs!$B163,F_Outputs_Prep!$I$4:$I$378,0),MATCH(F_Outputs!U$2,F_Outputs_Prep!$B$4:$AH$4,0))</f>
        <v>##BLANK</v>
      </c>
      <c r="V163" s="15" t="str">
        <f>INDEX(F_Outputs_Prep!$B$4:$AH$378,MATCH(F_Outputs!$A163&amp;F_Outputs!$B163,F_Outputs_Prep!$I$4:$I$378,0),MATCH(F_Outputs!V$2,F_Outputs_Prep!$B$4:$AH$4,0))</f>
        <v>##BLANK</v>
      </c>
      <c r="W163" s="15" t="str">
        <f>INDEX(F_Outputs_Prep!$B$4:$AH$378,MATCH(F_Outputs!$A163&amp;F_Outputs!$B163,F_Outputs_Prep!$I$4:$I$378,0),MATCH(F_Outputs!W$2,F_Outputs_Prep!$B$4:$AH$4,0))</f>
        <v>##BLANK</v>
      </c>
      <c r="X163" s="15" t="str">
        <f>INDEX(F_Outputs_Prep!$B$4:$AH$378,MATCH(F_Outputs!$A163&amp;F_Outputs!$B163,F_Outputs_Prep!$I$4:$I$378,0),MATCH(F_Outputs!X$2,F_Outputs_Prep!$B$4:$AH$4,0))</f>
        <v>##BLANK</v>
      </c>
    </row>
    <row r="164" spans="1:24" ht="15" x14ac:dyDescent="0.25">
      <c r="A164" s="58" t="s">
        <v>83</v>
      </c>
      <c r="B164" s="56" t="s">
        <v>131</v>
      </c>
      <c r="C164" s="56" t="s">
        <v>182</v>
      </c>
      <c r="D164" s="52" t="s">
        <v>50</v>
      </c>
      <c r="E164" s="56" t="s">
        <v>44</v>
      </c>
      <c r="F164" s="15">
        <f>INDEX(F_Outputs_Prep!$B$4:$AH$378,MATCH(F_Outputs!$A164&amp;F_Outputs!$B164,F_Outputs_Prep!$I$4:$I$378,0),MATCH(F_Outputs!F$2,F_Outputs_Prep!$B$4:$AH$4,0))</f>
        <v>0</v>
      </c>
      <c r="G164" s="15">
        <f>INDEX(F_Outputs_Prep!$B$4:$AH$378,MATCH(F_Outputs!$A164&amp;F_Outputs!$B164,F_Outputs_Prep!$I$4:$I$378,0),MATCH(F_Outputs!G$2,F_Outputs_Prep!$B$4:$AH$4,0))</f>
        <v>0</v>
      </c>
      <c r="H164" s="15">
        <f>INDEX(F_Outputs_Prep!$B$4:$AH$378,MATCH(F_Outputs!$A164&amp;F_Outputs!$B164,F_Outputs_Prep!$I$4:$I$378,0),MATCH(F_Outputs!H$2,F_Outputs_Prep!$B$4:$AH$4,0))</f>
        <v>0</v>
      </c>
      <c r="I164" s="15">
        <f>INDEX(F_Outputs_Prep!$B$4:$AH$378,MATCH(F_Outputs!$A164&amp;F_Outputs!$B164,F_Outputs_Prep!$I$4:$I$378,0),MATCH(F_Outputs!I$2,F_Outputs_Prep!$B$4:$AH$4,0))</f>
        <v>0</v>
      </c>
      <c r="J164" s="15">
        <f>INDEX(F_Outputs_Prep!$B$4:$AH$378,MATCH(F_Outputs!$A164&amp;F_Outputs!$B164,F_Outputs_Prep!$I$4:$I$378,0),MATCH(F_Outputs!J$2,F_Outputs_Prep!$B$4:$AH$4,0))</f>
        <v>0</v>
      </c>
      <c r="K164" s="15">
        <f>INDEX(F_Outputs_Prep!$B$4:$AH$378,MATCH(F_Outputs!$A164&amp;F_Outputs!$B164,F_Outputs_Prep!$I$4:$I$378,0),MATCH(F_Outputs!K$2,F_Outputs_Prep!$B$4:$AH$4,0))</f>
        <v>0</v>
      </c>
      <c r="L164" s="15">
        <f>INDEX(F_Outputs_Prep!$B$4:$AH$378,MATCH(F_Outputs!$A164&amp;F_Outputs!$B164,F_Outputs_Prep!$I$4:$I$378,0),MATCH(F_Outputs!L$2,F_Outputs_Prep!$B$4:$AH$4,0))</f>
        <v>0</v>
      </c>
      <c r="M164" s="15">
        <f>INDEX(F_Outputs_Prep!$B$4:$AH$378,MATCH(F_Outputs!$A164&amp;F_Outputs!$B164,F_Outputs_Prep!$I$4:$I$378,0),MATCH(F_Outputs!M$2,F_Outputs_Prep!$B$4:$AH$4,0))</f>
        <v>0</v>
      </c>
      <c r="N164" s="15">
        <f>INDEX(F_Outputs_Prep!$B$4:$AH$378,MATCH(F_Outputs!$A164&amp;F_Outputs!$B164,F_Outputs_Prep!$I$4:$I$378,0),MATCH(F_Outputs!N$2,F_Outputs_Prep!$B$4:$AH$4,0))</f>
        <v>0</v>
      </c>
      <c r="O164" s="15">
        <f>INDEX(F_Outputs_Prep!$B$4:$AH$378,MATCH(F_Outputs!$A164&amp;F_Outputs!$B164,F_Outputs_Prep!$I$4:$I$378,0),MATCH(F_Outputs!O$2,F_Outputs_Prep!$B$4:$AH$4,0))</f>
        <v>0</v>
      </c>
      <c r="P164" s="15">
        <f>INDEX(F_Outputs_Prep!$B$4:$AH$378,MATCH(F_Outputs!$A164&amp;F_Outputs!$B164,F_Outputs_Prep!$I$4:$I$378,0),MATCH(F_Outputs!P$2,F_Outputs_Prep!$B$4:$AH$4,0))</f>
        <v>0</v>
      </c>
      <c r="Q164" s="15">
        <f>INDEX(F_Outputs_Prep!$B$4:$AH$378,MATCH(F_Outputs!$A164&amp;F_Outputs!$B164,F_Outputs_Prep!$I$4:$I$378,0),MATCH(F_Outputs!Q$2,F_Outputs_Prep!$B$4:$AH$4,0))</f>
        <v>0</v>
      </c>
      <c r="R164" s="15">
        <f>INDEX(F_Outputs_Prep!$B$4:$AH$378,MATCH(F_Outputs!$A164&amp;F_Outputs!$B164,F_Outputs_Prep!$I$4:$I$378,0),MATCH(F_Outputs!R$2,F_Outputs_Prep!$B$4:$AH$4,0))</f>
        <v>0</v>
      </c>
      <c r="S164" s="15">
        <f>INDEX(F_Outputs_Prep!$B$4:$AH$378,MATCH(F_Outputs!$A164&amp;F_Outputs!$B164,F_Outputs_Prep!$I$4:$I$378,0),MATCH(F_Outputs!S$2,F_Outputs_Prep!$B$4:$AH$4,0))</f>
        <v>0</v>
      </c>
      <c r="T164" s="15">
        <f>INDEX(F_Outputs_Prep!$B$4:$AH$378,MATCH(F_Outputs!$A164&amp;F_Outputs!$B164,F_Outputs_Prep!$I$4:$I$378,0),MATCH(F_Outputs!T$2,F_Outputs_Prep!$B$4:$AH$4,0))</f>
        <v>0</v>
      </c>
      <c r="U164" s="15">
        <f>INDEX(F_Outputs_Prep!$B$4:$AH$378,MATCH(F_Outputs!$A164&amp;F_Outputs!$B164,F_Outputs_Prep!$I$4:$I$378,0),MATCH(F_Outputs!U$2,F_Outputs_Prep!$B$4:$AH$4,0))</f>
        <v>66.028800000000004</v>
      </c>
      <c r="V164" s="15">
        <f>INDEX(F_Outputs_Prep!$B$4:$AH$378,MATCH(F_Outputs!$A164&amp;F_Outputs!$B164,F_Outputs_Prep!$I$4:$I$378,0),MATCH(F_Outputs!V$2,F_Outputs_Prep!$B$4:$AH$4,0))</f>
        <v>77</v>
      </c>
      <c r="W164" s="15">
        <f>INDEX(F_Outputs_Prep!$B$4:$AH$378,MATCH(F_Outputs!$A164&amp;F_Outputs!$B164,F_Outputs_Prep!$I$4:$I$378,0),MATCH(F_Outputs!W$2,F_Outputs_Prep!$B$4:$AH$4,0))</f>
        <v>77</v>
      </c>
      <c r="X164" s="15">
        <f>INDEX(F_Outputs_Prep!$B$4:$AH$378,MATCH(F_Outputs!$A164&amp;F_Outputs!$B164,F_Outputs_Prep!$I$4:$I$378,0),MATCH(F_Outputs!X$2,F_Outputs_Prep!$B$4:$AH$4,0))</f>
        <v>77</v>
      </c>
    </row>
    <row r="165" spans="1:24" ht="15" x14ac:dyDescent="0.25">
      <c r="A165" s="58" t="s">
        <v>83</v>
      </c>
      <c r="B165" s="56" t="s">
        <v>132</v>
      </c>
      <c r="C165" s="56" t="s">
        <v>183</v>
      </c>
      <c r="D165" s="52" t="s">
        <v>50</v>
      </c>
      <c r="E165" s="56" t="s">
        <v>44</v>
      </c>
      <c r="F165" s="15">
        <f>INDEX(F_Outputs_Prep!$B$4:$AH$378,MATCH(F_Outputs!$A165&amp;F_Outputs!$B165,F_Outputs_Prep!$I$4:$I$378,0),MATCH(F_Outputs!F$2,F_Outputs_Prep!$B$4:$AH$4,0))</f>
        <v>0</v>
      </c>
      <c r="G165" s="15">
        <f>INDEX(F_Outputs_Prep!$B$4:$AH$378,MATCH(F_Outputs!$A165&amp;F_Outputs!$B165,F_Outputs_Prep!$I$4:$I$378,0),MATCH(F_Outputs!G$2,F_Outputs_Prep!$B$4:$AH$4,0))</f>
        <v>0</v>
      </c>
      <c r="H165" s="15">
        <f>INDEX(F_Outputs_Prep!$B$4:$AH$378,MATCH(F_Outputs!$A165&amp;F_Outputs!$B165,F_Outputs_Prep!$I$4:$I$378,0),MATCH(F_Outputs!H$2,F_Outputs_Prep!$B$4:$AH$4,0))</f>
        <v>0</v>
      </c>
      <c r="I165" s="15">
        <f>INDEX(F_Outputs_Prep!$B$4:$AH$378,MATCH(F_Outputs!$A165&amp;F_Outputs!$B165,F_Outputs_Prep!$I$4:$I$378,0),MATCH(F_Outputs!I$2,F_Outputs_Prep!$B$4:$AH$4,0))</f>
        <v>0</v>
      </c>
      <c r="J165" s="15">
        <f>INDEX(F_Outputs_Prep!$B$4:$AH$378,MATCH(F_Outputs!$A165&amp;F_Outputs!$B165,F_Outputs_Prep!$I$4:$I$378,0),MATCH(F_Outputs!J$2,F_Outputs_Prep!$B$4:$AH$4,0))</f>
        <v>0</v>
      </c>
      <c r="K165" s="15">
        <f>INDEX(F_Outputs_Prep!$B$4:$AH$378,MATCH(F_Outputs!$A165&amp;F_Outputs!$B165,F_Outputs_Prep!$I$4:$I$378,0),MATCH(F_Outputs!K$2,F_Outputs_Prep!$B$4:$AH$4,0))</f>
        <v>0</v>
      </c>
      <c r="L165" s="15">
        <f>INDEX(F_Outputs_Prep!$B$4:$AH$378,MATCH(F_Outputs!$A165&amp;F_Outputs!$B165,F_Outputs_Prep!$I$4:$I$378,0),MATCH(F_Outputs!L$2,F_Outputs_Prep!$B$4:$AH$4,0))</f>
        <v>0</v>
      </c>
      <c r="M165" s="15">
        <f>INDEX(F_Outputs_Prep!$B$4:$AH$378,MATCH(F_Outputs!$A165&amp;F_Outputs!$B165,F_Outputs_Prep!$I$4:$I$378,0),MATCH(F_Outputs!M$2,F_Outputs_Prep!$B$4:$AH$4,0))</f>
        <v>0</v>
      </c>
      <c r="N165" s="15">
        <f>INDEX(F_Outputs_Prep!$B$4:$AH$378,MATCH(F_Outputs!$A165&amp;F_Outputs!$B165,F_Outputs_Prep!$I$4:$I$378,0),MATCH(F_Outputs!N$2,F_Outputs_Prep!$B$4:$AH$4,0))</f>
        <v>0</v>
      </c>
      <c r="O165" s="15">
        <f>INDEX(F_Outputs_Prep!$B$4:$AH$378,MATCH(F_Outputs!$A165&amp;F_Outputs!$B165,F_Outputs_Prep!$I$4:$I$378,0),MATCH(F_Outputs!O$2,F_Outputs_Prep!$B$4:$AH$4,0))</f>
        <v>0</v>
      </c>
      <c r="P165" s="15">
        <f>INDEX(F_Outputs_Prep!$B$4:$AH$378,MATCH(F_Outputs!$A165&amp;F_Outputs!$B165,F_Outputs_Prep!$I$4:$I$378,0),MATCH(F_Outputs!P$2,F_Outputs_Prep!$B$4:$AH$4,0))</f>
        <v>0</v>
      </c>
      <c r="Q165" s="15">
        <f>INDEX(F_Outputs_Prep!$B$4:$AH$378,MATCH(F_Outputs!$A165&amp;F_Outputs!$B165,F_Outputs_Prep!$I$4:$I$378,0),MATCH(F_Outputs!Q$2,F_Outputs_Prep!$B$4:$AH$4,0))</f>
        <v>14392.5826</v>
      </c>
      <c r="R165" s="15">
        <f>INDEX(F_Outputs_Prep!$B$4:$AH$378,MATCH(F_Outputs!$A165&amp;F_Outputs!$B165,F_Outputs_Prep!$I$4:$I$378,0),MATCH(F_Outputs!R$2,F_Outputs_Prep!$B$4:$AH$4,0))</f>
        <v>29079.873</v>
      </c>
      <c r="S165" s="15">
        <f>INDEX(F_Outputs_Prep!$B$4:$AH$378,MATCH(F_Outputs!$A165&amp;F_Outputs!$B165,F_Outputs_Prep!$I$4:$I$378,0),MATCH(F_Outputs!S$2,F_Outputs_Prep!$B$4:$AH$4,0))</f>
        <v>89274.127900000007</v>
      </c>
      <c r="T165" s="15">
        <f>INDEX(F_Outputs_Prep!$B$4:$AH$378,MATCH(F_Outputs!$A165&amp;F_Outputs!$B165,F_Outputs_Prep!$I$4:$I$378,0),MATCH(F_Outputs!T$2,F_Outputs_Prep!$B$4:$AH$4,0))</f>
        <v>356969.99440000003</v>
      </c>
      <c r="U165" s="15">
        <f>INDEX(F_Outputs_Prep!$B$4:$AH$378,MATCH(F_Outputs!$A165&amp;F_Outputs!$B165,F_Outputs_Prep!$I$4:$I$378,0),MATCH(F_Outputs!U$2,F_Outputs_Prep!$B$4:$AH$4,0))</f>
        <v>364019.27399999998</v>
      </c>
      <c r="V165" s="15">
        <f>INDEX(F_Outputs_Prep!$B$4:$AH$378,MATCH(F_Outputs!$A165&amp;F_Outputs!$B165,F_Outputs_Prep!$I$4:$I$378,0),MATCH(F_Outputs!V$2,F_Outputs_Prep!$B$4:$AH$4,0))</f>
        <v>483740.68070000003</v>
      </c>
      <c r="W165" s="15">
        <f>INDEX(F_Outputs_Prep!$B$4:$AH$378,MATCH(F_Outputs!$A165&amp;F_Outputs!$B165,F_Outputs_Prep!$I$4:$I$378,0),MATCH(F_Outputs!W$2,F_Outputs_Prep!$B$4:$AH$4,0))</f>
        <v>483740.68070000003</v>
      </c>
      <c r="X165" s="15">
        <f>INDEX(F_Outputs_Prep!$B$4:$AH$378,MATCH(F_Outputs!$A165&amp;F_Outputs!$B165,F_Outputs_Prep!$I$4:$I$378,0),MATCH(F_Outputs!X$2,F_Outputs_Prep!$B$4:$AH$4,0))</f>
        <v>780918.67839999998</v>
      </c>
    </row>
    <row r="166" spans="1:24" ht="15" x14ac:dyDescent="0.25">
      <c r="A166" s="58" t="s">
        <v>83</v>
      </c>
      <c r="B166" s="56" t="s">
        <v>124</v>
      </c>
      <c r="C166" s="56" t="s">
        <v>184</v>
      </c>
      <c r="D166" s="52" t="s">
        <v>68</v>
      </c>
      <c r="E166" s="56" t="s">
        <v>44</v>
      </c>
      <c r="F166" s="15">
        <f>INDEX(F_Outputs_Prep!$B$4:$AH$378,MATCH(F_Outputs!$A166&amp;F_Outputs!$B166,F_Outputs_Prep!$I$4:$I$378,0),MATCH(F_Outputs!F$2,F_Outputs_Prep!$B$4:$AH$4,0))</f>
        <v>0</v>
      </c>
      <c r="G166" s="15">
        <f>INDEX(F_Outputs_Prep!$B$4:$AH$378,MATCH(F_Outputs!$A166&amp;F_Outputs!$B166,F_Outputs_Prep!$I$4:$I$378,0),MATCH(F_Outputs!G$2,F_Outputs_Prep!$B$4:$AH$4,0))</f>
        <v>0</v>
      </c>
      <c r="H166" s="15">
        <f>INDEX(F_Outputs_Prep!$B$4:$AH$378,MATCH(F_Outputs!$A166&amp;F_Outputs!$B166,F_Outputs_Prep!$I$4:$I$378,0),MATCH(F_Outputs!H$2,F_Outputs_Prep!$B$4:$AH$4,0))</f>
        <v>0</v>
      </c>
      <c r="I166" s="15">
        <f>INDEX(F_Outputs_Prep!$B$4:$AH$378,MATCH(F_Outputs!$A166&amp;F_Outputs!$B166,F_Outputs_Prep!$I$4:$I$378,0),MATCH(F_Outputs!I$2,F_Outputs_Prep!$B$4:$AH$4,0))</f>
        <v>0</v>
      </c>
      <c r="J166" s="15">
        <f>INDEX(F_Outputs_Prep!$B$4:$AH$378,MATCH(F_Outputs!$A166&amp;F_Outputs!$B166,F_Outputs_Prep!$I$4:$I$378,0),MATCH(F_Outputs!J$2,F_Outputs_Prep!$B$4:$AH$4,0))</f>
        <v>0</v>
      </c>
      <c r="K166" s="15">
        <f>INDEX(F_Outputs_Prep!$B$4:$AH$378,MATCH(F_Outputs!$A166&amp;F_Outputs!$B166,F_Outputs_Prep!$I$4:$I$378,0),MATCH(F_Outputs!K$2,F_Outputs_Prep!$B$4:$AH$4,0))</f>
        <v>0</v>
      </c>
      <c r="L166" s="15">
        <f>INDEX(F_Outputs_Prep!$B$4:$AH$378,MATCH(F_Outputs!$A166&amp;F_Outputs!$B166,F_Outputs_Prep!$I$4:$I$378,0),MATCH(F_Outputs!L$2,F_Outputs_Prep!$B$4:$AH$4,0))</f>
        <v>0</v>
      </c>
      <c r="M166" s="15">
        <f>INDEX(F_Outputs_Prep!$B$4:$AH$378,MATCH(F_Outputs!$A166&amp;F_Outputs!$B166,F_Outputs_Prep!$I$4:$I$378,0),MATCH(F_Outputs!M$2,F_Outputs_Prep!$B$4:$AH$4,0))</f>
        <v>0</v>
      </c>
      <c r="N166" s="15">
        <f>INDEX(F_Outputs_Prep!$B$4:$AH$378,MATCH(F_Outputs!$A166&amp;F_Outputs!$B166,F_Outputs_Prep!$I$4:$I$378,0),MATCH(F_Outputs!N$2,F_Outputs_Prep!$B$4:$AH$4,0))</f>
        <v>0</v>
      </c>
      <c r="O166" s="15">
        <f>INDEX(F_Outputs_Prep!$B$4:$AH$378,MATCH(F_Outputs!$A166&amp;F_Outputs!$B166,F_Outputs_Prep!$I$4:$I$378,0),MATCH(F_Outputs!O$2,F_Outputs_Prep!$B$4:$AH$4,0))</f>
        <v>0</v>
      </c>
      <c r="P166" s="15">
        <f>INDEX(F_Outputs_Prep!$B$4:$AH$378,MATCH(F_Outputs!$A166&amp;F_Outputs!$B166,F_Outputs_Prep!$I$4:$I$378,0),MATCH(F_Outputs!P$2,F_Outputs_Prep!$B$4:$AH$4,0))</f>
        <v>0</v>
      </c>
      <c r="Q166" s="15">
        <f>INDEX(F_Outputs_Prep!$B$4:$AH$378,MATCH(F_Outputs!$A166&amp;F_Outputs!$B166,F_Outputs_Prep!$I$4:$I$378,0),MATCH(F_Outputs!Q$2,F_Outputs_Prep!$B$4:$AH$4,0))</f>
        <v>5.7000000000000002E-3</v>
      </c>
      <c r="R166" s="15">
        <f>INDEX(F_Outputs_Prep!$B$4:$AH$378,MATCH(F_Outputs!$A166&amp;F_Outputs!$B166,F_Outputs_Prep!$I$4:$I$378,0),MATCH(F_Outputs!R$2,F_Outputs_Prep!$B$4:$AH$4,0))</f>
        <v>1.1599999999999999E-2</v>
      </c>
      <c r="S166" s="15">
        <f>INDEX(F_Outputs_Prep!$B$4:$AH$378,MATCH(F_Outputs!$A166&amp;F_Outputs!$B166,F_Outputs_Prep!$I$4:$I$378,0),MATCH(F_Outputs!S$2,F_Outputs_Prep!$B$4:$AH$4,0))</f>
        <v>3.56E-2</v>
      </c>
      <c r="T166" s="15">
        <f>INDEX(F_Outputs_Prep!$B$4:$AH$378,MATCH(F_Outputs!$A166&amp;F_Outputs!$B166,F_Outputs_Prep!$I$4:$I$378,0),MATCH(F_Outputs!T$2,F_Outputs_Prep!$B$4:$AH$4,0))</f>
        <v>0.14230000000000001</v>
      </c>
      <c r="U166" s="15">
        <f>INDEX(F_Outputs_Prep!$B$4:$AH$378,MATCH(F_Outputs!$A166&amp;F_Outputs!$B166,F_Outputs_Prep!$I$4:$I$378,0),MATCH(F_Outputs!U$2,F_Outputs_Prep!$B$4:$AH$4,0))</f>
        <v>0.14510000000000001</v>
      </c>
      <c r="V166" s="15">
        <f>INDEX(F_Outputs_Prep!$B$4:$AH$378,MATCH(F_Outputs!$A166&amp;F_Outputs!$B166,F_Outputs_Prep!$I$4:$I$378,0),MATCH(F_Outputs!V$2,F_Outputs_Prep!$B$4:$AH$4,0))</f>
        <v>0.1928</v>
      </c>
      <c r="W166" s="15">
        <f>INDEX(F_Outputs_Prep!$B$4:$AH$378,MATCH(F_Outputs!$A166&amp;F_Outputs!$B166,F_Outputs_Prep!$I$4:$I$378,0),MATCH(F_Outputs!W$2,F_Outputs_Prep!$B$4:$AH$4,0))</f>
        <v>0.1928</v>
      </c>
      <c r="X166" s="15">
        <f>INDEX(F_Outputs_Prep!$B$4:$AH$378,MATCH(F_Outputs!$A166&amp;F_Outputs!$B166,F_Outputs_Prep!$I$4:$I$378,0),MATCH(F_Outputs!X$2,F_Outputs_Prep!$B$4:$AH$4,0))</f>
        <v>0.31130000000000002</v>
      </c>
    </row>
    <row r="167" spans="1:24" ht="15" x14ac:dyDescent="0.25">
      <c r="A167" s="58" t="s">
        <v>83</v>
      </c>
      <c r="B167" s="56" t="s">
        <v>164</v>
      </c>
      <c r="C167" s="56" t="s">
        <v>153</v>
      </c>
      <c r="D167" s="52" t="s">
        <v>50</v>
      </c>
      <c r="E167" s="56" t="s">
        <v>44</v>
      </c>
      <c r="F167" s="15" t="str">
        <f>INDEX(F_Outputs_Prep!$B$4:$AH$378,MATCH(F_Outputs!$A167&amp;F_Outputs!$B167,F_Outputs_Prep!$I$4:$I$378,0),MATCH(F_Outputs!F$2,F_Outputs_Prep!$B$4:$AH$4,0))</f>
        <v>##BLANK</v>
      </c>
      <c r="G167" s="15" t="str">
        <f>INDEX(F_Outputs_Prep!$B$4:$AH$378,MATCH(F_Outputs!$A167&amp;F_Outputs!$B167,F_Outputs_Prep!$I$4:$I$378,0),MATCH(F_Outputs!G$2,F_Outputs_Prep!$B$4:$AH$4,0))</f>
        <v>##BLANK</v>
      </c>
      <c r="H167" s="15" t="str">
        <f>INDEX(F_Outputs_Prep!$B$4:$AH$378,MATCH(F_Outputs!$A167&amp;F_Outputs!$B167,F_Outputs_Prep!$I$4:$I$378,0),MATCH(F_Outputs!H$2,F_Outputs_Prep!$B$4:$AH$4,0))</f>
        <v>##BLANK</v>
      </c>
      <c r="I167" s="15" t="str">
        <f>INDEX(F_Outputs_Prep!$B$4:$AH$378,MATCH(F_Outputs!$A167&amp;F_Outputs!$B167,F_Outputs_Prep!$I$4:$I$378,0),MATCH(F_Outputs!I$2,F_Outputs_Prep!$B$4:$AH$4,0))</f>
        <v>##BLANK</v>
      </c>
      <c r="J167" s="15" t="str">
        <f>INDEX(F_Outputs_Prep!$B$4:$AH$378,MATCH(F_Outputs!$A167&amp;F_Outputs!$B167,F_Outputs_Prep!$I$4:$I$378,0),MATCH(F_Outputs!J$2,F_Outputs_Prep!$B$4:$AH$4,0))</f>
        <v>##BLANK</v>
      </c>
      <c r="K167" s="15" t="str">
        <f>INDEX(F_Outputs_Prep!$B$4:$AH$378,MATCH(F_Outputs!$A167&amp;F_Outputs!$B167,F_Outputs_Prep!$I$4:$I$378,0),MATCH(F_Outputs!K$2,F_Outputs_Prep!$B$4:$AH$4,0))</f>
        <v>##BLANK</v>
      </c>
      <c r="L167" s="15" t="str">
        <f>INDEX(F_Outputs_Prep!$B$4:$AH$378,MATCH(F_Outputs!$A167&amp;F_Outputs!$B167,F_Outputs_Prep!$I$4:$I$378,0),MATCH(F_Outputs!L$2,F_Outputs_Prep!$B$4:$AH$4,0))</f>
        <v>##BLANK</v>
      </c>
      <c r="M167" s="15" t="str">
        <f>INDEX(F_Outputs_Prep!$B$4:$AH$378,MATCH(F_Outputs!$A167&amp;F_Outputs!$B167,F_Outputs_Prep!$I$4:$I$378,0),MATCH(F_Outputs!M$2,F_Outputs_Prep!$B$4:$AH$4,0))</f>
        <v>##BLANK</v>
      </c>
      <c r="N167" s="15" t="str">
        <f>INDEX(F_Outputs_Prep!$B$4:$AH$378,MATCH(F_Outputs!$A167&amp;F_Outputs!$B167,F_Outputs_Prep!$I$4:$I$378,0),MATCH(F_Outputs!N$2,F_Outputs_Prep!$B$4:$AH$4,0))</f>
        <v>##BLANK</v>
      </c>
      <c r="O167" s="15" t="str">
        <f>INDEX(F_Outputs_Prep!$B$4:$AH$378,MATCH(F_Outputs!$A167&amp;F_Outputs!$B167,F_Outputs_Prep!$I$4:$I$378,0),MATCH(F_Outputs!O$2,F_Outputs_Prep!$B$4:$AH$4,0))</f>
        <v>##BLANK</v>
      </c>
      <c r="P167" s="15" t="str">
        <f>INDEX(F_Outputs_Prep!$B$4:$AH$378,MATCH(F_Outputs!$A167&amp;F_Outputs!$B167,F_Outputs_Prep!$I$4:$I$378,0),MATCH(F_Outputs!P$2,F_Outputs_Prep!$B$4:$AH$4,0))</f>
        <v>##BLANK</v>
      </c>
      <c r="Q167" s="15" t="str">
        <f>INDEX(F_Outputs_Prep!$B$4:$AH$378,MATCH(F_Outputs!$A167&amp;F_Outputs!$B167,F_Outputs_Prep!$I$4:$I$378,0),MATCH(F_Outputs!Q$2,F_Outputs_Prep!$B$4:$AH$4,0))</f>
        <v>##BLANK</v>
      </c>
      <c r="R167" s="15" t="str">
        <f>INDEX(F_Outputs_Prep!$B$4:$AH$378,MATCH(F_Outputs!$A167&amp;F_Outputs!$B167,F_Outputs_Prep!$I$4:$I$378,0),MATCH(F_Outputs!R$2,F_Outputs_Prep!$B$4:$AH$4,0))</f>
        <v>##BLANK</v>
      </c>
      <c r="S167" s="15" t="str">
        <f>INDEX(F_Outputs_Prep!$B$4:$AH$378,MATCH(F_Outputs!$A167&amp;F_Outputs!$B167,F_Outputs_Prep!$I$4:$I$378,0),MATCH(F_Outputs!S$2,F_Outputs_Prep!$B$4:$AH$4,0))</f>
        <v>##BLANK</v>
      </c>
      <c r="T167" s="15" t="str">
        <f>INDEX(F_Outputs_Prep!$B$4:$AH$378,MATCH(F_Outputs!$A167&amp;F_Outputs!$B167,F_Outputs_Prep!$I$4:$I$378,0),MATCH(F_Outputs!T$2,F_Outputs_Prep!$B$4:$AH$4,0))</f>
        <v>##BLANK</v>
      </c>
      <c r="U167" s="15" t="str">
        <f>INDEX(F_Outputs_Prep!$B$4:$AH$378,MATCH(F_Outputs!$A167&amp;F_Outputs!$B167,F_Outputs_Prep!$I$4:$I$378,0),MATCH(F_Outputs!U$2,F_Outputs_Prep!$B$4:$AH$4,0))</f>
        <v>##BLANK</v>
      </c>
      <c r="V167" s="15" t="str">
        <f>INDEX(F_Outputs_Prep!$B$4:$AH$378,MATCH(F_Outputs!$A167&amp;F_Outputs!$B167,F_Outputs_Prep!$I$4:$I$378,0),MATCH(F_Outputs!V$2,F_Outputs_Prep!$B$4:$AH$4,0))</f>
        <v>##BLANK</v>
      </c>
      <c r="W167" s="15" t="str">
        <f>INDEX(F_Outputs_Prep!$B$4:$AH$378,MATCH(F_Outputs!$A167&amp;F_Outputs!$B167,F_Outputs_Prep!$I$4:$I$378,0),MATCH(F_Outputs!W$2,F_Outputs_Prep!$B$4:$AH$4,0))</f>
        <v>##BLANK</v>
      </c>
      <c r="X167" s="15" t="str">
        <f>INDEX(F_Outputs_Prep!$B$4:$AH$378,MATCH(F_Outputs!$A167&amp;F_Outputs!$B167,F_Outputs_Prep!$I$4:$I$378,0),MATCH(F_Outputs!X$2,F_Outputs_Prep!$B$4:$AH$4,0))</f>
        <v>##BLANK</v>
      </c>
    </row>
    <row r="168" spans="1:24" ht="15" x14ac:dyDescent="0.25">
      <c r="A168" s="58" t="s">
        <v>83</v>
      </c>
      <c r="B168" s="56" t="s">
        <v>165</v>
      </c>
      <c r="C168" s="56" t="s">
        <v>185</v>
      </c>
      <c r="D168" s="52" t="s">
        <v>50</v>
      </c>
      <c r="E168" s="56" t="s">
        <v>44</v>
      </c>
      <c r="F168" s="15" t="str">
        <f>INDEX(F_Outputs_Prep!$B$4:$AH$378,MATCH(F_Outputs!$A168&amp;F_Outputs!$B168,F_Outputs_Prep!$I$4:$I$378,0),MATCH(F_Outputs!F$2,F_Outputs_Prep!$B$4:$AH$4,0))</f>
        <v>##BLANK</v>
      </c>
      <c r="G168" s="15" t="str">
        <f>INDEX(F_Outputs_Prep!$B$4:$AH$378,MATCH(F_Outputs!$A168&amp;F_Outputs!$B168,F_Outputs_Prep!$I$4:$I$378,0),MATCH(F_Outputs!G$2,F_Outputs_Prep!$B$4:$AH$4,0))</f>
        <v>##BLANK</v>
      </c>
      <c r="H168" s="15" t="str">
        <f>INDEX(F_Outputs_Prep!$B$4:$AH$378,MATCH(F_Outputs!$A168&amp;F_Outputs!$B168,F_Outputs_Prep!$I$4:$I$378,0),MATCH(F_Outputs!H$2,F_Outputs_Prep!$B$4:$AH$4,0))</f>
        <v>##BLANK</v>
      </c>
      <c r="I168" s="15" t="str">
        <f>INDEX(F_Outputs_Prep!$B$4:$AH$378,MATCH(F_Outputs!$A168&amp;F_Outputs!$B168,F_Outputs_Prep!$I$4:$I$378,0),MATCH(F_Outputs!I$2,F_Outputs_Prep!$B$4:$AH$4,0))</f>
        <v>##BLANK</v>
      </c>
      <c r="J168" s="15" t="str">
        <f>INDEX(F_Outputs_Prep!$B$4:$AH$378,MATCH(F_Outputs!$A168&amp;F_Outputs!$B168,F_Outputs_Prep!$I$4:$I$378,0),MATCH(F_Outputs!J$2,F_Outputs_Prep!$B$4:$AH$4,0))</f>
        <v>##BLANK</v>
      </c>
      <c r="K168" s="15" t="str">
        <f>INDEX(F_Outputs_Prep!$B$4:$AH$378,MATCH(F_Outputs!$A168&amp;F_Outputs!$B168,F_Outputs_Prep!$I$4:$I$378,0),MATCH(F_Outputs!K$2,F_Outputs_Prep!$B$4:$AH$4,0))</f>
        <v>##BLANK</v>
      </c>
      <c r="L168" s="15" t="str">
        <f>INDEX(F_Outputs_Prep!$B$4:$AH$378,MATCH(F_Outputs!$A168&amp;F_Outputs!$B168,F_Outputs_Prep!$I$4:$I$378,0),MATCH(F_Outputs!L$2,F_Outputs_Prep!$B$4:$AH$4,0))</f>
        <v>##BLANK</v>
      </c>
      <c r="M168" s="15" t="str">
        <f>INDEX(F_Outputs_Prep!$B$4:$AH$378,MATCH(F_Outputs!$A168&amp;F_Outputs!$B168,F_Outputs_Prep!$I$4:$I$378,0),MATCH(F_Outputs!M$2,F_Outputs_Prep!$B$4:$AH$4,0))</f>
        <v>##BLANK</v>
      </c>
      <c r="N168" s="15" t="str">
        <f>INDEX(F_Outputs_Prep!$B$4:$AH$378,MATCH(F_Outputs!$A168&amp;F_Outputs!$B168,F_Outputs_Prep!$I$4:$I$378,0),MATCH(F_Outputs!N$2,F_Outputs_Prep!$B$4:$AH$4,0))</f>
        <v>##BLANK</v>
      </c>
      <c r="O168" s="15" t="str">
        <f>INDEX(F_Outputs_Prep!$B$4:$AH$378,MATCH(F_Outputs!$A168&amp;F_Outputs!$B168,F_Outputs_Prep!$I$4:$I$378,0),MATCH(F_Outputs!O$2,F_Outputs_Prep!$B$4:$AH$4,0))</f>
        <v>##BLANK</v>
      </c>
      <c r="P168" s="15" t="str">
        <f>INDEX(F_Outputs_Prep!$B$4:$AH$378,MATCH(F_Outputs!$A168&amp;F_Outputs!$B168,F_Outputs_Prep!$I$4:$I$378,0),MATCH(F_Outputs!P$2,F_Outputs_Prep!$B$4:$AH$4,0))</f>
        <v>##BLANK</v>
      </c>
      <c r="Q168" s="15" t="str">
        <f>INDEX(F_Outputs_Prep!$B$4:$AH$378,MATCH(F_Outputs!$A168&amp;F_Outputs!$B168,F_Outputs_Prep!$I$4:$I$378,0),MATCH(F_Outputs!Q$2,F_Outputs_Prep!$B$4:$AH$4,0))</f>
        <v>##BLANK</v>
      </c>
      <c r="R168" s="15" t="str">
        <f>INDEX(F_Outputs_Prep!$B$4:$AH$378,MATCH(F_Outputs!$A168&amp;F_Outputs!$B168,F_Outputs_Prep!$I$4:$I$378,0),MATCH(F_Outputs!R$2,F_Outputs_Prep!$B$4:$AH$4,0))</f>
        <v>##BLANK</v>
      </c>
      <c r="S168" s="15">
        <f>INDEX(F_Outputs_Prep!$B$4:$AH$378,MATCH(F_Outputs!$A168&amp;F_Outputs!$B168,F_Outputs_Prep!$I$4:$I$378,0),MATCH(F_Outputs!S$2,F_Outputs_Prep!$B$4:$AH$4,0))</f>
        <v>495991.36290000001</v>
      </c>
      <c r="T168" s="15">
        <f>INDEX(F_Outputs_Prep!$B$4:$AH$378,MATCH(F_Outputs!$A168&amp;F_Outputs!$B168,F_Outputs_Prep!$I$4:$I$378,0),MATCH(F_Outputs!T$2,F_Outputs_Prep!$B$4:$AH$4,0))</f>
        <v>692054.06929999997</v>
      </c>
      <c r="U168" s="15">
        <f>INDEX(F_Outputs_Prep!$B$4:$AH$378,MATCH(F_Outputs!$A168&amp;F_Outputs!$B168,F_Outputs_Prep!$I$4:$I$378,0),MATCH(F_Outputs!U$2,F_Outputs_Prep!$B$4:$AH$4,0))</f>
        <v>701339.31929999997</v>
      </c>
      <c r="V168" s="15">
        <f>INDEX(F_Outputs_Prep!$B$4:$AH$378,MATCH(F_Outputs!$A168&amp;F_Outputs!$B168,F_Outputs_Prep!$I$4:$I$378,0),MATCH(F_Outputs!V$2,F_Outputs_Prep!$B$4:$AH$4,0))</f>
        <v>840166.88</v>
      </c>
      <c r="W168" s="15">
        <f>INDEX(F_Outputs_Prep!$B$4:$AH$378,MATCH(F_Outputs!$A168&amp;F_Outputs!$B168,F_Outputs_Prep!$I$4:$I$378,0),MATCH(F_Outputs!W$2,F_Outputs_Prep!$B$4:$AH$4,0))</f>
        <v>840166.88</v>
      </c>
      <c r="X168" s="15">
        <f>INDEX(F_Outputs_Prep!$B$4:$AH$378,MATCH(F_Outputs!$A168&amp;F_Outputs!$B168,F_Outputs_Prep!$I$4:$I$378,0),MATCH(F_Outputs!X$2,F_Outputs_Prep!$B$4:$AH$4,0))</f>
        <v>1583111.8743</v>
      </c>
    </row>
    <row r="169" spans="1:24" ht="15" x14ac:dyDescent="0.25">
      <c r="A169" s="58" t="s">
        <v>83</v>
      </c>
      <c r="B169" s="56" t="s">
        <v>166</v>
      </c>
      <c r="C169" s="56" t="s">
        <v>186</v>
      </c>
      <c r="D169" s="52" t="s">
        <v>50</v>
      </c>
      <c r="E169" s="56" t="s">
        <v>44</v>
      </c>
      <c r="F169" s="15" t="str">
        <f>INDEX(F_Outputs_Prep!$B$4:$AH$378,MATCH(F_Outputs!$A169&amp;F_Outputs!$B169,F_Outputs_Prep!$I$4:$I$378,0),MATCH(F_Outputs!F$2,F_Outputs_Prep!$B$4:$AH$4,0))</f>
        <v>##BLANK</v>
      </c>
      <c r="G169" s="15" t="str">
        <f>INDEX(F_Outputs_Prep!$B$4:$AH$378,MATCH(F_Outputs!$A169&amp;F_Outputs!$B169,F_Outputs_Prep!$I$4:$I$378,0),MATCH(F_Outputs!G$2,F_Outputs_Prep!$B$4:$AH$4,0))</f>
        <v>##BLANK</v>
      </c>
      <c r="H169" s="15" t="str">
        <f>INDEX(F_Outputs_Prep!$B$4:$AH$378,MATCH(F_Outputs!$A169&amp;F_Outputs!$B169,F_Outputs_Prep!$I$4:$I$378,0),MATCH(F_Outputs!H$2,F_Outputs_Prep!$B$4:$AH$4,0))</f>
        <v>##BLANK</v>
      </c>
      <c r="I169" s="15" t="str">
        <f>INDEX(F_Outputs_Prep!$B$4:$AH$378,MATCH(F_Outputs!$A169&amp;F_Outputs!$B169,F_Outputs_Prep!$I$4:$I$378,0),MATCH(F_Outputs!I$2,F_Outputs_Prep!$B$4:$AH$4,0))</f>
        <v>##BLANK</v>
      </c>
      <c r="J169" s="15" t="str">
        <f>INDEX(F_Outputs_Prep!$B$4:$AH$378,MATCH(F_Outputs!$A169&amp;F_Outputs!$B169,F_Outputs_Prep!$I$4:$I$378,0),MATCH(F_Outputs!J$2,F_Outputs_Prep!$B$4:$AH$4,0))</f>
        <v>##BLANK</v>
      </c>
      <c r="K169" s="15" t="str">
        <f>INDEX(F_Outputs_Prep!$B$4:$AH$378,MATCH(F_Outputs!$A169&amp;F_Outputs!$B169,F_Outputs_Prep!$I$4:$I$378,0),MATCH(F_Outputs!K$2,F_Outputs_Prep!$B$4:$AH$4,0))</f>
        <v>##BLANK</v>
      </c>
      <c r="L169" s="15" t="str">
        <f>INDEX(F_Outputs_Prep!$B$4:$AH$378,MATCH(F_Outputs!$A169&amp;F_Outputs!$B169,F_Outputs_Prep!$I$4:$I$378,0),MATCH(F_Outputs!L$2,F_Outputs_Prep!$B$4:$AH$4,0))</f>
        <v>##BLANK</v>
      </c>
      <c r="M169" s="15" t="str">
        <f>INDEX(F_Outputs_Prep!$B$4:$AH$378,MATCH(F_Outputs!$A169&amp;F_Outputs!$B169,F_Outputs_Prep!$I$4:$I$378,0),MATCH(F_Outputs!M$2,F_Outputs_Prep!$B$4:$AH$4,0))</f>
        <v>##BLANK</v>
      </c>
      <c r="N169" s="15" t="str">
        <f>INDEX(F_Outputs_Prep!$B$4:$AH$378,MATCH(F_Outputs!$A169&amp;F_Outputs!$B169,F_Outputs_Prep!$I$4:$I$378,0),MATCH(F_Outputs!N$2,F_Outputs_Prep!$B$4:$AH$4,0))</f>
        <v>##BLANK</v>
      </c>
      <c r="O169" s="15" t="str">
        <f>INDEX(F_Outputs_Prep!$B$4:$AH$378,MATCH(F_Outputs!$A169&amp;F_Outputs!$B169,F_Outputs_Prep!$I$4:$I$378,0),MATCH(F_Outputs!O$2,F_Outputs_Prep!$B$4:$AH$4,0))</f>
        <v>##BLANK</v>
      </c>
      <c r="P169" s="15" t="str">
        <f>INDEX(F_Outputs_Prep!$B$4:$AH$378,MATCH(F_Outputs!$A169&amp;F_Outputs!$B169,F_Outputs_Prep!$I$4:$I$378,0),MATCH(F_Outputs!P$2,F_Outputs_Prep!$B$4:$AH$4,0))</f>
        <v>##BLANK</v>
      </c>
      <c r="Q169" s="15" t="str">
        <f>INDEX(F_Outputs_Prep!$B$4:$AH$378,MATCH(F_Outputs!$A169&amp;F_Outputs!$B169,F_Outputs_Prep!$I$4:$I$378,0),MATCH(F_Outputs!Q$2,F_Outputs_Prep!$B$4:$AH$4,0))</f>
        <v>##BLANK</v>
      </c>
      <c r="R169" s="15" t="str">
        <f>INDEX(F_Outputs_Prep!$B$4:$AH$378,MATCH(F_Outputs!$A169&amp;F_Outputs!$B169,F_Outputs_Prep!$I$4:$I$378,0),MATCH(F_Outputs!R$2,F_Outputs_Prep!$B$4:$AH$4,0))</f>
        <v>##BLANK</v>
      </c>
      <c r="S169" s="15">
        <f>INDEX(F_Outputs_Prep!$B$4:$AH$378,MATCH(F_Outputs!$A169&amp;F_Outputs!$B169,F_Outputs_Prep!$I$4:$I$378,0),MATCH(F_Outputs!S$2,F_Outputs_Prep!$B$4:$AH$4,0))</f>
        <v>406717.23509999999</v>
      </c>
      <c r="T169" s="15">
        <f>INDEX(F_Outputs_Prep!$B$4:$AH$378,MATCH(F_Outputs!$A169&amp;F_Outputs!$B169,F_Outputs_Prep!$I$4:$I$378,0),MATCH(F_Outputs!T$2,F_Outputs_Prep!$B$4:$AH$4,0))</f>
        <v>335084.07490000001</v>
      </c>
      <c r="U169" s="15">
        <f>INDEX(F_Outputs_Prep!$B$4:$AH$378,MATCH(F_Outputs!$A169&amp;F_Outputs!$B169,F_Outputs_Prep!$I$4:$I$378,0),MATCH(F_Outputs!U$2,F_Outputs_Prep!$B$4:$AH$4,0))</f>
        <v>337386.07410000003</v>
      </c>
      <c r="V169" s="15">
        <f>INDEX(F_Outputs_Prep!$B$4:$AH$378,MATCH(F_Outputs!$A169&amp;F_Outputs!$B169,F_Outputs_Prep!$I$4:$I$378,0),MATCH(F_Outputs!V$2,F_Outputs_Prep!$B$4:$AH$4,0))</f>
        <v>356503.19929999998</v>
      </c>
      <c r="W169" s="15">
        <f>INDEX(F_Outputs_Prep!$B$4:$AH$378,MATCH(F_Outputs!$A169&amp;F_Outputs!$B169,F_Outputs_Prep!$I$4:$I$378,0),MATCH(F_Outputs!W$2,F_Outputs_Prep!$B$4:$AH$4,0))</f>
        <v>356503.19929999998</v>
      </c>
      <c r="X169" s="15">
        <f>INDEX(F_Outputs_Prep!$B$4:$AH$378,MATCH(F_Outputs!$A169&amp;F_Outputs!$B169,F_Outputs_Prep!$I$4:$I$378,0),MATCH(F_Outputs!X$2,F_Outputs_Prep!$B$4:$AH$4,0))</f>
        <v>802270.19579999999</v>
      </c>
    </row>
    <row r="170" spans="1:24" ht="15" x14ac:dyDescent="0.25">
      <c r="A170" s="58" t="s">
        <v>83</v>
      </c>
      <c r="B170" s="56" t="s">
        <v>167</v>
      </c>
      <c r="C170" s="56" t="s">
        <v>187</v>
      </c>
      <c r="D170" s="52" t="s">
        <v>50</v>
      </c>
      <c r="E170" s="56" t="s">
        <v>44</v>
      </c>
      <c r="F170" s="15" t="str">
        <f>INDEX(F_Outputs_Prep!$B$4:$AH$378,MATCH(F_Outputs!$A170&amp;F_Outputs!$B170,F_Outputs_Prep!$I$4:$I$378,0),MATCH(F_Outputs!F$2,F_Outputs_Prep!$B$4:$AH$4,0))</f>
        <v>##BLANK</v>
      </c>
      <c r="G170" s="15" t="str">
        <f>INDEX(F_Outputs_Prep!$B$4:$AH$378,MATCH(F_Outputs!$A170&amp;F_Outputs!$B170,F_Outputs_Prep!$I$4:$I$378,0),MATCH(F_Outputs!G$2,F_Outputs_Prep!$B$4:$AH$4,0))</f>
        <v>##BLANK</v>
      </c>
      <c r="H170" s="15" t="str">
        <f>INDEX(F_Outputs_Prep!$B$4:$AH$378,MATCH(F_Outputs!$A170&amp;F_Outputs!$B170,F_Outputs_Prep!$I$4:$I$378,0),MATCH(F_Outputs!H$2,F_Outputs_Prep!$B$4:$AH$4,0))</f>
        <v>##BLANK</v>
      </c>
      <c r="I170" s="15" t="str">
        <f>INDEX(F_Outputs_Prep!$B$4:$AH$378,MATCH(F_Outputs!$A170&amp;F_Outputs!$B170,F_Outputs_Prep!$I$4:$I$378,0),MATCH(F_Outputs!I$2,F_Outputs_Prep!$B$4:$AH$4,0))</f>
        <v>##BLANK</v>
      </c>
      <c r="J170" s="15" t="str">
        <f>INDEX(F_Outputs_Prep!$B$4:$AH$378,MATCH(F_Outputs!$A170&amp;F_Outputs!$B170,F_Outputs_Prep!$I$4:$I$378,0),MATCH(F_Outputs!J$2,F_Outputs_Prep!$B$4:$AH$4,0))</f>
        <v>##BLANK</v>
      </c>
      <c r="K170" s="15" t="str">
        <f>INDEX(F_Outputs_Prep!$B$4:$AH$378,MATCH(F_Outputs!$A170&amp;F_Outputs!$B170,F_Outputs_Prep!$I$4:$I$378,0),MATCH(F_Outputs!K$2,F_Outputs_Prep!$B$4:$AH$4,0))</f>
        <v>##BLANK</v>
      </c>
      <c r="L170" s="15" t="str">
        <f>INDEX(F_Outputs_Prep!$B$4:$AH$378,MATCH(F_Outputs!$A170&amp;F_Outputs!$B170,F_Outputs_Prep!$I$4:$I$378,0),MATCH(F_Outputs!L$2,F_Outputs_Prep!$B$4:$AH$4,0))</f>
        <v>##BLANK</v>
      </c>
      <c r="M170" s="15" t="str">
        <f>INDEX(F_Outputs_Prep!$B$4:$AH$378,MATCH(F_Outputs!$A170&amp;F_Outputs!$B170,F_Outputs_Prep!$I$4:$I$378,0),MATCH(F_Outputs!M$2,F_Outputs_Prep!$B$4:$AH$4,0))</f>
        <v>##BLANK</v>
      </c>
      <c r="N170" s="15" t="str">
        <f>INDEX(F_Outputs_Prep!$B$4:$AH$378,MATCH(F_Outputs!$A170&amp;F_Outputs!$B170,F_Outputs_Prep!$I$4:$I$378,0),MATCH(F_Outputs!N$2,F_Outputs_Prep!$B$4:$AH$4,0))</f>
        <v>##BLANK</v>
      </c>
      <c r="O170" s="15" t="str">
        <f>INDEX(F_Outputs_Prep!$B$4:$AH$378,MATCH(F_Outputs!$A170&amp;F_Outputs!$B170,F_Outputs_Prep!$I$4:$I$378,0),MATCH(F_Outputs!O$2,F_Outputs_Prep!$B$4:$AH$4,0))</f>
        <v>##BLANK</v>
      </c>
      <c r="P170" s="15" t="str">
        <f>INDEX(F_Outputs_Prep!$B$4:$AH$378,MATCH(F_Outputs!$A170&amp;F_Outputs!$B170,F_Outputs_Prep!$I$4:$I$378,0),MATCH(F_Outputs!P$2,F_Outputs_Prep!$B$4:$AH$4,0))</f>
        <v>##BLANK</v>
      </c>
      <c r="Q170" s="15" t="str">
        <f>INDEX(F_Outputs_Prep!$B$4:$AH$378,MATCH(F_Outputs!$A170&amp;F_Outputs!$B170,F_Outputs_Prep!$I$4:$I$378,0),MATCH(F_Outputs!Q$2,F_Outputs_Prep!$B$4:$AH$4,0))</f>
        <v>##BLANK</v>
      </c>
      <c r="R170" s="15" t="str">
        <f>INDEX(F_Outputs_Prep!$B$4:$AH$378,MATCH(F_Outputs!$A170&amp;F_Outputs!$B170,F_Outputs_Prep!$I$4:$I$378,0),MATCH(F_Outputs!R$2,F_Outputs_Prep!$B$4:$AH$4,0))</f>
        <v>##BLANK</v>
      </c>
      <c r="S170" s="15">
        <f>INDEX(F_Outputs_Prep!$B$4:$AH$378,MATCH(F_Outputs!$A170&amp;F_Outputs!$B170,F_Outputs_Prep!$I$4:$I$378,0),MATCH(F_Outputs!S$2,F_Outputs_Prep!$B$4:$AH$4,0))</f>
        <v>89274.127900000007</v>
      </c>
      <c r="T170" s="15">
        <f>INDEX(F_Outputs_Prep!$B$4:$AH$378,MATCH(F_Outputs!$A170&amp;F_Outputs!$B170,F_Outputs_Prep!$I$4:$I$378,0),MATCH(F_Outputs!T$2,F_Outputs_Prep!$B$4:$AH$4,0))</f>
        <v>356969.99440000003</v>
      </c>
      <c r="U170" s="15">
        <f>INDEX(F_Outputs_Prep!$B$4:$AH$378,MATCH(F_Outputs!$A170&amp;F_Outputs!$B170,F_Outputs_Prep!$I$4:$I$378,0),MATCH(F_Outputs!U$2,F_Outputs_Prep!$B$4:$AH$4,0))</f>
        <v>363953.2452</v>
      </c>
      <c r="V170" s="15">
        <f>INDEX(F_Outputs_Prep!$B$4:$AH$378,MATCH(F_Outputs!$A170&amp;F_Outputs!$B170,F_Outputs_Prep!$I$4:$I$378,0),MATCH(F_Outputs!V$2,F_Outputs_Prep!$B$4:$AH$4,0))</f>
        <v>483663.68070000003</v>
      </c>
      <c r="W170" s="15">
        <f>INDEX(F_Outputs_Prep!$B$4:$AH$378,MATCH(F_Outputs!$A170&amp;F_Outputs!$B170,F_Outputs_Prep!$I$4:$I$378,0),MATCH(F_Outputs!W$2,F_Outputs_Prep!$B$4:$AH$4,0))</f>
        <v>483663.68070000003</v>
      </c>
      <c r="X170" s="15">
        <f>INDEX(F_Outputs_Prep!$B$4:$AH$378,MATCH(F_Outputs!$A170&amp;F_Outputs!$B170,F_Outputs_Prep!$I$4:$I$378,0),MATCH(F_Outputs!X$2,F_Outputs_Prep!$B$4:$AH$4,0))</f>
        <v>780841.67839999998</v>
      </c>
    </row>
    <row r="171" spans="1:24" ht="15" x14ac:dyDescent="0.25">
      <c r="A171" s="58" t="s">
        <v>83</v>
      </c>
      <c r="B171" s="56" t="s">
        <v>168</v>
      </c>
      <c r="C171" s="56" t="s">
        <v>188</v>
      </c>
      <c r="D171" s="52" t="s">
        <v>50</v>
      </c>
      <c r="E171" s="56" t="s">
        <v>44</v>
      </c>
      <c r="F171" s="15" t="str">
        <f>INDEX(F_Outputs_Prep!$B$4:$AH$378,MATCH(F_Outputs!$A171&amp;F_Outputs!$B171,F_Outputs_Prep!$I$4:$I$378,0),MATCH(F_Outputs!F$2,F_Outputs_Prep!$B$4:$AH$4,0))</f>
        <v>##BLANK</v>
      </c>
      <c r="G171" s="15" t="str">
        <f>INDEX(F_Outputs_Prep!$B$4:$AH$378,MATCH(F_Outputs!$A171&amp;F_Outputs!$B171,F_Outputs_Prep!$I$4:$I$378,0),MATCH(F_Outputs!G$2,F_Outputs_Prep!$B$4:$AH$4,0))</f>
        <v>##BLANK</v>
      </c>
      <c r="H171" s="15" t="str">
        <f>INDEX(F_Outputs_Prep!$B$4:$AH$378,MATCH(F_Outputs!$A171&amp;F_Outputs!$B171,F_Outputs_Prep!$I$4:$I$378,0),MATCH(F_Outputs!H$2,F_Outputs_Prep!$B$4:$AH$4,0))</f>
        <v>##BLANK</v>
      </c>
      <c r="I171" s="15" t="str">
        <f>INDEX(F_Outputs_Prep!$B$4:$AH$378,MATCH(F_Outputs!$A171&amp;F_Outputs!$B171,F_Outputs_Prep!$I$4:$I$378,0),MATCH(F_Outputs!I$2,F_Outputs_Prep!$B$4:$AH$4,0))</f>
        <v>##BLANK</v>
      </c>
      <c r="J171" s="15" t="str">
        <f>INDEX(F_Outputs_Prep!$B$4:$AH$378,MATCH(F_Outputs!$A171&amp;F_Outputs!$B171,F_Outputs_Prep!$I$4:$I$378,0),MATCH(F_Outputs!J$2,F_Outputs_Prep!$B$4:$AH$4,0))</f>
        <v>##BLANK</v>
      </c>
      <c r="K171" s="15" t="str">
        <f>INDEX(F_Outputs_Prep!$B$4:$AH$378,MATCH(F_Outputs!$A171&amp;F_Outputs!$B171,F_Outputs_Prep!$I$4:$I$378,0),MATCH(F_Outputs!K$2,F_Outputs_Prep!$B$4:$AH$4,0))</f>
        <v>##BLANK</v>
      </c>
      <c r="L171" s="15" t="str">
        <f>INDEX(F_Outputs_Prep!$B$4:$AH$378,MATCH(F_Outputs!$A171&amp;F_Outputs!$B171,F_Outputs_Prep!$I$4:$I$378,0),MATCH(F_Outputs!L$2,F_Outputs_Prep!$B$4:$AH$4,0))</f>
        <v>##BLANK</v>
      </c>
      <c r="M171" s="15" t="str">
        <f>INDEX(F_Outputs_Prep!$B$4:$AH$378,MATCH(F_Outputs!$A171&amp;F_Outputs!$B171,F_Outputs_Prep!$I$4:$I$378,0),MATCH(F_Outputs!M$2,F_Outputs_Prep!$B$4:$AH$4,0))</f>
        <v>##BLANK</v>
      </c>
      <c r="N171" s="15" t="str">
        <f>INDEX(F_Outputs_Prep!$B$4:$AH$378,MATCH(F_Outputs!$A171&amp;F_Outputs!$B171,F_Outputs_Prep!$I$4:$I$378,0),MATCH(F_Outputs!N$2,F_Outputs_Prep!$B$4:$AH$4,0))</f>
        <v>##BLANK</v>
      </c>
      <c r="O171" s="15" t="str">
        <f>INDEX(F_Outputs_Prep!$B$4:$AH$378,MATCH(F_Outputs!$A171&amp;F_Outputs!$B171,F_Outputs_Prep!$I$4:$I$378,0),MATCH(F_Outputs!O$2,F_Outputs_Prep!$B$4:$AH$4,0))</f>
        <v>##BLANK</v>
      </c>
      <c r="P171" s="15" t="str">
        <f>INDEX(F_Outputs_Prep!$B$4:$AH$378,MATCH(F_Outputs!$A171&amp;F_Outputs!$B171,F_Outputs_Prep!$I$4:$I$378,0),MATCH(F_Outputs!P$2,F_Outputs_Prep!$B$4:$AH$4,0))</f>
        <v>##BLANK</v>
      </c>
      <c r="Q171" s="15" t="str">
        <f>INDEX(F_Outputs_Prep!$B$4:$AH$378,MATCH(F_Outputs!$A171&amp;F_Outputs!$B171,F_Outputs_Prep!$I$4:$I$378,0),MATCH(F_Outputs!Q$2,F_Outputs_Prep!$B$4:$AH$4,0))</f>
        <v>##BLANK</v>
      </c>
      <c r="R171" s="15" t="str">
        <f>INDEX(F_Outputs_Prep!$B$4:$AH$378,MATCH(F_Outputs!$A171&amp;F_Outputs!$B171,F_Outputs_Prep!$I$4:$I$378,0),MATCH(F_Outputs!R$2,F_Outputs_Prep!$B$4:$AH$4,0))</f>
        <v>##BLANK</v>
      </c>
      <c r="S171" s="15">
        <f>INDEX(F_Outputs_Prep!$B$4:$AH$378,MATCH(F_Outputs!$A171&amp;F_Outputs!$B171,F_Outputs_Prep!$I$4:$I$378,0),MATCH(F_Outputs!S$2,F_Outputs_Prep!$B$4:$AH$4,0))</f>
        <v>0</v>
      </c>
      <c r="T171" s="15">
        <f>INDEX(F_Outputs_Prep!$B$4:$AH$378,MATCH(F_Outputs!$A171&amp;F_Outputs!$B171,F_Outputs_Prep!$I$4:$I$378,0),MATCH(F_Outputs!T$2,F_Outputs_Prep!$B$4:$AH$4,0))</f>
        <v>0</v>
      </c>
      <c r="U171" s="15">
        <f>INDEX(F_Outputs_Prep!$B$4:$AH$378,MATCH(F_Outputs!$A171&amp;F_Outputs!$B171,F_Outputs_Prep!$I$4:$I$378,0),MATCH(F_Outputs!U$2,F_Outputs_Prep!$B$4:$AH$4,0))</f>
        <v>66.028800000000004</v>
      </c>
      <c r="V171" s="15">
        <f>INDEX(F_Outputs_Prep!$B$4:$AH$378,MATCH(F_Outputs!$A171&amp;F_Outputs!$B171,F_Outputs_Prep!$I$4:$I$378,0),MATCH(F_Outputs!V$2,F_Outputs_Prep!$B$4:$AH$4,0))</f>
        <v>77</v>
      </c>
      <c r="W171" s="15">
        <f>INDEX(F_Outputs_Prep!$B$4:$AH$378,MATCH(F_Outputs!$A171&amp;F_Outputs!$B171,F_Outputs_Prep!$I$4:$I$378,0),MATCH(F_Outputs!W$2,F_Outputs_Prep!$B$4:$AH$4,0))</f>
        <v>77</v>
      </c>
      <c r="X171" s="15">
        <f>INDEX(F_Outputs_Prep!$B$4:$AH$378,MATCH(F_Outputs!$A171&amp;F_Outputs!$B171,F_Outputs_Prep!$I$4:$I$378,0),MATCH(F_Outputs!X$2,F_Outputs_Prep!$B$4:$AH$4,0))</f>
        <v>77</v>
      </c>
    </row>
    <row r="172" spans="1:24" ht="15" x14ac:dyDescent="0.25">
      <c r="A172" s="58" t="s">
        <v>83</v>
      </c>
      <c r="B172" s="56" t="s">
        <v>169</v>
      </c>
      <c r="C172" s="56" t="s">
        <v>189</v>
      </c>
      <c r="D172" s="52" t="s">
        <v>50</v>
      </c>
      <c r="E172" s="56" t="s">
        <v>44</v>
      </c>
      <c r="F172" s="15" t="str">
        <f>INDEX(F_Outputs_Prep!$B$4:$AH$378,MATCH(F_Outputs!$A172&amp;F_Outputs!$B172,F_Outputs_Prep!$I$4:$I$378,0),MATCH(F_Outputs!F$2,F_Outputs_Prep!$B$4:$AH$4,0))</f>
        <v>##BLANK</v>
      </c>
      <c r="G172" s="15" t="str">
        <f>INDEX(F_Outputs_Prep!$B$4:$AH$378,MATCH(F_Outputs!$A172&amp;F_Outputs!$B172,F_Outputs_Prep!$I$4:$I$378,0),MATCH(F_Outputs!G$2,F_Outputs_Prep!$B$4:$AH$4,0))</f>
        <v>##BLANK</v>
      </c>
      <c r="H172" s="15" t="str">
        <f>INDEX(F_Outputs_Prep!$B$4:$AH$378,MATCH(F_Outputs!$A172&amp;F_Outputs!$B172,F_Outputs_Prep!$I$4:$I$378,0),MATCH(F_Outputs!H$2,F_Outputs_Prep!$B$4:$AH$4,0))</f>
        <v>##BLANK</v>
      </c>
      <c r="I172" s="15" t="str">
        <f>INDEX(F_Outputs_Prep!$B$4:$AH$378,MATCH(F_Outputs!$A172&amp;F_Outputs!$B172,F_Outputs_Prep!$I$4:$I$378,0),MATCH(F_Outputs!I$2,F_Outputs_Prep!$B$4:$AH$4,0))</f>
        <v>##BLANK</v>
      </c>
      <c r="J172" s="15" t="str">
        <f>INDEX(F_Outputs_Prep!$B$4:$AH$378,MATCH(F_Outputs!$A172&amp;F_Outputs!$B172,F_Outputs_Prep!$I$4:$I$378,0),MATCH(F_Outputs!J$2,F_Outputs_Prep!$B$4:$AH$4,0))</f>
        <v>##BLANK</v>
      </c>
      <c r="K172" s="15" t="str">
        <f>INDEX(F_Outputs_Prep!$B$4:$AH$378,MATCH(F_Outputs!$A172&amp;F_Outputs!$B172,F_Outputs_Prep!$I$4:$I$378,0),MATCH(F_Outputs!K$2,F_Outputs_Prep!$B$4:$AH$4,0))</f>
        <v>##BLANK</v>
      </c>
      <c r="L172" s="15" t="str">
        <f>INDEX(F_Outputs_Prep!$B$4:$AH$378,MATCH(F_Outputs!$A172&amp;F_Outputs!$B172,F_Outputs_Prep!$I$4:$I$378,0),MATCH(F_Outputs!L$2,F_Outputs_Prep!$B$4:$AH$4,0))</f>
        <v>##BLANK</v>
      </c>
      <c r="M172" s="15" t="str">
        <f>INDEX(F_Outputs_Prep!$B$4:$AH$378,MATCH(F_Outputs!$A172&amp;F_Outputs!$B172,F_Outputs_Prep!$I$4:$I$378,0),MATCH(F_Outputs!M$2,F_Outputs_Prep!$B$4:$AH$4,0))</f>
        <v>##BLANK</v>
      </c>
      <c r="N172" s="15" t="str">
        <f>INDEX(F_Outputs_Prep!$B$4:$AH$378,MATCH(F_Outputs!$A172&amp;F_Outputs!$B172,F_Outputs_Prep!$I$4:$I$378,0),MATCH(F_Outputs!N$2,F_Outputs_Prep!$B$4:$AH$4,0))</f>
        <v>##BLANK</v>
      </c>
      <c r="O172" s="15" t="str">
        <f>INDEX(F_Outputs_Prep!$B$4:$AH$378,MATCH(F_Outputs!$A172&amp;F_Outputs!$B172,F_Outputs_Prep!$I$4:$I$378,0),MATCH(F_Outputs!O$2,F_Outputs_Prep!$B$4:$AH$4,0))</f>
        <v>##BLANK</v>
      </c>
      <c r="P172" s="15" t="str">
        <f>INDEX(F_Outputs_Prep!$B$4:$AH$378,MATCH(F_Outputs!$A172&amp;F_Outputs!$B172,F_Outputs_Prep!$I$4:$I$378,0),MATCH(F_Outputs!P$2,F_Outputs_Prep!$B$4:$AH$4,0))</f>
        <v>##BLANK</v>
      </c>
      <c r="Q172" s="15" t="str">
        <f>INDEX(F_Outputs_Prep!$B$4:$AH$378,MATCH(F_Outputs!$A172&amp;F_Outputs!$B172,F_Outputs_Prep!$I$4:$I$378,0),MATCH(F_Outputs!Q$2,F_Outputs_Prep!$B$4:$AH$4,0))</f>
        <v>##BLANK</v>
      </c>
      <c r="R172" s="15" t="str">
        <f>INDEX(F_Outputs_Prep!$B$4:$AH$378,MATCH(F_Outputs!$A172&amp;F_Outputs!$B172,F_Outputs_Prep!$I$4:$I$378,0),MATCH(F_Outputs!R$2,F_Outputs_Prep!$B$4:$AH$4,0))</f>
        <v>##BLANK</v>
      </c>
      <c r="S172" s="15" t="str">
        <f>INDEX(F_Outputs_Prep!$B$4:$AH$378,MATCH(F_Outputs!$A172&amp;F_Outputs!$B172,F_Outputs_Prep!$I$4:$I$378,0),MATCH(F_Outputs!S$2,F_Outputs_Prep!$B$4:$AH$4,0))</f>
        <v>##BLANK</v>
      </c>
      <c r="T172" s="15" t="str">
        <f>INDEX(F_Outputs_Prep!$B$4:$AH$378,MATCH(F_Outputs!$A172&amp;F_Outputs!$B172,F_Outputs_Prep!$I$4:$I$378,0),MATCH(F_Outputs!T$2,F_Outputs_Prep!$B$4:$AH$4,0))</f>
        <v>##BLANK</v>
      </c>
      <c r="U172" s="15" t="str">
        <f>INDEX(F_Outputs_Prep!$B$4:$AH$378,MATCH(F_Outputs!$A172&amp;F_Outputs!$B172,F_Outputs_Prep!$I$4:$I$378,0),MATCH(F_Outputs!U$2,F_Outputs_Prep!$B$4:$AH$4,0))</f>
        <v>##BLANK</v>
      </c>
      <c r="V172" s="15" t="str">
        <f>INDEX(F_Outputs_Prep!$B$4:$AH$378,MATCH(F_Outputs!$A172&amp;F_Outputs!$B172,F_Outputs_Prep!$I$4:$I$378,0),MATCH(F_Outputs!V$2,F_Outputs_Prep!$B$4:$AH$4,0))</f>
        <v>##BLANK</v>
      </c>
      <c r="W172" s="15" t="str">
        <f>INDEX(F_Outputs_Prep!$B$4:$AH$378,MATCH(F_Outputs!$A172&amp;F_Outputs!$B172,F_Outputs_Prep!$I$4:$I$378,0),MATCH(F_Outputs!W$2,F_Outputs_Prep!$B$4:$AH$4,0))</f>
        <v>##BLANK</v>
      </c>
      <c r="X172" s="15" t="str">
        <f>INDEX(F_Outputs_Prep!$B$4:$AH$378,MATCH(F_Outputs!$A172&amp;F_Outputs!$B172,F_Outputs_Prep!$I$4:$I$378,0),MATCH(F_Outputs!X$2,F_Outputs_Prep!$B$4:$AH$4,0))</f>
        <v>##BLANK</v>
      </c>
    </row>
    <row r="173" spans="1:24" ht="15" x14ac:dyDescent="0.25">
      <c r="A173" s="58" t="s">
        <v>83</v>
      </c>
      <c r="B173" s="56" t="s">
        <v>170</v>
      </c>
      <c r="C173" s="56" t="s">
        <v>190</v>
      </c>
      <c r="D173" s="52" t="s">
        <v>50</v>
      </c>
      <c r="E173" s="56" t="s">
        <v>44</v>
      </c>
      <c r="F173" s="15" t="str">
        <f>INDEX(F_Outputs_Prep!$B$4:$AH$378,MATCH(F_Outputs!$A173&amp;F_Outputs!$B173,F_Outputs_Prep!$I$4:$I$378,0),MATCH(F_Outputs!F$2,F_Outputs_Prep!$B$4:$AH$4,0))</f>
        <v>##BLANK</v>
      </c>
      <c r="G173" s="15" t="str">
        <f>INDEX(F_Outputs_Prep!$B$4:$AH$378,MATCH(F_Outputs!$A173&amp;F_Outputs!$B173,F_Outputs_Prep!$I$4:$I$378,0),MATCH(F_Outputs!G$2,F_Outputs_Prep!$B$4:$AH$4,0))</f>
        <v>##BLANK</v>
      </c>
      <c r="H173" s="15" t="str">
        <f>INDEX(F_Outputs_Prep!$B$4:$AH$378,MATCH(F_Outputs!$A173&amp;F_Outputs!$B173,F_Outputs_Prep!$I$4:$I$378,0),MATCH(F_Outputs!H$2,F_Outputs_Prep!$B$4:$AH$4,0))</f>
        <v>##BLANK</v>
      </c>
      <c r="I173" s="15" t="str">
        <f>INDEX(F_Outputs_Prep!$B$4:$AH$378,MATCH(F_Outputs!$A173&amp;F_Outputs!$B173,F_Outputs_Prep!$I$4:$I$378,0),MATCH(F_Outputs!I$2,F_Outputs_Prep!$B$4:$AH$4,0))</f>
        <v>##BLANK</v>
      </c>
      <c r="J173" s="15" t="str">
        <f>INDEX(F_Outputs_Prep!$B$4:$AH$378,MATCH(F_Outputs!$A173&amp;F_Outputs!$B173,F_Outputs_Prep!$I$4:$I$378,0),MATCH(F_Outputs!J$2,F_Outputs_Prep!$B$4:$AH$4,0))</f>
        <v>##BLANK</v>
      </c>
      <c r="K173" s="15" t="str">
        <f>INDEX(F_Outputs_Prep!$B$4:$AH$378,MATCH(F_Outputs!$A173&amp;F_Outputs!$B173,F_Outputs_Prep!$I$4:$I$378,0),MATCH(F_Outputs!K$2,F_Outputs_Prep!$B$4:$AH$4,0))</f>
        <v>##BLANK</v>
      </c>
      <c r="L173" s="15" t="str">
        <f>INDEX(F_Outputs_Prep!$B$4:$AH$378,MATCH(F_Outputs!$A173&amp;F_Outputs!$B173,F_Outputs_Prep!$I$4:$I$378,0),MATCH(F_Outputs!L$2,F_Outputs_Prep!$B$4:$AH$4,0))</f>
        <v>##BLANK</v>
      </c>
      <c r="M173" s="15" t="str">
        <f>INDEX(F_Outputs_Prep!$B$4:$AH$378,MATCH(F_Outputs!$A173&amp;F_Outputs!$B173,F_Outputs_Prep!$I$4:$I$378,0),MATCH(F_Outputs!M$2,F_Outputs_Prep!$B$4:$AH$4,0))</f>
        <v>##BLANK</v>
      </c>
      <c r="N173" s="15" t="str">
        <f>INDEX(F_Outputs_Prep!$B$4:$AH$378,MATCH(F_Outputs!$A173&amp;F_Outputs!$B173,F_Outputs_Prep!$I$4:$I$378,0),MATCH(F_Outputs!N$2,F_Outputs_Prep!$B$4:$AH$4,0))</f>
        <v>##BLANK</v>
      </c>
      <c r="O173" s="15" t="str">
        <f>INDEX(F_Outputs_Prep!$B$4:$AH$378,MATCH(F_Outputs!$A173&amp;F_Outputs!$B173,F_Outputs_Prep!$I$4:$I$378,0),MATCH(F_Outputs!O$2,F_Outputs_Prep!$B$4:$AH$4,0))</f>
        <v>##BLANK</v>
      </c>
      <c r="P173" s="15" t="str">
        <f>INDEX(F_Outputs_Prep!$B$4:$AH$378,MATCH(F_Outputs!$A173&amp;F_Outputs!$B173,F_Outputs_Prep!$I$4:$I$378,0),MATCH(F_Outputs!P$2,F_Outputs_Prep!$B$4:$AH$4,0))</f>
        <v>##BLANK</v>
      </c>
      <c r="Q173" s="15" t="str">
        <f>INDEX(F_Outputs_Prep!$B$4:$AH$378,MATCH(F_Outputs!$A173&amp;F_Outputs!$B173,F_Outputs_Prep!$I$4:$I$378,0),MATCH(F_Outputs!Q$2,F_Outputs_Prep!$B$4:$AH$4,0))</f>
        <v>##BLANK</v>
      </c>
      <c r="R173" s="15" t="str">
        <f>INDEX(F_Outputs_Prep!$B$4:$AH$378,MATCH(F_Outputs!$A173&amp;F_Outputs!$B173,F_Outputs_Prep!$I$4:$I$378,0),MATCH(F_Outputs!R$2,F_Outputs_Prep!$B$4:$AH$4,0))</f>
        <v>##BLANK</v>
      </c>
      <c r="S173" s="15">
        <f>INDEX(F_Outputs_Prep!$B$4:$AH$378,MATCH(F_Outputs!$A173&amp;F_Outputs!$B173,F_Outputs_Prep!$I$4:$I$378,0),MATCH(F_Outputs!S$2,F_Outputs_Prep!$B$4:$AH$4,0))</f>
        <v>0</v>
      </c>
      <c r="T173" s="15">
        <f>INDEX(F_Outputs_Prep!$B$4:$AH$378,MATCH(F_Outputs!$A173&amp;F_Outputs!$B173,F_Outputs_Prep!$I$4:$I$378,0),MATCH(F_Outputs!T$2,F_Outputs_Prep!$B$4:$AH$4,0))</f>
        <v>0</v>
      </c>
      <c r="U173" s="15">
        <f>INDEX(F_Outputs_Prep!$B$4:$AH$378,MATCH(F_Outputs!$A173&amp;F_Outputs!$B173,F_Outputs_Prep!$I$4:$I$378,0),MATCH(F_Outputs!U$2,F_Outputs_Prep!$B$4:$AH$4,0))</f>
        <v>66.028800000000004</v>
      </c>
      <c r="V173" s="15">
        <f>INDEX(F_Outputs_Prep!$B$4:$AH$378,MATCH(F_Outputs!$A173&amp;F_Outputs!$B173,F_Outputs_Prep!$I$4:$I$378,0),MATCH(F_Outputs!V$2,F_Outputs_Prep!$B$4:$AH$4,0))</f>
        <v>77</v>
      </c>
      <c r="W173" s="15">
        <f>INDEX(F_Outputs_Prep!$B$4:$AH$378,MATCH(F_Outputs!$A173&amp;F_Outputs!$B173,F_Outputs_Prep!$I$4:$I$378,0),MATCH(F_Outputs!W$2,F_Outputs_Prep!$B$4:$AH$4,0))</f>
        <v>77</v>
      </c>
      <c r="X173" s="15">
        <f>INDEX(F_Outputs_Prep!$B$4:$AH$378,MATCH(F_Outputs!$A173&amp;F_Outputs!$B173,F_Outputs_Prep!$I$4:$I$378,0),MATCH(F_Outputs!X$2,F_Outputs_Prep!$B$4:$AH$4,0))</f>
        <v>77</v>
      </c>
    </row>
    <row r="174" spans="1:24" ht="15" x14ac:dyDescent="0.25">
      <c r="A174" s="58" t="s">
        <v>83</v>
      </c>
      <c r="B174" s="56" t="s">
        <v>97</v>
      </c>
      <c r="C174" s="56" t="s">
        <v>98</v>
      </c>
      <c r="D174" s="52" t="s">
        <v>50</v>
      </c>
      <c r="E174" s="56" t="s">
        <v>44</v>
      </c>
      <c r="F174" s="15" t="str">
        <f>INDEX(F_Outputs_Prep!$B$4:$AH$378,MATCH(F_Outputs!$A174&amp;F_Outputs!$B174,F_Outputs_Prep!$I$4:$I$378,0),MATCH(F_Outputs!F$2,F_Outputs_Prep!$B$4:$AH$4,0))</f>
        <v>##BLANK</v>
      </c>
      <c r="G174" s="15" t="str">
        <f>INDEX(F_Outputs_Prep!$B$4:$AH$378,MATCH(F_Outputs!$A174&amp;F_Outputs!$B174,F_Outputs_Prep!$I$4:$I$378,0),MATCH(F_Outputs!G$2,F_Outputs_Prep!$B$4:$AH$4,0))</f>
        <v>##BLANK</v>
      </c>
      <c r="H174" s="15" t="str">
        <f>INDEX(F_Outputs_Prep!$B$4:$AH$378,MATCH(F_Outputs!$A174&amp;F_Outputs!$B174,F_Outputs_Prep!$I$4:$I$378,0),MATCH(F_Outputs!H$2,F_Outputs_Prep!$B$4:$AH$4,0))</f>
        <v>##BLANK</v>
      </c>
      <c r="I174" s="15" t="str">
        <f>INDEX(F_Outputs_Prep!$B$4:$AH$378,MATCH(F_Outputs!$A174&amp;F_Outputs!$B174,F_Outputs_Prep!$I$4:$I$378,0),MATCH(F_Outputs!I$2,F_Outputs_Prep!$B$4:$AH$4,0))</f>
        <v>##BLANK</v>
      </c>
      <c r="J174" s="15" t="str">
        <f>INDEX(F_Outputs_Prep!$B$4:$AH$378,MATCH(F_Outputs!$A174&amp;F_Outputs!$B174,F_Outputs_Prep!$I$4:$I$378,0),MATCH(F_Outputs!J$2,F_Outputs_Prep!$B$4:$AH$4,0))</f>
        <v>##BLANK</v>
      </c>
      <c r="K174" s="15" t="str">
        <f>INDEX(F_Outputs_Prep!$B$4:$AH$378,MATCH(F_Outputs!$A174&amp;F_Outputs!$B174,F_Outputs_Prep!$I$4:$I$378,0),MATCH(F_Outputs!K$2,F_Outputs_Prep!$B$4:$AH$4,0))</f>
        <v>##BLANK</v>
      </c>
      <c r="L174" s="15" t="str">
        <f>INDEX(F_Outputs_Prep!$B$4:$AH$378,MATCH(F_Outputs!$A174&amp;F_Outputs!$B174,F_Outputs_Prep!$I$4:$I$378,0),MATCH(F_Outputs!L$2,F_Outputs_Prep!$B$4:$AH$4,0))</f>
        <v>##BLANK</v>
      </c>
      <c r="M174" s="15" t="str">
        <f>INDEX(F_Outputs_Prep!$B$4:$AH$378,MATCH(F_Outputs!$A174&amp;F_Outputs!$B174,F_Outputs_Prep!$I$4:$I$378,0),MATCH(F_Outputs!M$2,F_Outputs_Prep!$B$4:$AH$4,0))</f>
        <v>##BLANK</v>
      </c>
      <c r="N174" s="15" t="str">
        <f>INDEX(F_Outputs_Prep!$B$4:$AH$378,MATCH(F_Outputs!$A174&amp;F_Outputs!$B174,F_Outputs_Prep!$I$4:$I$378,0),MATCH(F_Outputs!N$2,F_Outputs_Prep!$B$4:$AH$4,0))</f>
        <v>##BLANK</v>
      </c>
      <c r="O174" s="15" t="str">
        <f>INDEX(F_Outputs_Prep!$B$4:$AH$378,MATCH(F_Outputs!$A174&amp;F_Outputs!$B174,F_Outputs_Prep!$I$4:$I$378,0),MATCH(F_Outputs!O$2,F_Outputs_Prep!$B$4:$AH$4,0))</f>
        <v>##BLANK</v>
      </c>
      <c r="P174" s="15" t="str">
        <f>INDEX(F_Outputs_Prep!$B$4:$AH$378,MATCH(F_Outputs!$A174&amp;F_Outputs!$B174,F_Outputs_Prep!$I$4:$I$378,0),MATCH(F_Outputs!P$2,F_Outputs_Prep!$B$4:$AH$4,0))</f>
        <v>##BLANK</v>
      </c>
      <c r="Q174" s="15" t="str">
        <f>INDEX(F_Outputs_Prep!$B$4:$AH$378,MATCH(F_Outputs!$A174&amp;F_Outputs!$B174,F_Outputs_Prep!$I$4:$I$378,0),MATCH(F_Outputs!Q$2,F_Outputs_Prep!$B$4:$AH$4,0))</f>
        <v>##BLANK</v>
      </c>
      <c r="R174" s="15" t="str">
        <f>INDEX(F_Outputs_Prep!$B$4:$AH$378,MATCH(F_Outputs!$A174&amp;F_Outputs!$B174,F_Outputs_Prep!$I$4:$I$378,0),MATCH(F_Outputs!R$2,F_Outputs_Prep!$B$4:$AH$4,0))</f>
        <v>##BLANK</v>
      </c>
      <c r="S174" s="15">
        <f>INDEX(F_Outputs_Prep!$B$4:$AH$378,MATCH(F_Outputs!$A174&amp;F_Outputs!$B174,F_Outputs_Prep!$I$4:$I$378,0),MATCH(F_Outputs!S$2,F_Outputs_Prep!$B$4:$AH$4,0))</f>
        <v>89274.127900000007</v>
      </c>
      <c r="T174" s="15">
        <f>INDEX(F_Outputs_Prep!$B$4:$AH$378,MATCH(F_Outputs!$A174&amp;F_Outputs!$B174,F_Outputs_Prep!$I$4:$I$378,0),MATCH(F_Outputs!T$2,F_Outputs_Prep!$B$4:$AH$4,0))</f>
        <v>356969.99440000003</v>
      </c>
      <c r="U174" s="15">
        <f>INDEX(F_Outputs_Prep!$B$4:$AH$378,MATCH(F_Outputs!$A174&amp;F_Outputs!$B174,F_Outputs_Prep!$I$4:$I$378,0),MATCH(F_Outputs!U$2,F_Outputs_Prep!$B$4:$AH$4,0))</f>
        <v>364019.27399999998</v>
      </c>
      <c r="V174" s="15">
        <f>INDEX(F_Outputs_Prep!$B$4:$AH$378,MATCH(F_Outputs!$A174&amp;F_Outputs!$B174,F_Outputs_Prep!$I$4:$I$378,0),MATCH(F_Outputs!V$2,F_Outputs_Prep!$B$4:$AH$4,0))</f>
        <v>483740.68070000003</v>
      </c>
      <c r="W174" s="15">
        <f>INDEX(F_Outputs_Prep!$B$4:$AH$378,MATCH(F_Outputs!$A174&amp;F_Outputs!$B174,F_Outputs_Prep!$I$4:$I$378,0),MATCH(F_Outputs!W$2,F_Outputs_Prep!$B$4:$AH$4,0))</f>
        <v>483740.68070000003</v>
      </c>
      <c r="X174" s="15">
        <f>INDEX(F_Outputs_Prep!$B$4:$AH$378,MATCH(F_Outputs!$A174&amp;F_Outputs!$B174,F_Outputs_Prep!$I$4:$I$378,0),MATCH(F_Outputs!X$2,F_Outputs_Prep!$B$4:$AH$4,0))</f>
        <v>780918.67839999998</v>
      </c>
    </row>
    <row r="175" spans="1:24" ht="15" x14ac:dyDescent="0.25">
      <c r="A175" s="58" t="s">
        <v>83</v>
      </c>
      <c r="B175" s="56" t="s">
        <v>163</v>
      </c>
      <c r="C175" s="56" t="s">
        <v>191</v>
      </c>
      <c r="D175" s="52" t="s">
        <v>68</v>
      </c>
      <c r="E175" s="56" t="s">
        <v>44</v>
      </c>
      <c r="F175" s="15" t="str">
        <f>INDEX(F_Outputs_Prep!$B$4:$AH$378,MATCH(F_Outputs!$A175&amp;F_Outputs!$B175,F_Outputs_Prep!$I$4:$I$378,0),MATCH(F_Outputs!F$2,F_Outputs_Prep!$B$4:$AH$4,0))</f>
        <v>##BLANK</v>
      </c>
      <c r="G175" s="15" t="str">
        <f>INDEX(F_Outputs_Prep!$B$4:$AH$378,MATCH(F_Outputs!$A175&amp;F_Outputs!$B175,F_Outputs_Prep!$I$4:$I$378,0),MATCH(F_Outputs!G$2,F_Outputs_Prep!$B$4:$AH$4,0))</f>
        <v>##BLANK</v>
      </c>
      <c r="H175" s="15" t="str">
        <f>INDEX(F_Outputs_Prep!$B$4:$AH$378,MATCH(F_Outputs!$A175&amp;F_Outputs!$B175,F_Outputs_Prep!$I$4:$I$378,0),MATCH(F_Outputs!H$2,F_Outputs_Prep!$B$4:$AH$4,0))</f>
        <v>##BLANK</v>
      </c>
      <c r="I175" s="15" t="str">
        <f>INDEX(F_Outputs_Prep!$B$4:$AH$378,MATCH(F_Outputs!$A175&amp;F_Outputs!$B175,F_Outputs_Prep!$I$4:$I$378,0),MATCH(F_Outputs!I$2,F_Outputs_Prep!$B$4:$AH$4,0))</f>
        <v>##BLANK</v>
      </c>
      <c r="J175" s="15" t="str">
        <f>INDEX(F_Outputs_Prep!$B$4:$AH$378,MATCH(F_Outputs!$A175&amp;F_Outputs!$B175,F_Outputs_Prep!$I$4:$I$378,0),MATCH(F_Outputs!J$2,F_Outputs_Prep!$B$4:$AH$4,0))</f>
        <v>##BLANK</v>
      </c>
      <c r="K175" s="15" t="str">
        <f>INDEX(F_Outputs_Prep!$B$4:$AH$378,MATCH(F_Outputs!$A175&amp;F_Outputs!$B175,F_Outputs_Prep!$I$4:$I$378,0),MATCH(F_Outputs!K$2,F_Outputs_Prep!$B$4:$AH$4,0))</f>
        <v>##BLANK</v>
      </c>
      <c r="L175" s="15" t="str">
        <f>INDEX(F_Outputs_Prep!$B$4:$AH$378,MATCH(F_Outputs!$A175&amp;F_Outputs!$B175,F_Outputs_Prep!$I$4:$I$378,0),MATCH(F_Outputs!L$2,F_Outputs_Prep!$B$4:$AH$4,0))</f>
        <v>##BLANK</v>
      </c>
      <c r="M175" s="15" t="str">
        <f>INDEX(F_Outputs_Prep!$B$4:$AH$378,MATCH(F_Outputs!$A175&amp;F_Outputs!$B175,F_Outputs_Prep!$I$4:$I$378,0),MATCH(F_Outputs!M$2,F_Outputs_Prep!$B$4:$AH$4,0))</f>
        <v>##BLANK</v>
      </c>
      <c r="N175" s="15" t="str">
        <f>INDEX(F_Outputs_Prep!$B$4:$AH$378,MATCH(F_Outputs!$A175&amp;F_Outputs!$B175,F_Outputs_Prep!$I$4:$I$378,0),MATCH(F_Outputs!N$2,F_Outputs_Prep!$B$4:$AH$4,0))</f>
        <v>##BLANK</v>
      </c>
      <c r="O175" s="15" t="str">
        <f>INDEX(F_Outputs_Prep!$B$4:$AH$378,MATCH(F_Outputs!$A175&amp;F_Outputs!$B175,F_Outputs_Prep!$I$4:$I$378,0),MATCH(F_Outputs!O$2,F_Outputs_Prep!$B$4:$AH$4,0))</f>
        <v>##BLANK</v>
      </c>
      <c r="P175" s="15" t="str">
        <f>INDEX(F_Outputs_Prep!$B$4:$AH$378,MATCH(F_Outputs!$A175&amp;F_Outputs!$B175,F_Outputs_Prep!$I$4:$I$378,0),MATCH(F_Outputs!P$2,F_Outputs_Prep!$B$4:$AH$4,0))</f>
        <v>##BLANK</v>
      </c>
      <c r="Q175" s="15" t="str">
        <f>INDEX(F_Outputs_Prep!$B$4:$AH$378,MATCH(F_Outputs!$A175&amp;F_Outputs!$B175,F_Outputs_Prep!$I$4:$I$378,0),MATCH(F_Outputs!Q$2,F_Outputs_Prep!$B$4:$AH$4,0))</f>
        <v>##BLANK</v>
      </c>
      <c r="R175" s="15" t="str">
        <f>INDEX(F_Outputs_Prep!$B$4:$AH$378,MATCH(F_Outputs!$A175&amp;F_Outputs!$B175,F_Outputs_Prep!$I$4:$I$378,0),MATCH(F_Outputs!R$2,F_Outputs_Prep!$B$4:$AH$4,0))</f>
        <v>##BLANK</v>
      </c>
      <c r="S175" s="15">
        <f>INDEX(F_Outputs_Prep!$B$4:$AH$378,MATCH(F_Outputs!$A175&amp;F_Outputs!$B175,F_Outputs_Prep!$I$4:$I$378,0),MATCH(F_Outputs!S$2,F_Outputs_Prep!$B$4:$AH$4,0))</f>
        <v>3.56E-2</v>
      </c>
      <c r="T175" s="15">
        <f>INDEX(F_Outputs_Prep!$B$4:$AH$378,MATCH(F_Outputs!$A175&amp;F_Outputs!$B175,F_Outputs_Prep!$I$4:$I$378,0),MATCH(F_Outputs!T$2,F_Outputs_Prep!$B$4:$AH$4,0))</f>
        <v>0.14230000000000001</v>
      </c>
      <c r="U175" s="15">
        <f>INDEX(F_Outputs_Prep!$B$4:$AH$378,MATCH(F_Outputs!$A175&amp;F_Outputs!$B175,F_Outputs_Prep!$I$4:$I$378,0),MATCH(F_Outputs!U$2,F_Outputs_Prep!$B$4:$AH$4,0))</f>
        <v>0.14510000000000001</v>
      </c>
      <c r="V175" s="15">
        <f>INDEX(F_Outputs_Prep!$B$4:$AH$378,MATCH(F_Outputs!$A175&amp;F_Outputs!$B175,F_Outputs_Prep!$I$4:$I$378,0),MATCH(F_Outputs!V$2,F_Outputs_Prep!$B$4:$AH$4,0))</f>
        <v>0.1928</v>
      </c>
      <c r="W175" s="15">
        <f>INDEX(F_Outputs_Prep!$B$4:$AH$378,MATCH(F_Outputs!$A175&amp;F_Outputs!$B175,F_Outputs_Prep!$I$4:$I$378,0),MATCH(F_Outputs!W$2,F_Outputs_Prep!$B$4:$AH$4,0))</f>
        <v>0.1928</v>
      </c>
      <c r="X175" s="15">
        <f>INDEX(F_Outputs_Prep!$B$4:$AH$378,MATCH(F_Outputs!$A175&amp;F_Outputs!$B175,F_Outputs_Prep!$I$4:$I$378,0),MATCH(F_Outputs!X$2,F_Outputs_Prep!$B$4:$AH$4,0))</f>
        <v>0.31130000000000002</v>
      </c>
    </row>
    <row r="176" spans="1:24" ht="15" x14ac:dyDescent="0.25">
      <c r="A176" s="58" t="s">
        <v>83</v>
      </c>
      <c r="B176" s="56" t="s">
        <v>192</v>
      </c>
      <c r="C176" s="56" t="s">
        <v>193</v>
      </c>
      <c r="D176" s="52" t="s">
        <v>194</v>
      </c>
      <c r="E176" s="56" t="s">
        <v>44</v>
      </c>
      <c r="F176" s="15" t="str">
        <f ca="1">INDEX(F_Outputs_Prep!$B$4:$AH$378,MATCH(F_Outputs!$A176&amp;F_Outputs!$B176,F_Outputs_Prep!$I$4:$I$378,0),MATCH(F_Outputs!F$2,F_Outputs_Prep!$B$4:$AH$4,0))</f>
        <v>[…]02/04/2026 17:29:15</v>
      </c>
      <c r="G176" s="15" t="str">
        <f ca="1">INDEX(F_Outputs_Prep!$B$4:$AH$378,MATCH(F_Outputs!$A176&amp;F_Outputs!$B176,F_Outputs_Prep!$I$4:$I$378,0),MATCH(F_Outputs!G$2,F_Outputs_Prep!$B$4:$AH$4,0))</f>
        <v>[…]02/04/2026 17:29:15</v>
      </c>
      <c r="H176" s="15" t="str">
        <f ca="1">INDEX(F_Outputs_Prep!$B$4:$AH$378,MATCH(F_Outputs!$A176&amp;F_Outputs!$B176,F_Outputs_Prep!$I$4:$I$378,0),MATCH(F_Outputs!H$2,F_Outputs_Prep!$B$4:$AH$4,0))</f>
        <v>[…]02/04/2026 17:29:15</v>
      </c>
      <c r="I176" s="15" t="str">
        <f ca="1">INDEX(F_Outputs_Prep!$B$4:$AH$378,MATCH(F_Outputs!$A176&amp;F_Outputs!$B176,F_Outputs_Prep!$I$4:$I$378,0),MATCH(F_Outputs!I$2,F_Outputs_Prep!$B$4:$AH$4,0))</f>
        <v>[…]02/04/2026 17:29:15</v>
      </c>
      <c r="J176" s="15" t="str">
        <f ca="1">INDEX(F_Outputs_Prep!$B$4:$AH$378,MATCH(F_Outputs!$A176&amp;F_Outputs!$B176,F_Outputs_Prep!$I$4:$I$378,0),MATCH(F_Outputs!J$2,F_Outputs_Prep!$B$4:$AH$4,0))</f>
        <v>[…]02/04/2026 17:29:15</v>
      </c>
      <c r="K176" s="15" t="str">
        <f ca="1">INDEX(F_Outputs_Prep!$B$4:$AH$378,MATCH(F_Outputs!$A176&amp;F_Outputs!$B176,F_Outputs_Prep!$I$4:$I$378,0),MATCH(F_Outputs!K$2,F_Outputs_Prep!$B$4:$AH$4,0))</f>
        <v>[…]02/04/2026 17:29:15</v>
      </c>
      <c r="L176" s="15" t="str">
        <f ca="1">INDEX(F_Outputs_Prep!$B$4:$AH$378,MATCH(F_Outputs!$A176&amp;F_Outputs!$B176,F_Outputs_Prep!$I$4:$I$378,0),MATCH(F_Outputs!L$2,F_Outputs_Prep!$B$4:$AH$4,0))</f>
        <v>[…]02/04/2026 17:29:15</v>
      </c>
      <c r="M176" s="15" t="str">
        <f ca="1">INDEX(F_Outputs_Prep!$B$4:$AH$378,MATCH(F_Outputs!$A176&amp;F_Outputs!$B176,F_Outputs_Prep!$I$4:$I$378,0),MATCH(F_Outputs!M$2,F_Outputs_Prep!$B$4:$AH$4,0))</f>
        <v>[…]02/04/2026 17:29:15</v>
      </c>
      <c r="N176" s="15" t="str">
        <f ca="1">INDEX(F_Outputs_Prep!$B$4:$AH$378,MATCH(F_Outputs!$A176&amp;F_Outputs!$B176,F_Outputs_Prep!$I$4:$I$378,0),MATCH(F_Outputs!N$2,F_Outputs_Prep!$B$4:$AH$4,0))</f>
        <v>[…]02/04/2026 17:29:15</v>
      </c>
      <c r="O176" s="15" t="str">
        <f ca="1">INDEX(F_Outputs_Prep!$B$4:$AH$378,MATCH(F_Outputs!$A176&amp;F_Outputs!$B176,F_Outputs_Prep!$I$4:$I$378,0),MATCH(F_Outputs!O$2,F_Outputs_Prep!$B$4:$AH$4,0))</f>
        <v>[…]02/04/2026 17:29:15</v>
      </c>
      <c r="P176" s="15" t="str">
        <f ca="1">INDEX(F_Outputs_Prep!$B$4:$AH$378,MATCH(F_Outputs!$A176&amp;F_Outputs!$B176,F_Outputs_Prep!$I$4:$I$378,0),MATCH(F_Outputs!P$2,F_Outputs_Prep!$B$4:$AH$4,0))</f>
        <v>[…]02/04/2026 17:29:15</v>
      </c>
      <c r="Q176" s="15" t="str">
        <f ca="1">INDEX(F_Outputs_Prep!$B$4:$AH$378,MATCH(F_Outputs!$A176&amp;F_Outputs!$B176,F_Outputs_Prep!$I$4:$I$378,0),MATCH(F_Outputs!Q$2,F_Outputs_Prep!$B$4:$AH$4,0))</f>
        <v>[…]02/04/2026 17:29:15</v>
      </c>
      <c r="R176" s="15" t="str">
        <f ca="1">INDEX(F_Outputs_Prep!$B$4:$AH$378,MATCH(F_Outputs!$A176&amp;F_Outputs!$B176,F_Outputs_Prep!$I$4:$I$378,0),MATCH(F_Outputs!R$2,F_Outputs_Prep!$B$4:$AH$4,0))</f>
        <v>[…]02/04/2026 17:29:15</v>
      </c>
      <c r="S176" s="15" t="str">
        <f ca="1">INDEX(F_Outputs_Prep!$B$4:$AH$378,MATCH(F_Outputs!$A176&amp;F_Outputs!$B176,F_Outputs_Prep!$I$4:$I$378,0),MATCH(F_Outputs!S$2,F_Outputs_Prep!$B$4:$AH$4,0))</f>
        <v>[…]02/04/2026 17:29:15</v>
      </c>
      <c r="T176" s="15" t="str">
        <f ca="1">INDEX(F_Outputs_Prep!$B$4:$AH$378,MATCH(F_Outputs!$A176&amp;F_Outputs!$B176,F_Outputs_Prep!$I$4:$I$378,0),MATCH(F_Outputs!T$2,F_Outputs_Prep!$B$4:$AH$4,0))</f>
        <v>[…]02/04/2026 17:29:15</v>
      </c>
      <c r="U176" s="15" t="str">
        <f ca="1">INDEX(F_Outputs_Prep!$B$4:$AH$378,MATCH(F_Outputs!$A176&amp;F_Outputs!$B176,F_Outputs_Prep!$I$4:$I$378,0),MATCH(F_Outputs!U$2,F_Outputs_Prep!$B$4:$AH$4,0))</f>
        <v>[…]02/04/2026 17:29:15</v>
      </c>
      <c r="V176" s="15" t="str">
        <f ca="1">INDEX(F_Outputs_Prep!$B$4:$AH$378,MATCH(F_Outputs!$A176&amp;F_Outputs!$B176,F_Outputs_Prep!$I$4:$I$378,0),MATCH(F_Outputs!V$2,F_Outputs_Prep!$B$4:$AH$4,0))</f>
        <v>[…]02/04/2026 17:29:15</v>
      </c>
      <c r="W176" s="15" t="str">
        <f ca="1">INDEX(F_Outputs_Prep!$B$4:$AH$378,MATCH(F_Outputs!$A176&amp;F_Outputs!$B176,F_Outputs_Prep!$I$4:$I$378,0),MATCH(F_Outputs!W$2,F_Outputs_Prep!$B$4:$AH$4,0))</f>
        <v>[…]02/04/2026 17:29:15</v>
      </c>
      <c r="X176" s="15" t="str">
        <f ca="1">INDEX(F_Outputs_Prep!$B$4:$AH$378,MATCH(F_Outputs!$A176&amp;F_Outputs!$B176,F_Outputs_Prep!$I$4:$I$378,0),MATCH(F_Outputs!X$2,F_Outputs_Prep!$B$4:$AH$4,0))</f>
        <v>[…]02/04/2026 17:29:15</v>
      </c>
    </row>
    <row r="177" spans="1:24" ht="15" x14ac:dyDescent="0.25">
      <c r="A177" s="58" t="s">
        <v>83</v>
      </c>
      <c r="B177" s="56" t="s">
        <v>195</v>
      </c>
      <c r="C177" s="56" t="s">
        <v>196</v>
      </c>
      <c r="D177" s="52" t="s">
        <v>194</v>
      </c>
      <c r="E177" s="56" t="s">
        <v>44</v>
      </c>
      <c r="F177" s="15" t="str">
        <f ca="1">INDEX(F_Outputs_Prep!$B$4:$AH$378,MATCH(F_Outputs!$A177&amp;F_Outputs!$B177,F_Outputs_Prep!$I$4:$I$378,0),MATCH(F_Outputs!F$2,F_Outputs_Prep!$B$4:$AH$4,0))</f>
        <v>PR24-FD-CA13-River-water-quality-v2.xlsx</v>
      </c>
      <c r="G177" s="15" t="str">
        <f ca="1">INDEX(F_Outputs_Prep!$B$4:$AH$378,MATCH(F_Outputs!$A177&amp;F_Outputs!$B177,F_Outputs_Prep!$I$4:$I$378,0),MATCH(F_Outputs!G$2,F_Outputs_Prep!$B$4:$AH$4,0))</f>
        <v>PR24-FD-CA13-River-water-quality-v2.xlsx</v>
      </c>
      <c r="H177" s="15" t="str">
        <f ca="1">INDEX(F_Outputs_Prep!$B$4:$AH$378,MATCH(F_Outputs!$A177&amp;F_Outputs!$B177,F_Outputs_Prep!$I$4:$I$378,0),MATCH(F_Outputs!H$2,F_Outputs_Prep!$B$4:$AH$4,0))</f>
        <v>PR24-FD-CA13-River-water-quality-v2.xlsx</v>
      </c>
      <c r="I177" s="15" t="str">
        <f ca="1">INDEX(F_Outputs_Prep!$B$4:$AH$378,MATCH(F_Outputs!$A177&amp;F_Outputs!$B177,F_Outputs_Prep!$I$4:$I$378,0),MATCH(F_Outputs!I$2,F_Outputs_Prep!$B$4:$AH$4,0))</f>
        <v>PR24-FD-CA13-River-water-quality-v2.xlsx</v>
      </c>
      <c r="J177" s="15" t="str">
        <f ca="1">INDEX(F_Outputs_Prep!$B$4:$AH$378,MATCH(F_Outputs!$A177&amp;F_Outputs!$B177,F_Outputs_Prep!$I$4:$I$378,0),MATCH(F_Outputs!J$2,F_Outputs_Prep!$B$4:$AH$4,0))</f>
        <v>PR24-FD-CA13-River-water-quality-v2.xlsx</v>
      </c>
      <c r="K177" s="15" t="str">
        <f ca="1">INDEX(F_Outputs_Prep!$B$4:$AH$378,MATCH(F_Outputs!$A177&amp;F_Outputs!$B177,F_Outputs_Prep!$I$4:$I$378,0),MATCH(F_Outputs!K$2,F_Outputs_Prep!$B$4:$AH$4,0))</f>
        <v>PR24-FD-CA13-River-water-quality-v2.xlsx</v>
      </c>
      <c r="L177" s="15" t="str">
        <f ca="1">INDEX(F_Outputs_Prep!$B$4:$AH$378,MATCH(F_Outputs!$A177&amp;F_Outputs!$B177,F_Outputs_Prep!$I$4:$I$378,0),MATCH(F_Outputs!L$2,F_Outputs_Prep!$B$4:$AH$4,0))</f>
        <v>PR24-FD-CA13-River-water-quality-v2.xlsx</v>
      </c>
      <c r="M177" s="15" t="str">
        <f ca="1">INDEX(F_Outputs_Prep!$B$4:$AH$378,MATCH(F_Outputs!$A177&amp;F_Outputs!$B177,F_Outputs_Prep!$I$4:$I$378,0),MATCH(F_Outputs!M$2,F_Outputs_Prep!$B$4:$AH$4,0))</f>
        <v>PR24-FD-CA13-River-water-quality-v2.xlsx</v>
      </c>
      <c r="N177" s="15" t="str">
        <f ca="1">INDEX(F_Outputs_Prep!$B$4:$AH$378,MATCH(F_Outputs!$A177&amp;F_Outputs!$B177,F_Outputs_Prep!$I$4:$I$378,0),MATCH(F_Outputs!N$2,F_Outputs_Prep!$B$4:$AH$4,0))</f>
        <v>PR24-FD-CA13-River-water-quality-v2.xlsx</v>
      </c>
      <c r="O177" s="15" t="str">
        <f ca="1">INDEX(F_Outputs_Prep!$B$4:$AH$378,MATCH(F_Outputs!$A177&amp;F_Outputs!$B177,F_Outputs_Prep!$I$4:$I$378,0),MATCH(F_Outputs!O$2,F_Outputs_Prep!$B$4:$AH$4,0))</f>
        <v>PR24-FD-CA13-River-water-quality-v2.xlsx</v>
      </c>
      <c r="P177" s="15" t="str">
        <f ca="1">INDEX(F_Outputs_Prep!$B$4:$AH$378,MATCH(F_Outputs!$A177&amp;F_Outputs!$B177,F_Outputs_Prep!$I$4:$I$378,0),MATCH(F_Outputs!P$2,F_Outputs_Prep!$B$4:$AH$4,0))</f>
        <v>PR24-FD-CA13-River-water-quality-v2.xlsx</v>
      </c>
      <c r="Q177" s="15" t="str">
        <f ca="1">INDEX(F_Outputs_Prep!$B$4:$AH$378,MATCH(F_Outputs!$A177&amp;F_Outputs!$B177,F_Outputs_Prep!$I$4:$I$378,0),MATCH(F_Outputs!Q$2,F_Outputs_Prep!$B$4:$AH$4,0))</f>
        <v>PR24-FD-CA13-River-water-quality-v2.xlsx</v>
      </c>
      <c r="R177" s="15" t="str">
        <f ca="1">INDEX(F_Outputs_Prep!$B$4:$AH$378,MATCH(F_Outputs!$A177&amp;F_Outputs!$B177,F_Outputs_Prep!$I$4:$I$378,0),MATCH(F_Outputs!R$2,F_Outputs_Prep!$B$4:$AH$4,0))</f>
        <v>PR24-FD-CA13-River-water-quality-v2.xlsx</v>
      </c>
      <c r="S177" s="15" t="str">
        <f ca="1">INDEX(F_Outputs_Prep!$B$4:$AH$378,MATCH(F_Outputs!$A177&amp;F_Outputs!$B177,F_Outputs_Prep!$I$4:$I$378,0),MATCH(F_Outputs!S$2,F_Outputs_Prep!$B$4:$AH$4,0))</f>
        <v>PR24-FD-CA13-River-water-quality-v2.xlsx</v>
      </c>
      <c r="T177" s="15" t="str">
        <f ca="1">INDEX(F_Outputs_Prep!$B$4:$AH$378,MATCH(F_Outputs!$A177&amp;F_Outputs!$B177,F_Outputs_Prep!$I$4:$I$378,0),MATCH(F_Outputs!T$2,F_Outputs_Prep!$B$4:$AH$4,0))</f>
        <v>PR24-FD-CA13-River-water-quality-v2.xlsx</v>
      </c>
      <c r="U177" s="15" t="str">
        <f ca="1">INDEX(F_Outputs_Prep!$B$4:$AH$378,MATCH(F_Outputs!$A177&amp;F_Outputs!$B177,F_Outputs_Prep!$I$4:$I$378,0),MATCH(F_Outputs!U$2,F_Outputs_Prep!$B$4:$AH$4,0))</f>
        <v>PR24-FD-CA13-River-water-quality-v2.xlsx</v>
      </c>
      <c r="V177" s="15" t="str">
        <f ca="1">INDEX(F_Outputs_Prep!$B$4:$AH$378,MATCH(F_Outputs!$A177&amp;F_Outputs!$B177,F_Outputs_Prep!$I$4:$I$378,0),MATCH(F_Outputs!V$2,F_Outputs_Prep!$B$4:$AH$4,0))</f>
        <v>PR24-FD-CA13-River-water-quality-v2.xlsx</v>
      </c>
      <c r="W177" s="15" t="str">
        <f ca="1">INDEX(F_Outputs_Prep!$B$4:$AH$378,MATCH(F_Outputs!$A177&amp;F_Outputs!$B177,F_Outputs_Prep!$I$4:$I$378,0),MATCH(F_Outputs!W$2,F_Outputs_Prep!$B$4:$AH$4,0))</f>
        <v>PR24-FD-CA13-River-water-quality-v2.xlsx</v>
      </c>
      <c r="X177" s="15" t="str">
        <f ca="1">INDEX(F_Outputs_Prep!$B$4:$AH$378,MATCH(F_Outputs!$A177&amp;F_Outputs!$B177,F_Outputs_Prep!$I$4:$I$378,0),MATCH(F_Outputs!X$2,F_Outputs_Prep!$B$4:$AH$4,0))</f>
        <v>PR24-FD-CA13-River-water-quality-v2.xlsx</v>
      </c>
    </row>
    <row r="178" spans="1:24" ht="15" x14ac:dyDescent="0.25">
      <c r="A178" s="58" t="s">
        <v>83</v>
      </c>
      <c r="B178" s="56" t="s">
        <v>197</v>
      </c>
      <c r="C178" s="56" t="s">
        <v>198</v>
      </c>
      <c r="D178" s="52" t="s">
        <v>194</v>
      </c>
      <c r="E178" s="56" t="s">
        <v>44</v>
      </c>
      <c r="F178" s="15" t="str">
        <f>INDEX(F_Outputs_Prep!$B$4:$AH$378,MATCH(F_Outputs!$A178&amp;F_Outputs!$B178,F_Outputs_Prep!$I$4:$I$378,0),MATCH(F_Outputs!F$2,F_Outputs_Prep!$B$4:$AH$4,0))</f>
        <v>NA</v>
      </c>
      <c r="G178" s="15" t="str">
        <f>INDEX(F_Outputs_Prep!$B$4:$AH$378,MATCH(F_Outputs!$A178&amp;F_Outputs!$B178,F_Outputs_Prep!$I$4:$I$378,0),MATCH(F_Outputs!G$2,F_Outputs_Prep!$B$4:$AH$4,0))</f>
        <v>NA</v>
      </c>
      <c r="H178" s="15" t="str">
        <f>INDEX(F_Outputs_Prep!$B$4:$AH$378,MATCH(F_Outputs!$A178&amp;F_Outputs!$B178,F_Outputs_Prep!$I$4:$I$378,0),MATCH(F_Outputs!H$2,F_Outputs_Prep!$B$4:$AH$4,0))</f>
        <v>NA</v>
      </c>
      <c r="I178" s="15" t="str">
        <f>INDEX(F_Outputs_Prep!$B$4:$AH$378,MATCH(F_Outputs!$A178&amp;F_Outputs!$B178,F_Outputs_Prep!$I$4:$I$378,0),MATCH(F_Outputs!I$2,F_Outputs_Prep!$B$4:$AH$4,0))</f>
        <v>NA</v>
      </c>
      <c r="J178" s="15" t="str">
        <f>INDEX(F_Outputs_Prep!$B$4:$AH$378,MATCH(F_Outputs!$A178&amp;F_Outputs!$B178,F_Outputs_Prep!$I$4:$I$378,0),MATCH(F_Outputs!J$2,F_Outputs_Prep!$B$4:$AH$4,0))</f>
        <v>NA</v>
      </c>
      <c r="K178" s="15" t="str">
        <f>INDEX(F_Outputs_Prep!$B$4:$AH$378,MATCH(F_Outputs!$A178&amp;F_Outputs!$B178,F_Outputs_Prep!$I$4:$I$378,0),MATCH(F_Outputs!K$2,F_Outputs_Prep!$B$4:$AH$4,0))</f>
        <v>NA</v>
      </c>
      <c r="L178" s="15" t="str">
        <f>INDEX(F_Outputs_Prep!$B$4:$AH$378,MATCH(F_Outputs!$A178&amp;F_Outputs!$B178,F_Outputs_Prep!$I$4:$I$378,0),MATCH(F_Outputs!L$2,F_Outputs_Prep!$B$4:$AH$4,0))</f>
        <v>NA</v>
      </c>
      <c r="M178" s="15" t="str">
        <f>INDEX(F_Outputs_Prep!$B$4:$AH$378,MATCH(F_Outputs!$A178&amp;F_Outputs!$B178,F_Outputs_Prep!$I$4:$I$378,0),MATCH(F_Outputs!M$2,F_Outputs_Prep!$B$4:$AH$4,0))</f>
        <v>NA</v>
      </c>
      <c r="N178" s="15" t="str">
        <f>INDEX(F_Outputs_Prep!$B$4:$AH$378,MATCH(F_Outputs!$A178&amp;F_Outputs!$B178,F_Outputs_Prep!$I$4:$I$378,0),MATCH(F_Outputs!N$2,F_Outputs_Prep!$B$4:$AH$4,0))</f>
        <v>NA</v>
      </c>
      <c r="O178" s="15" t="str">
        <f>INDEX(F_Outputs_Prep!$B$4:$AH$378,MATCH(F_Outputs!$A178&amp;F_Outputs!$B178,F_Outputs_Prep!$I$4:$I$378,0),MATCH(F_Outputs!O$2,F_Outputs_Prep!$B$4:$AH$4,0))</f>
        <v>NA</v>
      </c>
      <c r="P178" s="15" t="str">
        <f>INDEX(F_Outputs_Prep!$B$4:$AH$378,MATCH(F_Outputs!$A178&amp;F_Outputs!$B178,F_Outputs_Prep!$I$4:$I$378,0),MATCH(F_Outputs!P$2,F_Outputs_Prep!$B$4:$AH$4,0))</f>
        <v>NA</v>
      </c>
      <c r="Q178" s="15" t="str">
        <f>INDEX(F_Outputs_Prep!$B$4:$AH$378,MATCH(F_Outputs!$A178&amp;F_Outputs!$B178,F_Outputs_Prep!$I$4:$I$378,0),MATCH(F_Outputs!Q$2,F_Outputs_Prep!$B$4:$AH$4,0))</f>
        <v>NA</v>
      </c>
      <c r="R178" s="15" t="str">
        <f>INDEX(F_Outputs_Prep!$B$4:$AH$378,MATCH(F_Outputs!$A178&amp;F_Outputs!$B178,F_Outputs_Prep!$I$4:$I$378,0),MATCH(F_Outputs!R$2,F_Outputs_Prep!$B$4:$AH$4,0))</f>
        <v>NA</v>
      </c>
      <c r="S178" s="15" t="str">
        <f>INDEX(F_Outputs_Prep!$B$4:$AH$378,MATCH(F_Outputs!$A178&amp;F_Outputs!$B178,F_Outputs_Prep!$I$4:$I$378,0),MATCH(F_Outputs!S$2,F_Outputs_Prep!$B$4:$AH$4,0))</f>
        <v>NA</v>
      </c>
      <c r="T178" s="15" t="str">
        <f>INDEX(F_Outputs_Prep!$B$4:$AH$378,MATCH(F_Outputs!$A178&amp;F_Outputs!$B178,F_Outputs_Prep!$I$4:$I$378,0),MATCH(F_Outputs!T$2,F_Outputs_Prep!$B$4:$AH$4,0))</f>
        <v>NA</v>
      </c>
      <c r="U178" s="15" t="str">
        <f>INDEX(F_Outputs_Prep!$B$4:$AH$378,MATCH(F_Outputs!$A178&amp;F_Outputs!$B178,F_Outputs_Prep!$I$4:$I$378,0),MATCH(F_Outputs!U$2,F_Outputs_Prep!$B$4:$AH$4,0))</f>
        <v>NA</v>
      </c>
      <c r="V178" s="15" t="str">
        <f>INDEX(F_Outputs_Prep!$B$4:$AH$378,MATCH(F_Outputs!$A178&amp;F_Outputs!$B178,F_Outputs_Prep!$I$4:$I$378,0),MATCH(F_Outputs!V$2,F_Outputs_Prep!$B$4:$AH$4,0))</f>
        <v>NA</v>
      </c>
      <c r="W178" s="15" t="str">
        <f>INDEX(F_Outputs_Prep!$B$4:$AH$378,MATCH(F_Outputs!$A178&amp;F_Outputs!$B178,F_Outputs_Prep!$I$4:$I$378,0),MATCH(F_Outputs!W$2,F_Outputs_Prep!$B$4:$AH$4,0))</f>
        <v>NA</v>
      </c>
      <c r="X178" s="15" t="str">
        <f>INDEX(F_Outputs_Prep!$B$4:$AH$378,MATCH(F_Outputs!$A178&amp;F_Outputs!$B178,F_Outputs_Prep!$I$4:$I$378,0),MATCH(F_Outputs!X$2,F_Outputs_Prep!$B$4:$AH$4,0))</f>
        <v>NA</v>
      </c>
    </row>
    <row r="179" spans="1:24" ht="15" x14ac:dyDescent="0.25">
      <c r="A179" s="58" t="s">
        <v>83</v>
      </c>
      <c r="B179" s="56" t="s">
        <v>199</v>
      </c>
      <c r="C179" s="56" t="s">
        <v>200</v>
      </c>
      <c r="D179" s="52" t="s">
        <v>201</v>
      </c>
      <c r="E179" s="56" t="s">
        <v>44</v>
      </c>
      <c r="F179" s="15">
        <f>INDEX(F_Outputs_Prep!$B$4:$AH$378,MATCH(F_Outputs!$A179&amp;F_Outputs!$B179,F_Outputs_Prep!$I$4:$I$378,0),MATCH(F_Outputs!F$2,F_Outputs_Prep!$B$4:$AH$4,0))</f>
        <v>1</v>
      </c>
      <c r="G179" s="15">
        <f>INDEX(F_Outputs_Prep!$B$4:$AH$378,MATCH(F_Outputs!$A179&amp;F_Outputs!$B179,F_Outputs_Prep!$I$4:$I$378,0),MATCH(F_Outputs!G$2,F_Outputs_Prep!$B$4:$AH$4,0))</f>
        <v>1</v>
      </c>
      <c r="H179" s="15">
        <f>INDEX(F_Outputs_Prep!$B$4:$AH$378,MATCH(F_Outputs!$A179&amp;F_Outputs!$B179,F_Outputs_Prep!$I$4:$I$378,0),MATCH(F_Outputs!H$2,F_Outputs_Prep!$B$4:$AH$4,0))</f>
        <v>1</v>
      </c>
      <c r="I179" s="15">
        <f>INDEX(F_Outputs_Prep!$B$4:$AH$378,MATCH(F_Outputs!$A179&amp;F_Outputs!$B179,F_Outputs_Prep!$I$4:$I$378,0),MATCH(F_Outputs!I$2,F_Outputs_Prep!$B$4:$AH$4,0))</f>
        <v>1</v>
      </c>
      <c r="J179" s="15">
        <f>INDEX(F_Outputs_Prep!$B$4:$AH$378,MATCH(F_Outputs!$A179&amp;F_Outputs!$B179,F_Outputs_Prep!$I$4:$I$378,0),MATCH(F_Outputs!J$2,F_Outputs_Prep!$B$4:$AH$4,0))</f>
        <v>1</v>
      </c>
      <c r="K179" s="15">
        <f>INDEX(F_Outputs_Prep!$B$4:$AH$378,MATCH(F_Outputs!$A179&amp;F_Outputs!$B179,F_Outputs_Prep!$I$4:$I$378,0),MATCH(F_Outputs!K$2,F_Outputs_Prep!$B$4:$AH$4,0))</f>
        <v>1</v>
      </c>
      <c r="L179" s="15">
        <f>INDEX(F_Outputs_Prep!$B$4:$AH$378,MATCH(F_Outputs!$A179&amp;F_Outputs!$B179,F_Outputs_Prep!$I$4:$I$378,0),MATCH(F_Outputs!L$2,F_Outputs_Prep!$B$4:$AH$4,0))</f>
        <v>1</v>
      </c>
      <c r="M179" s="15">
        <f>INDEX(F_Outputs_Prep!$B$4:$AH$378,MATCH(F_Outputs!$A179&amp;F_Outputs!$B179,F_Outputs_Prep!$I$4:$I$378,0),MATCH(F_Outputs!M$2,F_Outputs_Prep!$B$4:$AH$4,0))</f>
        <v>1</v>
      </c>
      <c r="N179" s="15">
        <f>INDEX(F_Outputs_Prep!$B$4:$AH$378,MATCH(F_Outputs!$A179&amp;F_Outputs!$B179,F_Outputs_Prep!$I$4:$I$378,0),MATCH(F_Outputs!N$2,F_Outputs_Prep!$B$4:$AH$4,0))</f>
        <v>1</v>
      </c>
      <c r="O179" s="15">
        <f>INDEX(F_Outputs_Prep!$B$4:$AH$378,MATCH(F_Outputs!$A179&amp;F_Outputs!$B179,F_Outputs_Prep!$I$4:$I$378,0),MATCH(F_Outputs!O$2,F_Outputs_Prep!$B$4:$AH$4,0))</f>
        <v>1</v>
      </c>
      <c r="P179" s="15">
        <f>INDEX(F_Outputs_Prep!$B$4:$AH$378,MATCH(F_Outputs!$A179&amp;F_Outputs!$B179,F_Outputs_Prep!$I$4:$I$378,0),MATCH(F_Outputs!P$2,F_Outputs_Prep!$B$4:$AH$4,0))</f>
        <v>1</v>
      </c>
      <c r="Q179" s="15">
        <f>INDEX(F_Outputs_Prep!$B$4:$AH$378,MATCH(F_Outputs!$A179&amp;F_Outputs!$B179,F_Outputs_Prep!$I$4:$I$378,0),MATCH(F_Outputs!Q$2,F_Outputs_Prep!$B$4:$AH$4,0))</f>
        <v>1</v>
      </c>
      <c r="R179" s="15">
        <f>INDEX(F_Outputs_Prep!$B$4:$AH$378,MATCH(F_Outputs!$A179&amp;F_Outputs!$B179,F_Outputs_Prep!$I$4:$I$378,0),MATCH(F_Outputs!R$2,F_Outputs_Prep!$B$4:$AH$4,0))</f>
        <v>1</v>
      </c>
      <c r="S179" s="15">
        <f>INDEX(F_Outputs_Prep!$B$4:$AH$378,MATCH(F_Outputs!$A179&amp;F_Outputs!$B179,F_Outputs_Prep!$I$4:$I$378,0),MATCH(F_Outputs!S$2,F_Outputs_Prep!$B$4:$AH$4,0))</f>
        <v>1</v>
      </c>
      <c r="T179" s="15">
        <f>INDEX(F_Outputs_Prep!$B$4:$AH$378,MATCH(F_Outputs!$A179&amp;F_Outputs!$B179,F_Outputs_Prep!$I$4:$I$378,0),MATCH(F_Outputs!T$2,F_Outputs_Prep!$B$4:$AH$4,0))</f>
        <v>1</v>
      </c>
      <c r="U179" s="15">
        <f>INDEX(F_Outputs_Prep!$B$4:$AH$378,MATCH(F_Outputs!$A179&amp;F_Outputs!$B179,F_Outputs_Prep!$I$4:$I$378,0),MATCH(F_Outputs!U$2,F_Outputs_Prep!$B$4:$AH$4,0))</f>
        <v>1</v>
      </c>
      <c r="V179" s="15">
        <f>INDEX(F_Outputs_Prep!$B$4:$AH$378,MATCH(F_Outputs!$A179&amp;F_Outputs!$B179,F_Outputs_Prep!$I$4:$I$378,0),MATCH(F_Outputs!V$2,F_Outputs_Prep!$B$4:$AH$4,0))</f>
        <v>1</v>
      </c>
      <c r="W179" s="15">
        <f>INDEX(F_Outputs_Prep!$B$4:$AH$378,MATCH(F_Outputs!$A179&amp;F_Outputs!$B179,F_Outputs_Prep!$I$4:$I$378,0),MATCH(F_Outputs!W$2,F_Outputs_Prep!$B$4:$AH$4,0))</f>
        <v>1</v>
      </c>
      <c r="X179" s="15">
        <f>INDEX(F_Outputs_Prep!$B$4:$AH$378,MATCH(F_Outputs!$A179&amp;F_Outputs!$B179,F_Outputs_Prep!$I$4:$I$378,0),MATCH(F_Outputs!X$2,F_Outputs_Prep!$B$4:$AH$4,0))</f>
        <v>1</v>
      </c>
    </row>
    <row r="180" spans="1:24" ht="15" x14ac:dyDescent="0.25">
      <c r="A180" s="58" t="s">
        <v>86</v>
      </c>
      <c r="B180" s="56" t="s">
        <v>125</v>
      </c>
      <c r="C180" s="56" t="s">
        <v>176</v>
      </c>
      <c r="D180" s="52" t="s">
        <v>50</v>
      </c>
      <c r="E180" s="56" t="s">
        <v>44</v>
      </c>
      <c r="F180" s="15" t="str">
        <f>INDEX(F_Outputs_Prep!$B$4:$AH$378,MATCH(F_Outputs!$A180&amp;F_Outputs!$B180,F_Outputs_Prep!$I$4:$I$378,0),MATCH(F_Outputs!F$2,F_Outputs_Prep!$B$4:$AH$4,0))</f>
        <v>##BLANK</v>
      </c>
      <c r="G180" s="15" t="str">
        <f>INDEX(F_Outputs_Prep!$B$4:$AH$378,MATCH(F_Outputs!$A180&amp;F_Outputs!$B180,F_Outputs_Prep!$I$4:$I$378,0),MATCH(F_Outputs!G$2,F_Outputs_Prep!$B$4:$AH$4,0))</f>
        <v>##BLANK</v>
      </c>
      <c r="H180" s="15" t="str">
        <f>INDEX(F_Outputs_Prep!$B$4:$AH$378,MATCH(F_Outputs!$A180&amp;F_Outputs!$B180,F_Outputs_Prep!$I$4:$I$378,0),MATCH(F_Outputs!H$2,F_Outputs_Prep!$B$4:$AH$4,0))</f>
        <v>##BLANK</v>
      </c>
      <c r="I180" s="15" t="str">
        <f>INDEX(F_Outputs_Prep!$B$4:$AH$378,MATCH(F_Outputs!$A180&amp;F_Outputs!$B180,F_Outputs_Prep!$I$4:$I$378,0),MATCH(F_Outputs!I$2,F_Outputs_Prep!$B$4:$AH$4,0))</f>
        <v>##BLANK</v>
      </c>
      <c r="J180" s="15" t="str">
        <f>INDEX(F_Outputs_Prep!$B$4:$AH$378,MATCH(F_Outputs!$A180&amp;F_Outputs!$B180,F_Outputs_Prep!$I$4:$I$378,0),MATCH(F_Outputs!J$2,F_Outputs_Prep!$B$4:$AH$4,0))</f>
        <v>##BLANK</v>
      </c>
      <c r="K180" s="15" t="str">
        <f>INDEX(F_Outputs_Prep!$B$4:$AH$378,MATCH(F_Outputs!$A180&amp;F_Outputs!$B180,F_Outputs_Prep!$I$4:$I$378,0),MATCH(F_Outputs!K$2,F_Outputs_Prep!$B$4:$AH$4,0))</f>
        <v>##BLANK</v>
      </c>
      <c r="L180" s="15" t="str">
        <f>INDEX(F_Outputs_Prep!$B$4:$AH$378,MATCH(F_Outputs!$A180&amp;F_Outputs!$B180,F_Outputs_Prep!$I$4:$I$378,0),MATCH(F_Outputs!L$2,F_Outputs_Prep!$B$4:$AH$4,0))</f>
        <v>##BLANK</v>
      </c>
      <c r="M180" s="15" t="str">
        <f>INDEX(F_Outputs_Prep!$B$4:$AH$378,MATCH(F_Outputs!$A180&amp;F_Outputs!$B180,F_Outputs_Prep!$I$4:$I$378,0),MATCH(F_Outputs!M$2,F_Outputs_Prep!$B$4:$AH$4,0))</f>
        <v>##BLANK</v>
      </c>
      <c r="N180" s="15" t="str">
        <f>INDEX(F_Outputs_Prep!$B$4:$AH$378,MATCH(F_Outputs!$A180&amp;F_Outputs!$B180,F_Outputs_Prep!$I$4:$I$378,0),MATCH(F_Outputs!N$2,F_Outputs_Prep!$B$4:$AH$4,0))</f>
        <v>##BLANK</v>
      </c>
      <c r="O180" s="15" t="str">
        <f>INDEX(F_Outputs_Prep!$B$4:$AH$378,MATCH(F_Outputs!$A180&amp;F_Outputs!$B180,F_Outputs_Prep!$I$4:$I$378,0),MATCH(F_Outputs!O$2,F_Outputs_Prep!$B$4:$AH$4,0))</f>
        <v>##BLANK</v>
      </c>
      <c r="P180" s="15" t="str">
        <f>INDEX(F_Outputs_Prep!$B$4:$AH$378,MATCH(F_Outputs!$A180&amp;F_Outputs!$B180,F_Outputs_Prep!$I$4:$I$378,0),MATCH(F_Outputs!P$2,F_Outputs_Prep!$B$4:$AH$4,0))</f>
        <v>##BLANK</v>
      </c>
      <c r="Q180" s="15" t="str">
        <f>INDEX(F_Outputs_Prep!$B$4:$AH$378,MATCH(F_Outputs!$A180&amp;F_Outputs!$B180,F_Outputs_Prep!$I$4:$I$378,0),MATCH(F_Outputs!Q$2,F_Outputs_Prep!$B$4:$AH$4,0))</f>
        <v>##BLANK</v>
      </c>
      <c r="R180" s="15" t="str">
        <f>INDEX(F_Outputs_Prep!$B$4:$AH$378,MATCH(F_Outputs!$A180&amp;F_Outputs!$B180,F_Outputs_Prep!$I$4:$I$378,0),MATCH(F_Outputs!R$2,F_Outputs_Prep!$B$4:$AH$4,0))</f>
        <v>##BLANK</v>
      </c>
      <c r="S180" s="15" t="str">
        <f>INDEX(F_Outputs_Prep!$B$4:$AH$378,MATCH(F_Outputs!$A180&amp;F_Outputs!$B180,F_Outputs_Prep!$I$4:$I$378,0),MATCH(F_Outputs!S$2,F_Outputs_Prep!$B$4:$AH$4,0))</f>
        <v>##BLANK</v>
      </c>
      <c r="T180" s="15" t="str">
        <f>INDEX(F_Outputs_Prep!$B$4:$AH$378,MATCH(F_Outputs!$A180&amp;F_Outputs!$B180,F_Outputs_Prep!$I$4:$I$378,0),MATCH(F_Outputs!T$2,F_Outputs_Prep!$B$4:$AH$4,0))</f>
        <v>##BLANK</v>
      </c>
      <c r="U180" s="15" t="str">
        <f>INDEX(F_Outputs_Prep!$B$4:$AH$378,MATCH(F_Outputs!$A180&amp;F_Outputs!$B180,F_Outputs_Prep!$I$4:$I$378,0),MATCH(F_Outputs!U$2,F_Outputs_Prep!$B$4:$AH$4,0))</f>
        <v>##BLANK</v>
      </c>
      <c r="V180" s="15" t="str">
        <f>INDEX(F_Outputs_Prep!$B$4:$AH$378,MATCH(F_Outputs!$A180&amp;F_Outputs!$B180,F_Outputs_Prep!$I$4:$I$378,0),MATCH(F_Outputs!V$2,F_Outputs_Prep!$B$4:$AH$4,0))</f>
        <v>##BLANK</v>
      </c>
      <c r="W180" s="15" t="str">
        <f>INDEX(F_Outputs_Prep!$B$4:$AH$378,MATCH(F_Outputs!$A180&amp;F_Outputs!$B180,F_Outputs_Prep!$I$4:$I$378,0),MATCH(F_Outputs!W$2,F_Outputs_Prep!$B$4:$AH$4,0))</f>
        <v>##BLANK</v>
      </c>
      <c r="X180" s="15" t="str">
        <f>INDEX(F_Outputs_Prep!$B$4:$AH$378,MATCH(F_Outputs!$A180&amp;F_Outputs!$B180,F_Outputs_Prep!$I$4:$I$378,0),MATCH(F_Outputs!X$2,F_Outputs_Prep!$B$4:$AH$4,0))</f>
        <v>##BLANK</v>
      </c>
    </row>
    <row r="181" spans="1:24" ht="15" x14ac:dyDescent="0.25">
      <c r="A181" s="58" t="s">
        <v>86</v>
      </c>
      <c r="B181" s="56" t="s">
        <v>126</v>
      </c>
      <c r="C181" s="56" t="s">
        <v>177</v>
      </c>
      <c r="D181" s="52" t="s">
        <v>50</v>
      </c>
      <c r="E181" s="56" t="s">
        <v>44</v>
      </c>
      <c r="F181" s="15">
        <f>INDEX(F_Outputs_Prep!$B$4:$AH$378,MATCH(F_Outputs!$A181&amp;F_Outputs!$B181,F_Outputs_Prep!$I$4:$I$378,0),MATCH(F_Outputs!F$2,F_Outputs_Prep!$B$4:$AH$4,0))</f>
        <v>62823.306600000004</v>
      </c>
      <c r="G181" s="15">
        <f>INDEX(F_Outputs_Prep!$B$4:$AH$378,MATCH(F_Outputs!$A181&amp;F_Outputs!$B181,F_Outputs_Prep!$I$4:$I$378,0),MATCH(F_Outputs!G$2,F_Outputs_Prep!$B$4:$AH$4,0))</f>
        <v>62823.306600000004</v>
      </c>
      <c r="H181" s="15">
        <f>INDEX(F_Outputs_Prep!$B$4:$AH$378,MATCH(F_Outputs!$A181&amp;F_Outputs!$B181,F_Outputs_Prep!$I$4:$I$378,0),MATCH(F_Outputs!H$2,F_Outputs_Prep!$B$4:$AH$4,0))</f>
        <v>72130.365699999995</v>
      </c>
      <c r="I181" s="15">
        <f>INDEX(F_Outputs_Prep!$B$4:$AH$378,MATCH(F_Outputs!$A181&amp;F_Outputs!$B181,F_Outputs_Prep!$I$4:$I$378,0),MATCH(F_Outputs!I$2,F_Outputs_Prep!$B$4:$AH$4,0))</f>
        <v>77291.644</v>
      </c>
      <c r="J181" s="15">
        <f>INDEX(F_Outputs_Prep!$B$4:$AH$378,MATCH(F_Outputs!$A181&amp;F_Outputs!$B181,F_Outputs_Prep!$I$4:$I$378,0),MATCH(F_Outputs!J$2,F_Outputs_Prep!$B$4:$AH$4,0))</f>
        <v>78991.780700000003</v>
      </c>
      <c r="K181" s="15">
        <f>INDEX(F_Outputs_Prep!$B$4:$AH$378,MATCH(F_Outputs!$A181&amp;F_Outputs!$B181,F_Outputs_Prep!$I$4:$I$378,0),MATCH(F_Outputs!K$2,F_Outputs_Prep!$B$4:$AH$4,0))</f>
        <v>78991.780700000003</v>
      </c>
      <c r="L181" s="15">
        <f>INDEX(F_Outputs_Prep!$B$4:$AH$378,MATCH(F_Outputs!$A181&amp;F_Outputs!$B181,F_Outputs_Prep!$I$4:$I$378,0),MATCH(F_Outputs!L$2,F_Outputs_Prep!$B$4:$AH$4,0))</f>
        <v>78991.780700000003</v>
      </c>
      <c r="M181" s="15">
        <f>INDEX(F_Outputs_Prep!$B$4:$AH$378,MATCH(F_Outputs!$A181&amp;F_Outputs!$B181,F_Outputs_Prep!$I$4:$I$378,0),MATCH(F_Outputs!M$2,F_Outputs_Prep!$B$4:$AH$4,0))</f>
        <v>90150.532399999996</v>
      </c>
      <c r="N181" s="15">
        <f>INDEX(F_Outputs_Prep!$B$4:$AH$378,MATCH(F_Outputs!$A181&amp;F_Outputs!$B181,F_Outputs_Prep!$I$4:$I$378,0),MATCH(F_Outputs!N$2,F_Outputs_Prep!$B$4:$AH$4,0))</f>
        <v>92581.758100000006</v>
      </c>
      <c r="O181" s="15">
        <f>INDEX(F_Outputs_Prep!$B$4:$AH$378,MATCH(F_Outputs!$A181&amp;F_Outputs!$B181,F_Outputs_Prep!$I$4:$I$378,0),MATCH(F_Outputs!O$2,F_Outputs_Prep!$B$4:$AH$4,0))</f>
        <v>99458.836200000005</v>
      </c>
      <c r="P181" s="15">
        <f>INDEX(F_Outputs_Prep!$B$4:$AH$378,MATCH(F_Outputs!$A181&amp;F_Outputs!$B181,F_Outputs_Prep!$I$4:$I$378,0),MATCH(F_Outputs!P$2,F_Outputs_Prep!$B$4:$AH$4,0))</f>
        <v>102200.38920000001</v>
      </c>
      <c r="Q181" s="15">
        <f>INDEX(F_Outputs_Prep!$B$4:$AH$378,MATCH(F_Outputs!$A181&amp;F_Outputs!$B181,F_Outputs_Prep!$I$4:$I$378,0),MATCH(F_Outputs!Q$2,F_Outputs_Prep!$B$4:$AH$4,0))</f>
        <v>128122.29519999999</v>
      </c>
      <c r="R181" s="15">
        <f>INDEX(F_Outputs_Prep!$B$4:$AH$378,MATCH(F_Outputs!$A181&amp;F_Outputs!$B181,F_Outputs_Prep!$I$4:$I$378,0),MATCH(F_Outputs!R$2,F_Outputs_Prep!$B$4:$AH$4,0))</f>
        <v>128958.614</v>
      </c>
      <c r="S181" s="15">
        <f>INDEX(F_Outputs_Prep!$B$4:$AH$378,MATCH(F_Outputs!$A181&amp;F_Outputs!$B181,F_Outputs_Prep!$I$4:$I$378,0),MATCH(F_Outputs!S$2,F_Outputs_Prep!$B$4:$AH$4,0))</f>
        <v>133526.34109999999</v>
      </c>
      <c r="T181" s="15">
        <f>INDEX(F_Outputs_Prep!$B$4:$AH$378,MATCH(F_Outputs!$A181&amp;F_Outputs!$B181,F_Outputs_Prep!$I$4:$I$378,0),MATCH(F_Outputs!T$2,F_Outputs_Prep!$B$4:$AH$4,0))</f>
        <v>358633.12780000002</v>
      </c>
      <c r="U181" s="15">
        <f>INDEX(F_Outputs_Prep!$B$4:$AH$378,MATCH(F_Outputs!$A181&amp;F_Outputs!$B181,F_Outputs_Prep!$I$4:$I$378,0),MATCH(F_Outputs!U$2,F_Outputs_Prep!$B$4:$AH$4,0))</f>
        <v>358633.12780000002</v>
      </c>
      <c r="V181" s="15">
        <f>INDEX(F_Outputs_Prep!$B$4:$AH$378,MATCH(F_Outputs!$A181&amp;F_Outputs!$B181,F_Outputs_Prep!$I$4:$I$378,0),MATCH(F_Outputs!V$2,F_Outputs_Prep!$B$4:$AH$4,0))</f>
        <v>363008.04090000002</v>
      </c>
      <c r="W181" s="15">
        <f>INDEX(F_Outputs_Prep!$B$4:$AH$378,MATCH(F_Outputs!$A181&amp;F_Outputs!$B181,F_Outputs_Prep!$I$4:$I$378,0),MATCH(F_Outputs!W$2,F_Outputs_Prep!$B$4:$AH$4,0))</f>
        <v>379450.9375</v>
      </c>
      <c r="X181" s="15">
        <f>INDEX(F_Outputs_Prep!$B$4:$AH$378,MATCH(F_Outputs!$A181&amp;F_Outputs!$B181,F_Outputs_Prep!$I$4:$I$378,0),MATCH(F_Outputs!X$2,F_Outputs_Prep!$B$4:$AH$4,0))</f>
        <v>384268.01079999999</v>
      </c>
    </row>
    <row r="182" spans="1:24" ht="15" x14ac:dyDescent="0.25">
      <c r="A182" s="58" t="s">
        <v>86</v>
      </c>
      <c r="B182" s="56" t="s">
        <v>127</v>
      </c>
      <c r="C182" s="56" t="s">
        <v>178</v>
      </c>
      <c r="D182" s="52" t="s">
        <v>50</v>
      </c>
      <c r="E182" s="56" t="s">
        <v>44</v>
      </c>
      <c r="F182" s="15">
        <f>INDEX(F_Outputs_Prep!$B$4:$AH$378,MATCH(F_Outputs!$A182&amp;F_Outputs!$B182,F_Outputs_Prep!$I$4:$I$378,0),MATCH(F_Outputs!F$2,F_Outputs_Prep!$B$4:$AH$4,0))</f>
        <v>58377.791400000002</v>
      </c>
      <c r="G182" s="15">
        <f>INDEX(F_Outputs_Prep!$B$4:$AH$378,MATCH(F_Outputs!$A182&amp;F_Outputs!$B182,F_Outputs_Prep!$I$4:$I$378,0),MATCH(F_Outputs!G$2,F_Outputs_Prep!$B$4:$AH$4,0))</f>
        <v>57557.433599999997</v>
      </c>
      <c r="H182" s="15">
        <f>INDEX(F_Outputs_Prep!$B$4:$AH$378,MATCH(F_Outputs!$A182&amp;F_Outputs!$B182,F_Outputs_Prep!$I$4:$I$378,0),MATCH(F_Outputs!H$2,F_Outputs_Prep!$B$4:$AH$4,0))</f>
        <v>90818.115000000005</v>
      </c>
      <c r="I182" s="15">
        <f>INDEX(F_Outputs_Prep!$B$4:$AH$378,MATCH(F_Outputs!$A182&amp;F_Outputs!$B182,F_Outputs_Prep!$I$4:$I$378,0),MATCH(F_Outputs!I$2,F_Outputs_Prep!$B$4:$AH$4,0))</f>
        <v>99156.001399999994</v>
      </c>
      <c r="J182" s="15">
        <f>INDEX(F_Outputs_Prep!$B$4:$AH$378,MATCH(F_Outputs!$A182&amp;F_Outputs!$B182,F_Outputs_Prep!$I$4:$I$378,0),MATCH(F_Outputs!J$2,F_Outputs_Prep!$B$4:$AH$4,0))</f>
        <v>80772.405100000004</v>
      </c>
      <c r="K182" s="15">
        <f>INDEX(F_Outputs_Prep!$B$4:$AH$378,MATCH(F_Outputs!$A182&amp;F_Outputs!$B182,F_Outputs_Prep!$I$4:$I$378,0),MATCH(F_Outputs!K$2,F_Outputs_Prep!$B$4:$AH$4,0))</f>
        <v>84348.406000000003</v>
      </c>
      <c r="L182" s="15">
        <f>INDEX(F_Outputs_Prep!$B$4:$AH$378,MATCH(F_Outputs!$A182&amp;F_Outputs!$B182,F_Outputs_Prep!$I$4:$I$378,0),MATCH(F_Outputs!L$2,F_Outputs_Prep!$B$4:$AH$4,0))</f>
        <v>62161.1253</v>
      </c>
      <c r="M182" s="15">
        <f>INDEX(F_Outputs_Prep!$B$4:$AH$378,MATCH(F_Outputs!$A182&amp;F_Outputs!$B182,F_Outputs_Prep!$I$4:$I$378,0),MATCH(F_Outputs!M$2,F_Outputs_Prep!$B$4:$AH$4,0))</f>
        <v>139115.9915</v>
      </c>
      <c r="N182" s="15">
        <f>INDEX(F_Outputs_Prep!$B$4:$AH$378,MATCH(F_Outputs!$A182&amp;F_Outputs!$B182,F_Outputs_Prep!$I$4:$I$378,0),MATCH(F_Outputs!N$2,F_Outputs_Prep!$B$4:$AH$4,0))</f>
        <v>91458.637000000002</v>
      </c>
      <c r="O182" s="15">
        <f>INDEX(F_Outputs_Prep!$B$4:$AH$378,MATCH(F_Outputs!$A182&amp;F_Outputs!$B182,F_Outputs_Prep!$I$4:$I$378,0),MATCH(F_Outputs!O$2,F_Outputs_Prep!$B$4:$AH$4,0))</f>
        <v>99458.836200000005</v>
      </c>
      <c r="P182" s="15">
        <f>INDEX(F_Outputs_Prep!$B$4:$AH$378,MATCH(F_Outputs!$A182&amp;F_Outputs!$B182,F_Outputs_Prep!$I$4:$I$378,0),MATCH(F_Outputs!P$2,F_Outputs_Prep!$B$4:$AH$4,0))</f>
        <v>92489.626399999994</v>
      </c>
      <c r="Q182" s="15">
        <f>INDEX(F_Outputs_Prep!$B$4:$AH$378,MATCH(F_Outputs!$A182&amp;F_Outputs!$B182,F_Outputs_Prep!$I$4:$I$378,0),MATCH(F_Outputs!Q$2,F_Outputs_Prep!$B$4:$AH$4,0))</f>
        <v>83685.338699999993</v>
      </c>
      <c r="R182" s="15">
        <f>INDEX(F_Outputs_Prep!$B$4:$AH$378,MATCH(F_Outputs!$A182&amp;F_Outputs!$B182,F_Outputs_Prep!$I$4:$I$378,0),MATCH(F_Outputs!R$2,F_Outputs_Prep!$B$4:$AH$4,0))</f>
        <v>87366.269899999999</v>
      </c>
      <c r="S182" s="15">
        <f>INDEX(F_Outputs_Prep!$B$4:$AH$378,MATCH(F_Outputs!$A182&amp;F_Outputs!$B182,F_Outputs_Prep!$I$4:$I$378,0),MATCH(F_Outputs!S$2,F_Outputs_Prep!$B$4:$AH$4,0))</f>
        <v>79816.760200000004</v>
      </c>
      <c r="T182" s="15">
        <f>INDEX(F_Outputs_Prep!$B$4:$AH$378,MATCH(F_Outputs!$A182&amp;F_Outputs!$B182,F_Outputs_Prep!$I$4:$I$378,0),MATCH(F_Outputs!T$2,F_Outputs_Prep!$B$4:$AH$4,0))</f>
        <v>103733.4059</v>
      </c>
      <c r="U182" s="15">
        <f>INDEX(F_Outputs_Prep!$B$4:$AH$378,MATCH(F_Outputs!$A182&amp;F_Outputs!$B182,F_Outputs_Prep!$I$4:$I$378,0),MATCH(F_Outputs!U$2,F_Outputs_Prep!$B$4:$AH$4,0))</f>
        <v>103733.4059</v>
      </c>
      <c r="V182" s="15">
        <f>INDEX(F_Outputs_Prep!$B$4:$AH$378,MATCH(F_Outputs!$A182&amp;F_Outputs!$B182,F_Outputs_Prep!$I$4:$I$378,0),MATCH(F_Outputs!V$2,F_Outputs_Prep!$B$4:$AH$4,0))</f>
        <v>103926.7349</v>
      </c>
      <c r="W182" s="15">
        <f>INDEX(F_Outputs_Prep!$B$4:$AH$378,MATCH(F_Outputs!$A182&amp;F_Outputs!$B182,F_Outputs_Prep!$I$4:$I$378,0),MATCH(F_Outputs!W$2,F_Outputs_Prep!$B$4:$AH$4,0))</f>
        <v>105296.81660000001</v>
      </c>
      <c r="X182" s="15">
        <f>INDEX(F_Outputs_Prep!$B$4:$AH$378,MATCH(F_Outputs!$A182&amp;F_Outputs!$B182,F_Outputs_Prep!$I$4:$I$378,0),MATCH(F_Outputs!X$2,F_Outputs_Prep!$B$4:$AH$4,0))</f>
        <v>102750.6618</v>
      </c>
    </row>
    <row r="183" spans="1:24" ht="15" x14ac:dyDescent="0.25">
      <c r="A183" s="58" t="s">
        <v>86</v>
      </c>
      <c r="B183" s="56" t="s">
        <v>128</v>
      </c>
      <c r="C183" s="56" t="s">
        <v>179</v>
      </c>
      <c r="D183" s="52" t="s">
        <v>50</v>
      </c>
      <c r="E183" s="56" t="s">
        <v>44</v>
      </c>
      <c r="F183" s="15">
        <f>INDEX(F_Outputs_Prep!$B$4:$AH$378,MATCH(F_Outputs!$A183&amp;F_Outputs!$B183,F_Outputs_Prep!$I$4:$I$378,0),MATCH(F_Outputs!F$2,F_Outputs_Prep!$B$4:$AH$4,0))</f>
        <v>4445.5151999999998</v>
      </c>
      <c r="G183" s="15">
        <f>INDEX(F_Outputs_Prep!$B$4:$AH$378,MATCH(F_Outputs!$A183&amp;F_Outputs!$B183,F_Outputs_Prep!$I$4:$I$378,0),MATCH(F_Outputs!G$2,F_Outputs_Prep!$B$4:$AH$4,0))</f>
        <v>5265.8729999999996</v>
      </c>
      <c r="H183" s="15">
        <f>INDEX(F_Outputs_Prep!$B$4:$AH$378,MATCH(F_Outputs!$A183&amp;F_Outputs!$B183,F_Outputs_Prep!$I$4:$I$378,0),MATCH(F_Outputs!H$2,F_Outputs_Prep!$B$4:$AH$4,0))</f>
        <v>-18687.749299999999</v>
      </c>
      <c r="I183" s="15">
        <f>INDEX(F_Outputs_Prep!$B$4:$AH$378,MATCH(F_Outputs!$A183&amp;F_Outputs!$B183,F_Outputs_Prep!$I$4:$I$378,0),MATCH(F_Outputs!I$2,F_Outputs_Prep!$B$4:$AH$4,0))</f>
        <v>-21864.357400000001</v>
      </c>
      <c r="J183" s="15">
        <f>INDEX(F_Outputs_Prep!$B$4:$AH$378,MATCH(F_Outputs!$A183&amp;F_Outputs!$B183,F_Outputs_Prep!$I$4:$I$378,0),MATCH(F_Outputs!J$2,F_Outputs_Prep!$B$4:$AH$4,0))</f>
        <v>-1780.6243999999999</v>
      </c>
      <c r="K183" s="15">
        <f>INDEX(F_Outputs_Prep!$B$4:$AH$378,MATCH(F_Outputs!$A183&amp;F_Outputs!$B183,F_Outputs_Prep!$I$4:$I$378,0),MATCH(F_Outputs!K$2,F_Outputs_Prep!$B$4:$AH$4,0))</f>
        <v>-5356.6252999999997</v>
      </c>
      <c r="L183" s="15">
        <f>INDEX(F_Outputs_Prep!$B$4:$AH$378,MATCH(F_Outputs!$A183&amp;F_Outputs!$B183,F_Outputs_Prep!$I$4:$I$378,0),MATCH(F_Outputs!L$2,F_Outputs_Prep!$B$4:$AH$4,0))</f>
        <v>16830.6554</v>
      </c>
      <c r="M183" s="15">
        <f>INDEX(F_Outputs_Prep!$B$4:$AH$378,MATCH(F_Outputs!$A183&amp;F_Outputs!$B183,F_Outputs_Prep!$I$4:$I$378,0),MATCH(F_Outputs!M$2,F_Outputs_Prep!$B$4:$AH$4,0))</f>
        <v>-48965.4591</v>
      </c>
      <c r="N183" s="15">
        <f>INDEX(F_Outputs_Prep!$B$4:$AH$378,MATCH(F_Outputs!$A183&amp;F_Outputs!$B183,F_Outputs_Prep!$I$4:$I$378,0),MATCH(F_Outputs!N$2,F_Outputs_Prep!$B$4:$AH$4,0))</f>
        <v>1123.1211000000001</v>
      </c>
      <c r="O183" s="15">
        <f>INDEX(F_Outputs_Prep!$B$4:$AH$378,MATCH(F_Outputs!$A183&amp;F_Outputs!$B183,F_Outputs_Prep!$I$4:$I$378,0),MATCH(F_Outputs!O$2,F_Outputs_Prep!$B$4:$AH$4,0))</f>
        <v>0</v>
      </c>
      <c r="P183" s="15">
        <f>INDEX(F_Outputs_Prep!$B$4:$AH$378,MATCH(F_Outputs!$A183&amp;F_Outputs!$B183,F_Outputs_Prep!$I$4:$I$378,0),MATCH(F_Outputs!P$2,F_Outputs_Prep!$B$4:$AH$4,0))</f>
        <v>9710.7628000000004</v>
      </c>
      <c r="Q183" s="15">
        <f>INDEX(F_Outputs_Prep!$B$4:$AH$378,MATCH(F_Outputs!$A183&amp;F_Outputs!$B183,F_Outputs_Prep!$I$4:$I$378,0),MATCH(F_Outputs!Q$2,F_Outputs_Prep!$B$4:$AH$4,0))</f>
        <v>44436.9565</v>
      </c>
      <c r="R183" s="15">
        <f>INDEX(F_Outputs_Prep!$B$4:$AH$378,MATCH(F_Outputs!$A183&amp;F_Outputs!$B183,F_Outputs_Prep!$I$4:$I$378,0),MATCH(F_Outputs!R$2,F_Outputs_Prep!$B$4:$AH$4,0))</f>
        <v>41592.344100000002</v>
      </c>
      <c r="S183" s="15">
        <f>INDEX(F_Outputs_Prep!$B$4:$AH$378,MATCH(F_Outputs!$A183&amp;F_Outputs!$B183,F_Outputs_Prep!$I$4:$I$378,0),MATCH(F_Outputs!S$2,F_Outputs_Prep!$B$4:$AH$4,0))</f>
        <v>53709.580900000001</v>
      </c>
      <c r="T183" s="15">
        <f>INDEX(F_Outputs_Prep!$B$4:$AH$378,MATCH(F_Outputs!$A183&amp;F_Outputs!$B183,F_Outputs_Prep!$I$4:$I$378,0),MATCH(F_Outputs!T$2,F_Outputs_Prep!$B$4:$AH$4,0))</f>
        <v>254899.7219</v>
      </c>
      <c r="U183" s="15">
        <f>INDEX(F_Outputs_Prep!$B$4:$AH$378,MATCH(F_Outputs!$A183&amp;F_Outputs!$B183,F_Outputs_Prep!$I$4:$I$378,0),MATCH(F_Outputs!U$2,F_Outputs_Prep!$B$4:$AH$4,0))</f>
        <v>254899.7219</v>
      </c>
      <c r="V183" s="15">
        <f>INDEX(F_Outputs_Prep!$B$4:$AH$378,MATCH(F_Outputs!$A183&amp;F_Outputs!$B183,F_Outputs_Prep!$I$4:$I$378,0),MATCH(F_Outputs!V$2,F_Outputs_Prep!$B$4:$AH$4,0))</f>
        <v>259081.30600000001</v>
      </c>
      <c r="W183" s="15">
        <f>INDEX(F_Outputs_Prep!$B$4:$AH$378,MATCH(F_Outputs!$A183&amp;F_Outputs!$B183,F_Outputs_Prep!$I$4:$I$378,0),MATCH(F_Outputs!W$2,F_Outputs_Prep!$B$4:$AH$4,0))</f>
        <v>274154.12089999998</v>
      </c>
      <c r="X183" s="15">
        <f>INDEX(F_Outputs_Prep!$B$4:$AH$378,MATCH(F_Outputs!$A183&amp;F_Outputs!$B183,F_Outputs_Prep!$I$4:$I$378,0),MATCH(F_Outputs!X$2,F_Outputs_Prep!$B$4:$AH$4,0))</f>
        <v>281517.34899999999</v>
      </c>
    </row>
    <row r="184" spans="1:24" ht="15" x14ac:dyDescent="0.25">
      <c r="A184" s="58" t="s">
        <v>86</v>
      </c>
      <c r="B184" s="56" t="s">
        <v>129</v>
      </c>
      <c r="C184" s="56" t="s">
        <v>180</v>
      </c>
      <c r="D184" s="52" t="s">
        <v>50</v>
      </c>
      <c r="E184" s="56" t="s">
        <v>44</v>
      </c>
      <c r="F184" s="15">
        <f>INDEX(F_Outputs_Prep!$B$4:$AH$378,MATCH(F_Outputs!$A184&amp;F_Outputs!$B184,F_Outputs_Prep!$I$4:$I$378,0),MATCH(F_Outputs!F$2,F_Outputs_Prep!$B$4:$AH$4,0))</f>
        <v>0</v>
      </c>
      <c r="G184" s="15">
        <f>INDEX(F_Outputs_Prep!$B$4:$AH$378,MATCH(F_Outputs!$A184&amp;F_Outputs!$B184,F_Outputs_Prep!$I$4:$I$378,0),MATCH(F_Outputs!G$2,F_Outputs_Prep!$B$4:$AH$4,0))</f>
        <v>0</v>
      </c>
      <c r="H184" s="15">
        <f>INDEX(F_Outputs_Prep!$B$4:$AH$378,MATCH(F_Outputs!$A184&amp;F_Outputs!$B184,F_Outputs_Prep!$I$4:$I$378,0),MATCH(F_Outputs!H$2,F_Outputs_Prep!$B$4:$AH$4,0))</f>
        <v>0</v>
      </c>
      <c r="I184" s="15">
        <f>INDEX(F_Outputs_Prep!$B$4:$AH$378,MATCH(F_Outputs!$A184&amp;F_Outputs!$B184,F_Outputs_Prep!$I$4:$I$378,0),MATCH(F_Outputs!I$2,F_Outputs_Prep!$B$4:$AH$4,0))</f>
        <v>0</v>
      </c>
      <c r="J184" s="15">
        <f>INDEX(F_Outputs_Prep!$B$4:$AH$378,MATCH(F_Outputs!$A184&amp;F_Outputs!$B184,F_Outputs_Prep!$I$4:$I$378,0),MATCH(F_Outputs!J$2,F_Outputs_Prep!$B$4:$AH$4,0))</f>
        <v>0</v>
      </c>
      <c r="K184" s="15">
        <f>INDEX(F_Outputs_Prep!$B$4:$AH$378,MATCH(F_Outputs!$A184&amp;F_Outputs!$B184,F_Outputs_Prep!$I$4:$I$378,0),MATCH(F_Outputs!K$2,F_Outputs_Prep!$B$4:$AH$4,0))</f>
        <v>0</v>
      </c>
      <c r="L184" s="15">
        <f>INDEX(F_Outputs_Prep!$B$4:$AH$378,MATCH(F_Outputs!$A184&amp;F_Outputs!$B184,F_Outputs_Prep!$I$4:$I$378,0),MATCH(F_Outputs!L$2,F_Outputs_Prep!$B$4:$AH$4,0))</f>
        <v>51.5</v>
      </c>
      <c r="M184" s="15">
        <f>INDEX(F_Outputs_Prep!$B$4:$AH$378,MATCH(F_Outputs!$A184&amp;F_Outputs!$B184,F_Outputs_Prep!$I$4:$I$378,0),MATCH(F_Outputs!M$2,F_Outputs_Prep!$B$4:$AH$4,0))</f>
        <v>103</v>
      </c>
      <c r="N184" s="15">
        <f>INDEX(F_Outputs_Prep!$B$4:$AH$378,MATCH(F_Outputs!$A184&amp;F_Outputs!$B184,F_Outputs_Prep!$I$4:$I$378,0),MATCH(F_Outputs!N$2,F_Outputs_Prep!$B$4:$AH$4,0))</f>
        <v>103</v>
      </c>
      <c r="O184" s="15">
        <f>INDEX(F_Outputs_Prep!$B$4:$AH$378,MATCH(F_Outputs!$A184&amp;F_Outputs!$B184,F_Outputs_Prep!$I$4:$I$378,0),MATCH(F_Outputs!O$2,F_Outputs_Prep!$B$4:$AH$4,0))</f>
        <v>135.44999999999999</v>
      </c>
      <c r="P184" s="15">
        <f>INDEX(F_Outputs_Prep!$B$4:$AH$378,MATCH(F_Outputs!$A184&amp;F_Outputs!$B184,F_Outputs_Prep!$I$4:$I$378,0),MATCH(F_Outputs!P$2,F_Outputs_Prep!$B$4:$AH$4,0))</f>
        <v>135.44999999999999</v>
      </c>
      <c r="Q184" s="15">
        <f>INDEX(F_Outputs_Prep!$B$4:$AH$378,MATCH(F_Outputs!$A184&amp;F_Outputs!$B184,F_Outputs_Prep!$I$4:$I$378,0),MATCH(F_Outputs!Q$2,F_Outputs_Prep!$B$4:$AH$4,0))</f>
        <v>653.95000000000005</v>
      </c>
      <c r="R184" s="15">
        <f>INDEX(F_Outputs_Prep!$B$4:$AH$378,MATCH(F_Outputs!$A184&amp;F_Outputs!$B184,F_Outputs_Prep!$I$4:$I$378,0),MATCH(F_Outputs!R$2,F_Outputs_Prep!$B$4:$AH$4,0))</f>
        <v>773</v>
      </c>
      <c r="S184" s="15">
        <f>INDEX(F_Outputs_Prep!$B$4:$AH$378,MATCH(F_Outputs!$A184&amp;F_Outputs!$B184,F_Outputs_Prep!$I$4:$I$378,0),MATCH(F_Outputs!S$2,F_Outputs_Prep!$B$4:$AH$4,0))</f>
        <v>3000</v>
      </c>
      <c r="T184" s="15">
        <f>INDEX(F_Outputs_Prep!$B$4:$AH$378,MATCH(F_Outputs!$A184&amp;F_Outputs!$B184,F_Outputs_Prep!$I$4:$I$378,0),MATCH(F_Outputs!T$2,F_Outputs_Prep!$B$4:$AH$4,0))</f>
        <v>4000</v>
      </c>
      <c r="U184" s="15">
        <f>INDEX(F_Outputs_Prep!$B$4:$AH$378,MATCH(F_Outputs!$A184&amp;F_Outputs!$B184,F_Outputs_Prep!$I$4:$I$378,0),MATCH(F_Outputs!U$2,F_Outputs_Prep!$B$4:$AH$4,0))</f>
        <v>4000</v>
      </c>
      <c r="V184" s="15">
        <f>INDEX(F_Outputs_Prep!$B$4:$AH$378,MATCH(F_Outputs!$A184&amp;F_Outputs!$B184,F_Outputs_Prep!$I$4:$I$378,0),MATCH(F_Outputs!V$2,F_Outputs_Prep!$B$4:$AH$4,0))</f>
        <v>2900</v>
      </c>
      <c r="W184" s="15">
        <f>INDEX(F_Outputs_Prep!$B$4:$AH$378,MATCH(F_Outputs!$A184&amp;F_Outputs!$B184,F_Outputs_Prep!$I$4:$I$378,0),MATCH(F_Outputs!W$2,F_Outputs_Prep!$B$4:$AH$4,0))</f>
        <v>1800</v>
      </c>
      <c r="X184" s="15">
        <f>INDEX(F_Outputs_Prep!$B$4:$AH$378,MATCH(F_Outputs!$A184&amp;F_Outputs!$B184,F_Outputs_Prep!$I$4:$I$378,0),MATCH(F_Outputs!X$2,F_Outputs_Prep!$B$4:$AH$4,0))</f>
        <v>750</v>
      </c>
    </row>
    <row r="185" spans="1:24" ht="15" x14ac:dyDescent="0.25">
      <c r="A185" s="58" t="s">
        <v>86</v>
      </c>
      <c r="B185" s="56" t="s">
        <v>130</v>
      </c>
      <c r="C185" s="56" t="s">
        <v>181</v>
      </c>
      <c r="D185" s="52" t="s">
        <v>50</v>
      </c>
      <c r="E185" s="56" t="s">
        <v>44</v>
      </c>
      <c r="F185" s="15" t="str">
        <f>INDEX(F_Outputs_Prep!$B$4:$AH$378,MATCH(F_Outputs!$A185&amp;F_Outputs!$B185,F_Outputs_Prep!$I$4:$I$378,0),MATCH(F_Outputs!F$2,F_Outputs_Prep!$B$4:$AH$4,0))</f>
        <v>##BLANK</v>
      </c>
      <c r="G185" s="15" t="str">
        <f>INDEX(F_Outputs_Prep!$B$4:$AH$378,MATCH(F_Outputs!$A185&amp;F_Outputs!$B185,F_Outputs_Prep!$I$4:$I$378,0),MATCH(F_Outputs!G$2,F_Outputs_Prep!$B$4:$AH$4,0))</f>
        <v>##BLANK</v>
      </c>
      <c r="H185" s="15" t="str">
        <f>INDEX(F_Outputs_Prep!$B$4:$AH$378,MATCH(F_Outputs!$A185&amp;F_Outputs!$B185,F_Outputs_Prep!$I$4:$I$378,0),MATCH(F_Outputs!H$2,F_Outputs_Prep!$B$4:$AH$4,0))</f>
        <v>##BLANK</v>
      </c>
      <c r="I185" s="15" t="str">
        <f>INDEX(F_Outputs_Prep!$B$4:$AH$378,MATCH(F_Outputs!$A185&amp;F_Outputs!$B185,F_Outputs_Prep!$I$4:$I$378,0),MATCH(F_Outputs!I$2,F_Outputs_Prep!$B$4:$AH$4,0))</f>
        <v>##BLANK</v>
      </c>
      <c r="J185" s="15" t="str">
        <f>INDEX(F_Outputs_Prep!$B$4:$AH$378,MATCH(F_Outputs!$A185&amp;F_Outputs!$B185,F_Outputs_Prep!$I$4:$I$378,0),MATCH(F_Outputs!J$2,F_Outputs_Prep!$B$4:$AH$4,0))</f>
        <v>##BLANK</v>
      </c>
      <c r="K185" s="15" t="str">
        <f>INDEX(F_Outputs_Prep!$B$4:$AH$378,MATCH(F_Outputs!$A185&amp;F_Outputs!$B185,F_Outputs_Prep!$I$4:$I$378,0),MATCH(F_Outputs!K$2,F_Outputs_Prep!$B$4:$AH$4,0))</f>
        <v>##BLANK</v>
      </c>
      <c r="L185" s="15" t="str">
        <f>INDEX(F_Outputs_Prep!$B$4:$AH$378,MATCH(F_Outputs!$A185&amp;F_Outputs!$B185,F_Outputs_Prep!$I$4:$I$378,0),MATCH(F_Outputs!L$2,F_Outputs_Prep!$B$4:$AH$4,0))</f>
        <v>##BLANK</v>
      </c>
      <c r="M185" s="15" t="str">
        <f>INDEX(F_Outputs_Prep!$B$4:$AH$378,MATCH(F_Outputs!$A185&amp;F_Outputs!$B185,F_Outputs_Prep!$I$4:$I$378,0),MATCH(F_Outputs!M$2,F_Outputs_Prep!$B$4:$AH$4,0))</f>
        <v>##BLANK</v>
      </c>
      <c r="N185" s="15" t="str">
        <f>INDEX(F_Outputs_Prep!$B$4:$AH$378,MATCH(F_Outputs!$A185&amp;F_Outputs!$B185,F_Outputs_Prep!$I$4:$I$378,0),MATCH(F_Outputs!N$2,F_Outputs_Prep!$B$4:$AH$4,0))</f>
        <v>##BLANK</v>
      </c>
      <c r="O185" s="15" t="str">
        <f>INDEX(F_Outputs_Prep!$B$4:$AH$378,MATCH(F_Outputs!$A185&amp;F_Outputs!$B185,F_Outputs_Prep!$I$4:$I$378,0),MATCH(F_Outputs!O$2,F_Outputs_Prep!$B$4:$AH$4,0))</f>
        <v>##BLANK</v>
      </c>
      <c r="P185" s="15" t="str">
        <f>INDEX(F_Outputs_Prep!$B$4:$AH$378,MATCH(F_Outputs!$A185&amp;F_Outputs!$B185,F_Outputs_Prep!$I$4:$I$378,0),MATCH(F_Outputs!P$2,F_Outputs_Prep!$B$4:$AH$4,0))</f>
        <v>##BLANK</v>
      </c>
      <c r="Q185" s="15" t="str">
        <f>INDEX(F_Outputs_Prep!$B$4:$AH$378,MATCH(F_Outputs!$A185&amp;F_Outputs!$B185,F_Outputs_Prep!$I$4:$I$378,0),MATCH(F_Outputs!Q$2,F_Outputs_Prep!$B$4:$AH$4,0))</f>
        <v>##BLANK</v>
      </c>
      <c r="R185" s="15" t="str">
        <f>INDEX(F_Outputs_Prep!$B$4:$AH$378,MATCH(F_Outputs!$A185&amp;F_Outputs!$B185,F_Outputs_Prep!$I$4:$I$378,0),MATCH(F_Outputs!R$2,F_Outputs_Prep!$B$4:$AH$4,0))</f>
        <v>##BLANK</v>
      </c>
      <c r="S185" s="15" t="str">
        <f>INDEX(F_Outputs_Prep!$B$4:$AH$378,MATCH(F_Outputs!$A185&amp;F_Outputs!$B185,F_Outputs_Prep!$I$4:$I$378,0),MATCH(F_Outputs!S$2,F_Outputs_Prep!$B$4:$AH$4,0))</f>
        <v>##BLANK</v>
      </c>
      <c r="T185" s="15" t="str">
        <f>INDEX(F_Outputs_Prep!$B$4:$AH$378,MATCH(F_Outputs!$A185&amp;F_Outputs!$B185,F_Outputs_Prep!$I$4:$I$378,0),MATCH(F_Outputs!T$2,F_Outputs_Prep!$B$4:$AH$4,0))</f>
        <v>##BLANK</v>
      </c>
      <c r="U185" s="15" t="str">
        <f>INDEX(F_Outputs_Prep!$B$4:$AH$378,MATCH(F_Outputs!$A185&amp;F_Outputs!$B185,F_Outputs_Prep!$I$4:$I$378,0),MATCH(F_Outputs!U$2,F_Outputs_Prep!$B$4:$AH$4,0))</f>
        <v>##BLANK</v>
      </c>
      <c r="V185" s="15" t="str">
        <f>INDEX(F_Outputs_Prep!$B$4:$AH$378,MATCH(F_Outputs!$A185&amp;F_Outputs!$B185,F_Outputs_Prep!$I$4:$I$378,0),MATCH(F_Outputs!V$2,F_Outputs_Prep!$B$4:$AH$4,0))</f>
        <v>##BLANK</v>
      </c>
      <c r="W185" s="15" t="str">
        <f>INDEX(F_Outputs_Prep!$B$4:$AH$378,MATCH(F_Outputs!$A185&amp;F_Outputs!$B185,F_Outputs_Prep!$I$4:$I$378,0),MATCH(F_Outputs!W$2,F_Outputs_Prep!$B$4:$AH$4,0))</f>
        <v>##BLANK</v>
      </c>
      <c r="X185" s="15" t="str">
        <f>INDEX(F_Outputs_Prep!$B$4:$AH$378,MATCH(F_Outputs!$A185&amp;F_Outputs!$B185,F_Outputs_Prep!$I$4:$I$378,0),MATCH(F_Outputs!X$2,F_Outputs_Prep!$B$4:$AH$4,0))</f>
        <v>##BLANK</v>
      </c>
    </row>
    <row r="186" spans="1:24" ht="15" x14ac:dyDescent="0.25">
      <c r="A186" s="58" t="s">
        <v>86</v>
      </c>
      <c r="B186" s="56" t="s">
        <v>131</v>
      </c>
      <c r="C186" s="56" t="s">
        <v>182</v>
      </c>
      <c r="D186" s="52" t="s">
        <v>50</v>
      </c>
      <c r="E186" s="56" t="s">
        <v>44</v>
      </c>
      <c r="F186" s="15">
        <f>INDEX(F_Outputs_Prep!$B$4:$AH$378,MATCH(F_Outputs!$A186&amp;F_Outputs!$B186,F_Outputs_Prep!$I$4:$I$378,0),MATCH(F_Outputs!F$2,F_Outputs_Prep!$B$4:$AH$4,0))</f>
        <v>-135.44999999999999</v>
      </c>
      <c r="G186" s="15">
        <f>INDEX(F_Outputs_Prep!$B$4:$AH$378,MATCH(F_Outputs!$A186&amp;F_Outputs!$B186,F_Outputs_Prep!$I$4:$I$378,0),MATCH(F_Outputs!G$2,F_Outputs_Prep!$B$4:$AH$4,0))</f>
        <v>-135.44999999999999</v>
      </c>
      <c r="H186" s="15">
        <f>INDEX(F_Outputs_Prep!$B$4:$AH$378,MATCH(F_Outputs!$A186&amp;F_Outputs!$B186,F_Outputs_Prep!$I$4:$I$378,0),MATCH(F_Outputs!H$2,F_Outputs_Prep!$B$4:$AH$4,0))</f>
        <v>-135.44999999999999</v>
      </c>
      <c r="I186" s="15">
        <f>INDEX(F_Outputs_Prep!$B$4:$AH$378,MATCH(F_Outputs!$A186&amp;F_Outputs!$B186,F_Outputs_Prep!$I$4:$I$378,0),MATCH(F_Outputs!I$2,F_Outputs_Prep!$B$4:$AH$4,0))</f>
        <v>-135.44999999999999</v>
      </c>
      <c r="J186" s="15">
        <f>INDEX(F_Outputs_Prep!$B$4:$AH$378,MATCH(F_Outputs!$A186&amp;F_Outputs!$B186,F_Outputs_Prep!$I$4:$I$378,0),MATCH(F_Outputs!J$2,F_Outputs_Prep!$B$4:$AH$4,0))</f>
        <v>-135.44999999999999</v>
      </c>
      <c r="K186" s="15">
        <f>INDEX(F_Outputs_Prep!$B$4:$AH$378,MATCH(F_Outputs!$A186&amp;F_Outputs!$B186,F_Outputs_Prep!$I$4:$I$378,0),MATCH(F_Outputs!K$2,F_Outputs_Prep!$B$4:$AH$4,0))</f>
        <v>-135.44999999999999</v>
      </c>
      <c r="L186" s="15">
        <f>INDEX(F_Outputs_Prep!$B$4:$AH$378,MATCH(F_Outputs!$A186&amp;F_Outputs!$B186,F_Outputs_Prep!$I$4:$I$378,0),MATCH(F_Outputs!L$2,F_Outputs_Prep!$B$4:$AH$4,0))</f>
        <v>-83.95</v>
      </c>
      <c r="M186" s="15">
        <f>INDEX(F_Outputs_Prep!$B$4:$AH$378,MATCH(F_Outputs!$A186&amp;F_Outputs!$B186,F_Outputs_Prep!$I$4:$I$378,0),MATCH(F_Outputs!M$2,F_Outputs_Prep!$B$4:$AH$4,0))</f>
        <v>-32.450000000000003</v>
      </c>
      <c r="N186" s="15">
        <f>INDEX(F_Outputs_Prep!$B$4:$AH$378,MATCH(F_Outputs!$A186&amp;F_Outputs!$B186,F_Outputs_Prep!$I$4:$I$378,0),MATCH(F_Outputs!N$2,F_Outputs_Prep!$B$4:$AH$4,0))</f>
        <v>-32.450000000000003</v>
      </c>
      <c r="O186" s="15">
        <f>INDEX(F_Outputs_Prep!$B$4:$AH$378,MATCH(F_Outputs!$A186&amp;F_Outputs!$B186,F_Outputs_Prep!$I$4:$I$378,0),MATCH(F_Outputs!O$2,F_Outputs_Prep!$B$4:$AH$4,0))</f>
        <v>0</v>
      </c>
      <c r="P186" s="15">
        <f>INDEX(F_Outputs_Prep!$B$4:$AH$378,MATCH(F_Outputs!$A186&amp;F_Outputs!$B186,F_Outputs_Prep!$I$4:$I$378,0),MATCH(F_Outputs!P$2,F_Outputs_Prep!$B$4:$AH$4,0))</f>
        <v>0</v>
      </c>
      <c r="Q186" s="15">
        <f>INDEX(F_Outputs_Prep!$B$4:$AH$378,MATCH(F_Outputs!$A186&amp;F_Outputs!$B186,F_Outputs_Prep!$I$4:$I$378,0),MATCH(F_Outputs!Q$2,F_Outputs_Prep!$B$4:$AH$4,0))</f>
        <v>518.5</v>
      </c>
      <c r="R186" s="15">
        <f>INDEX(F_Outputs_Prep!$B$4:$AH$378,MATCH(F_Outputs!$A186&amp;F_Outputs!$B186,F_Outputs_Prep!$I$4:$I$378,0),MATCH(F_Outputs!R$2,F_Outputs_Prep!$B$4:$AH$4,0))</f>
        <v>637.54999999999995</v>
      </c>
      <c r="S186" s="15">
        <f>INDEX(F_Outputs_Prep!$B$4:$AH$378,MATCH(F_Outputs!$A186&amp;F_Outputs!$B186,F_Outputs_Prep!$I$4:$I$378,0),MATCH(F_Outputs!S$2,F_Outputs_Prep!$B$4:$AH$4,0))</f>
        <v>2864.55</v>
      </c>
      <c r="T186" s="15">
        <f>INDEX(F_Outputs_Prep!$B$4:$AH$378,MATCH(F_Outputs!$A186&amp;F_Outputs!$B186,F_Outputs_Prep!$I$4:$I$378,0),MATCH(F_Outputs!T$2,F_Outputs_Prep!$B$4:$AH$4,0))</f>
        <v>3864.55</v>
      </c>
      <c r="U186" s="15">
        <f>INDEX(F_Outputs_Prep!$B$4:$AH$378,MATCH(F_Outputs!$A186&amp;F_Outputs!$B186,F_Outputs_Prep!$I$4:$I$378,0),MATCH(F_Outputs!U$2,F_Outputs_Prep!$B$4:$AH$4,0))</f>
        <v>3864.55</v>
      </c>
      <c r="V186" s="15">
        <f>INDEX(F_Outputs_Prep!$B$4:$AH$378,MATCH(F_Outputs!$A186&amp;F_Outputs!$B186,F_Outputs_Prep!$I$4:$I$378,0),MATCH(F_Outputs!V$2,F_Outputs_Prep!$B$4:$AH$4,0))</f>
        <v>2764.55</v>
      </c>
      <c r="W186" s="15">
        <f>INDEX(F_Outputs_Prep!$B$4:$AH$378,MATCH(F_Outputs!$A186&amp;F_Outputs!$B186,F_Outputs_Prep!$I$4:$I$378,0),MATCH(F_Outputs!W$2,F_Outputs_Prep!$B$4:$AH$4,0))</f>
        <v>1664.55</v>
      </c>
      <c r="X186" s="15">
        <f>INDEX(F_Outputs_Prep!$B$4:$AH$378,MATCH(F_Outputs!$A186&amp;F_Outputs!$B186,F_Outputs_Prep!$I$4:$I$378,0),MATCH(F_Outputs!X$2,F_Outputs_Prep!$B$4:$AH$4,0))</f>
        <v>614.54999999999995</v>
      </c>
    </row>
    <row r="187" spans="1:24" ht="15" x14ac:dyDescent="0.25">
      <c r="A187" s="58" t="s">
        <v>86</v>
      </c>
      <c r="B187" s="56" t="s">
        <v>132</v>
      </c>
      <c r="C187" s="56" t="s">
        <v>183</v>
      </c>
      <c r="D187" s="52" t="s">
        <v>50</v>
      </c>
      <c r="E187" s="56" t="s">
        <v>44</v>
      </c>
      <c r="F187" s="15">
        <f>INDEX(F_Outputs_Prep!$B$4:$AH$378,MATCH(F_Outputs!$A187&amp;F_Outputs!$B187,F_Outputs_Prep!$I$4:$I$378,0),MATCH(F_Outputs!F$2,F_Outputs_Prep!$B$4:$AH$4,0))</f>
        <v>4310.0652</v>
      </c>
      <c r="G187" s="15">
        <f>INDEX(F_Outputs_Prep!$B$4:$AH$378,MATCH(F_Outputs!$A187&amp;F_Outputs!$B187,F_Outputs_Prep!$I$4:$I$378,0),MATCH(F_Outputs!G$2,F_Outputs_Prep!$B$4:$AH$4,0))</f>
        <v>5130.4229999999998</v>
      </c>
      <c r="H187" s="15">
        <f>INDEX(F_Outputs_Prep!$B$4:$AH$378,MATCH(F_Outputs!$A187&amp;F_Outputs!$B187,F_Outputs_Prep!$I$4:$I$378,0),MATCH(F_Outputs!H$2,F_Outputs_Prep!$B$4:$AH$4,0))</f>
        <v>-18823.1993</v>
      </c>
      <c r="I187" s="15">
        <f>INDEX(F_Outputs_Prep!$B$4:$AH$378,MATCH(F_Outputs!$A187&amp;F_Outputs!$B187,F_Outputs_Prep!$I$4:$I$378,0),MATCH(F_Outputs!I$2,F_Outputs_Prep!$B$4:$AH$4,0))</f>
        <v>-21999.807400000002</v>
      </c>
      <c r="J187" s="15">
        <f>INDEX(F_Outputs_Prep!$B$4:$AH$378,MATCH(F_Outputs!$A187&amp;F_Outputs!$B187,F_Outputs_Prep!$I$4:$I$378,0),MATCH(F_Outputs!J$2,F_Outputs_Prep!$B$4:$AH$4,0))</f>
        <v>-1916.0744</v>
      </c>
      <c r="K187" s="15">
        <f>INDEX(F_Outputs_Prep!$B$4:$AH$378,MATCH(F_Outputs!$A187&amp;F_Outputs!$B187,F_Outputs_Prep!$I$4:$I$378,0),MATCH(F_Outputs!K$2,F_Outputs_Prep!$B$4:$AH$4,0))</f>
        <v>-5492.0753000000004</v>
      </c>
      <c r="L187" s="15">
        <f>INDEX(F_Outputs_Prep!$B$4:$AH$378,MATCH(F_Outputs!$A187&amp;F_Outputs!$B187,F_Outputs_Prep!$I$4:$I$378,0),MATCH(F_Outputs!L$2,F_Outputs_Prep!$B$4:$AH$4,0))</f>
        <v>16746.705399999999</v>
      </c>
      <c r="M187" s="15">
        <f>INDEX(F_Outputs_Prep!$B$4:$AH$378,MATCH(F_Outputs!$A187&amp;F_Outputs!$B187,F_Outputs_Prep!$I$4:$I$378,0),MATCH(F_Outputs!M$2,F_Outputs_Prep!$B$4:$AH$4,0))</f>
        <v>-48997.909099999997</v>
      </c>
      <c r="N187" s="15">
        <f>INDEX(F_Outputs_Prep!$B$4:$AH$378,MATCH(F_Outputs!$A187&amp;F_Outputs!$B187,F_Outputs_Prep!$I$4:$I$378,0),MATCH(F_Outputs!N$2,F_Outputs_Prep!$B$4:$AH$4,0))</f>
        <v>1090.6711</v>
      </c>
      <c r="O187" s="15">
        <f>INDEX(F_Outputs_Prep!$B$4:$AH$378,MATCH(F_Outputs!$A187&amp;F_Outputs!$B187,F_Outputs_Prep!$I$4:$I$378,0),MATCH(F_Outputs!O$2,F_Outputs_Prep!$B$4:$AH$4,0))</f>
        <v>0</v>
      </c>
      <c r="P187" s="15">
        <f>INDEX(F_Outputs_Prep!$B$4:$AH$378,MATCH(F_Outputs!$A187&amp;F_Outputs!$B187,F_Outputs_Prep!$I$4:$I$378,0),MATCH(F_Outputs!P$2,F_Outputs_Prep!$B$4:$AH$4,0))</f>
        <v>9710.7628000000004</v>
      </c>
      <c r="Q187" s="15">
        <f>INDEX(F_Outputs_Prep!$B$4:$AH$378,MATCH(F_Outputs!$A187&amp;F_Outputs!$B187,F_Outputs_Prep!$I$4:$I$378,0),MATCH(F_Outputs!Q$2,F_Outputs_Prep!$B$4:$AH$4,0))</f>
        <v>44955.4565</v>
      </c>
      <c r="R187" s="15">
        <f>INDEX(F_Outputs_Prep!$B$4:$AH$378,MATCH(F_Outputs!$A187&amp;F_Outputs!$B187,F_Outputs_Prep!$I$4:$I$378,0),MATCH(F_Outputs!R$2,F_Outputs_Prep!$B$4:$AH$4,0))</f>
        <v>42229.894099999998</v>
      </c>
      <c r="S187" s="15">
        <f>INDEX(F_Outputs_Prep!$B$4:$AH$378,MATCH(F_Outputs!$A187&amp;F_Outputs!$B187,F_Outputs_Prep!$I$4:$I$378,0),MATCH(F_Outputs!S$2,F_Outputs_Prep!$B$4:$AH$4,0))</f>
        <v>56574.130899999996</v>
      </c>
      <c r="T187" s="15">
        <f>INDEX(F_Outputs_Prep!$B$4:$AH$378,MATCH(F_Outputs!$A187&amp;F_Outputs!$B187,F_Outputs_Prep!$I$4:$I$378,0),MATCH(F_Outputs!T$2,F_Outputs_Prep!$B$4:$AH$4,0))</f>
        <v>258764.27189999999</v>
      </c>
      <c r="U187" s="15">
        <f>INDEX(F_Outputs_Prep!$B$4:$AH$378,MATCH(F_Outputs!$A187&amp;F_Outputs!$B187,F_Outputs_Prep!$I$4:$I$378,0),MATCH(F_Outputs!U$2,F_Outputs_Prep!$B$4:$AH$4,0))</f>
        <v>258764.27189999999</v>
      </c>
      <c r="V187" s="15">
        <f>INDEX(F_Outputs_Prep!$B$4:$AH$378,MATCH(F_Outputs!$A187&amp;F_Outputs!$B187,F_Outputs_Prep!$I$4:$I$378,0),MATCH(F_Outputs!V$2,F_Outputs_Prep!$B$4:$AH$4,0))</f>
        <v>261845.856</v>
      </c>
      <c r="W187" s="15">
        <f>INDEX(F_Outputs_Prep!$B$4:$AH$378,MATCH(F_Outputs!$A187&amp;F_Outputs!$B187,F_Outputs_Prep!$I$4:$I$378,0),MATCH(F_Outputs!W$2,F_Outputs_Prep!$B$4:$AH$4,0))</f>
        <v>275818.67090000003</v>
      </c>
      <c r="X187" s="15">
        <f>INDEX(F_Outputs_Prep!$B$4:$AH$378,MATCH(F_Outputs!$A187&amp;F_Outputs!$B187,F_Outputs_Prep!$I$4:$I$378,0),MATCH(F_Outputs!X$2,F_Outputs_Prep!$B$4:$AH$4,0))</f>
        <v>282131.89899999998</v>
      </c>
    </row>
    <row r="188" spans="1:24" ht="15" x14ac:dyDescent="0.25">
      <c r="A188" s="58" t="s">
        <v>86</v>
      </c>
      <c r="B188" s="56" t="s">
        <v>124</v>
      </c>
      <c r="C188" s="56" t="s">
        <v>184</v>
      </c>
      <c r="D188" s="52" t="s">
        <v>68</v>
      </c>
      <c r="E188" s="56" t="s">
        <v>44</v>
      </c>
      <c r="F188" s="15">
        <f>INDEX(F_Outputs_Prep!$B$4:$AH$378,MATCH(F_Outputs!$A188&amp;F_Outputs!$B188,F_Outputs_Prep!$I$4:$I$378,0),MATCH(F_Outputs!F$2,F_Outputs_Prep!$B$4:$AH$4,0))</f>
        <v>9.4000000000000004E-3</v>
      </c>
      <c r="G188" s="15">
        <f>INDEX(F_Outputs_Prep!$B$4:$AH$378,MATCH(F_Outputs!$A188&amp;F_Outputs!$B188,F_Outputs_Prep!$I$4:$I$378,0),MATCH(F_Outputs!G$2,F_Outputs_Prep!$B$4:$AH$4,0))</f>
        <v>1.12E-2</v>
      </c>
      <c r="H188" s="15">
        <f>INDEX(F_Outputs_Prep!$B$4:$AH$378,MATCH(F_Outputs!$A188&amp;F_Outputs!$B188,F_Outputs_Prep!$I$4:$I$378,0),MATCH(F_Outputs!H$2,F_Outputs_Prep!$B$4:$AH$4,0))</f>
        <v>-4.1000000000000002E-2</v>
      </c>
      <c r="I188" s="15">
        <f>INDEX(F_Outputs_Prep!$B$4:$AH$378,MATCH(F_Outputs!$A188&amp;F_Outputs!$B188,F_Outputs_Prep!$I$4:$I$378,0),MATCH(F_Outputs!I$2,F_Outputs_Prep!$B$4:$AH$4,0))</f>
        <v>-4.7899999999999998E-2</v>
      </c>
      <c r="J188" s="15">
        <f>INDEX(F_Outputs_Prep!$B$4:$AH$378,MATCH(F_Outputs!$A188&amp;F_Outputs!$B188,F_Outputs_Prep!$I$4:$I$378,0),MATCH(F_Outputs!J$2,F_Outputs_Prep!$B$4:$AH$4,0))</f>
        <v>-4.1999999999999997E-3</v>
      </c>
      <c r="K188" s="15">
        <f>INDEX(F_Outputs_Prep!$B$4:$AH$378,MATCH(F_Outputs!$A188&amp;F_Outputs!$B188,F_Outputs_Prep!$I$4:$I$378,0),MATCH(F_Outputs!K$2,F_Outputs_Prep!$B$4:$AH$4,0))</f>
        <v>-1.2E-2</v>
      </c>
      <c r="L188" s="15">
        <f>INDEX(F_Outputs_Prep!$B$4:$AH$378,MATCH(F_Outputs!$A188&amp;F_Outputs!$B188,F_Outputs_Prep!$I$4:$I$378,0),MATCH(F_Outputs!L$2,F_Outputs_Prep!$B$4:$AH$4,0))</f>
        <v>3.6499999999999998E-2</v>
      </c>
      <c r="M188" s="15">
        <f>INDEX(F_Outputs_Prep!$B$4:$AH$378,MATCH(F_Outputs!$A188&amp;F_Outputs!$B188,F_Outputs_Prep!$I$4:$I$378,0),MATCH(F_Outputs!M$2,F_Outputs_Prep!$B$4:$AH$4,0))</f>
        <v>-0.1067</v>
      </c>
      <c r="N188" s="15">
        <f>INDEX(F_Outputs_Prep!$B$4:$AH$378,MATCH(F_Outputs!$A188&amp;F_Outputs!$B188,F_Outputs_Prep!$I$4:$I$378,0),MATCH(F_Outputs!N$2,F_Outputs_Prep!$B$4:$AH$4,0))</f>
        <v>2.3999999999999998E-3</v>
      </c>
      <c r="O188" s="15">
        <f>INDEX(F_Outputs_Prep!$B$4:$AH$378,MATCH(F_Outputs!$A188&amp;F_Outputs!$B188,F_Outputs_Prep!$I$4:$I$378,0),MATCH(F_Outputs!O$2,F_Outputs_Prep!$B$4:$AH$4,0))</f>
        <v>0</v>
      </c>
      <c r="P188" s="15">
        <f>INDEX(F_Outputs_Prep!$B$4:$AH$378,MATCH(F_Outputs!$A188&amp;F_Outputs!$B188,F_Outputs_Prep!$I$4:$I$378,0),MATCH(F_Outputs!P$2,F_Outputs_Prep!$B$4:$AH$4,0))</f>
        <v>2.1100000000000001E-2</v>
      </c>
      <c r="Q188" s="15">
        <f>INDEX(F_Outputs_Prep!$B$4:$AH$378,MATCH(F_Outputs!$A188&amp;F_Outputs!$B188,F_Outputs_Prep!$I$4:$I$378,0),MATCH(F_Outputs!Q$2,F_Outputs_Prep!$B$4:$AH$4,0))</f>
        <v>9.7900000000000001E-2</v>
      </c>
      <c r="R188" s="15">
        <f>INDEX(F_Outputs_Prep!$B$4:$AH$378,MATCH(F_Outputs!$A188&amp;F_Outputs!$B188,F_Outputs_Prep!$I$4:$I$378,0),MATCH(F_Outputs!R$2,F_Outputs_Prep!$B$4:$AH$4,0))</f>
        <v>9.1999999999999998E-2</v>
      </c>
      <c r="S188" s="15">
        <f>INDEX(F_Outputs_Prep!$B$4:$AH$378,MATCH(F_Outputs!$A188&amp;F_Outputs!$B188,F_Outputs_Prep!$I$4:$I$378,0),MATCH(F_Outputs!S$2,F_Outputs_Prep!$B$4:$AH$4,0))</f>
        <v>0.1232</v>
      </c>
      <c r="T188" s="15">
        <f>INDEX(F_Outputs_Prep!$B$4:$AH$378,MATCH(F_Outputs!$A188&amp;F_Outputs!$B188,F_Outputs_Prep!$I$4:$I$378,0),MATCH(F_Outputs!T$2,F_Outputs_Prep!$B$4:$AH$4,0))</f>
        <v>0.5635</v>
      </c>
      <c r="U188" s="15">
        <f>INDEX(F_Outputs_Prep!$B$4:$AH$378,MATCH(F_Outputs!$A188&amp;F_Outputs!$B188,F_Outputs_Prep!$I$4:$I$378,0),MATCH(F_Outputs!U$2,F_Outputs_Prep!$B$4:$AH$4,0))</f>
        <v>0.5635</v>
      </c>
      <c r="V188" s="15">
        <f>INDEX(F_Outputs_Prep!$B$4:$AH$378,MATCH(F_Outputs!$A188&amp;F_Outputs!$B188,F_Outputs_Prep!$I$4:$I$378,0),MATCH(F_Outputs!V$2,F_Outputs_Prep!$B$4:$AH$4,0))</f>
        <v>0.57030000000000003</v>
      </c>
      <c r="W188" s="15">
        <f>INDEX(F_Outputs_Prep!$B$4:$AH$378,MATCH(F_Outputs!$A188&amp;F_Outputs!$B188,F_Outputs_Prep!$I$4:$I$378,0),MATCH(F_Outputs!W$2,F_Outputs_Prep!$B$4:$AH$4,0))</f>
        <v>0.60070000000000001</v>
      </c>
      <c r="X188" s="15">
        <f>INDEX(F_Outputs_Prep!$B$4:$AH$378,MATCH(F_Outputs!$A188&amp;F_Outputs!$B188,F_Outputs_Prep!$I$4:$I$378,0),MATCH(F_Outputs!X$2,F_Outputs_Prep!$B$4:$AH$4,0))</f>
        <v>0.61439999999999995</v>
      </c>
    </row>
    <row r="189" spans="1:24" ht="15" x14ac:dyDescent="0.25">
      <c r="A189" s="58" t="s">
        <v>86</v>
      </c>
      <c r="B189" s="56" t="s">
        <v>164</v>
      </c>
      <c r="C189" s="56" t="s">
        <v>153</v>
      </c>
      <c r="D189" s="52" t="s">
        <v>50</v>
      </c>
      <c r="E189" s="56" t="s">
        <v>44</v>
      </c>
      <c r="F189" s="15" t="str">
        <f>INDEX(F_Outputs_Prep!$B$4:$AH$378,MATCH(F_Outputs!$A189&amp;F_Outputs!$B189,F_Outputs_Prep!$I$4:$I$378,0),MATCH(F_Outputs!F$2,F_Outputs_Prep!$B$4:$AH$4,0))</f>
        <v>##BLANK</v>
      </c>
      <c r="G189" s="15" t="str">
        <f>INDEX(F_Outputs_Prep!$B$4:$AH$378,MATCH(F_Outputs!$A189&amp;F_Outputs!$B189,F_Outputs_Prep!$I$4:$I$378,0),MATCH(F_Outputs!G$2,F_Outputs_Prep!$B$4:$AH$4,0))</f>
        <v>##BLANK</v>
      </c>
      <c r="H189" s="15" t="str">
        <f>INDEX(F_Outputs_Prep!$B$4:$AH$378,MATCH(F_Outputs!$A189&amp;F_Outputs!$B189,F_Outputs_Prep!$I$4:$I$378,0),MATCH(F_Outputs!H$2,F_Outputs_Prep!$B$4:$AH$4,0))</f>
        <v>##BLANK</v>
      </c>
      <c r="I189" s="15" t="str">
        <f>INDEX(F_Outputs_Prep!$B$4:$AH$378,MATCH(F_Outputs!$A189&amp;F_Outputs!$B189,F_Outputs_Prep!$I$4:$I$378,0),MATCH(F_Outputs!I$2,F_Outputs_Prep!$B$4:$AH$4,0))</f>
        <v>##BLANK</v>
      </c>
      <c r="J189" s="15" t="str">
        <f>INDEX(F_Outputs_Prep!$B$4:$AH$378,MATCH(F_Outputs!$A189&amp;F_Outputs!$B189,F_Outputs_Prep!$I$4:$I$378,0),MATCH(F_Outputs!J$2,F_Outputs_Prep!$B$4:$AH$4,0))</f>
        <v>##BLANK</v>
      </c>
      <c r="K189" s="15" t="str">
        <f>INDEX(F_Outputs_Prep!$B$4:$AH$378,MATCH(F_Outputs!$A189&amp;F_Outputs!$B189,F_Outputs_Prep!$I$4:$I$378,0),MATCH(F_Outputs!K$2,F_Outputs_Prep!$B$4:$AH$4,0))</f>
        <v>##BLANK</v>
      </c>
      <c r="L189" s="15" t="str">
        <f>INDEX(F_Outputs_Prep!$B$4:$AH$378,MATCH(F_Outputs!$A189&amp;F_Outputs!$B189,F_Outputs_Prep!$I$4:$I$378,0),MATCH(F_Outputs!L$2,F_Outputs_Prep!$B$4:$AH$4,0))</f>
        <v>##BLANK</v>
      </c>
      <c r="M189" s="15" t="str">
        <f>INDEX(F_Outputs_Prep!$B$4:$AH$378,MATCH(F_Outputs!$A189&amp;F_Outputs!$B189,F_Outputs_Prep!$I$4:$I$378,0),MATCH(F_Outputs!M$2,F_Outputs_Prep!$B$4:$AH$4,0))</f>
        <v>##BLANK</v>
      </c>
      <c r="N189" s="15" t="str">
        <f>INDEX(F_Outputs_Prep!$B$4:$AH$378,MATCH(F_Outputs!$A189&amp;F_Outputs!$B189,F_Outputs_Prep!$I$4:$I$378,0),MATCH(F_Outputs!N$2,F_Outputs_Prep!$B$4:$AH$4,0))</f>
        <v>##BLANK</v>
      </c>
      <c r="O189" s="15" t="str">
        <f>INDEX(F_Outputs_Prep!$B$4:$AH$378,MATCH(F_Outputs!$A189&amp;F_Outputs!$B189,F_Outputs_Prep!$I$4:$I$378,0),MATCH(F_Outputs!O$2,F_Outputs_Prep!$B$4:$AH$4,0))</f>
        <v>##BLANK</v>
      </c>
      <c r="P189" s="15" t="str">
        <f>INDEX(F_Outputs_Prep!$B$4:$AH$378,MATCH(F_Outputs!$A189&amp;F_Outputs!$B189,F_Outputs_Prep!$I$4:$I$378,0),MATCH(F_Outputs!P$2,F_Outputs_Prep!$B$4:$AH$4,0))</f>
        <v>##BLANK</v>
      </c>
      <c r="Q189" s="15" t="str">
        <f>INDEX(F_Outputs_Prep!$B$4:$AH$378,MATCH(F_Outputs!$A189&amp;F_Outputs!$B189,F_Outputs_Prep!$I$4:$I$378,0),MATCH(F_Outputs!Q$2,F_Outputs_Prep!$B$4:$AH$4,0))</f>
        <v>##BLANK</v>
      </c>
      <c r="R189" s="15" t="str">
        <f>INDEX(F_Outputs_Prep!$B$4:$AH$378,MATCH(F_Outputs!$A189&amp;F_Outputs!$B189,F_Outputs_Prep!$I$4:$I$378,0),MATCH(F_Outputs!R$2,F_Outputs_Prep!$B$4:$AH$4,0))</f>
        <v>##BLANK</v>
      </c>
      <c r="S189" s="15" t="str">
        <f>INDEX(F_Outputs_Prep!$B$4:$AH$378,MATCH(F_Outputs!$A189&amp;F_Outputs!$B189,F_Outputs_Prep!$I$4:$I$378,0),MATCH(F_Outputs!S$2,F_Outputs_Prep!$B$4:$AH$4,0))</f>
        <v>##BLANK</v>
      </c>
      <c r="T189" s="15" t="str">
        <f>INDEX(F_Outputs_Prep!$B$4:$AH$378,MATCH(F_Outputs!$A189&amp;F_Outputs!$B189,F_Outputs_Prep!$I$4:$I$378,0),MATCH(F_Outputs!T$2,F_Outputs_Prep!$B$4:$AH$4,0))</f>
        <v>##BLANK</v>
      </c>
      <c r="U189" s="15" t="str">
        <f>INDEX(F_Outputs_Prep!$B$4:$AH$378,MATCH(F_Outputs!$A189&amp;F_Outputs!$B189,F_Outputs_Prep!$I$4:$I$378,0),MATCH(F_Outputs!U$2,F_Outputs_Prep!$B$4:$AH$4,0))</f>
        <v>##BLANK</v>
      </c>
      <c r="V189" s="15" t="str">
        <f>INDEX(F_Outputs_Prep!$B$4:$AH$378,MATCH(F_Outputs!$A189&amp;F_Outputs!$B189,F_Outputs_Prep!$I$4:$I$378,0),MATCH(F_Outputs!V$2,F_Outputs_Prep!$B$4:$AH$4,0))</f>
        <v>##BLANK</v>
      </c>
      <c r="W189" s="15" t="str">
        <f>INDEX(F_Outputs_Prep!$B$4:$AH$378,MATCH(F_Outputs!$A189&amp;F_Outputs!$B189,F_Outputs_Prep!$I$4:$I$378,0),MATCH(F_Outputs!W$2,F_Outputs_Prep!$B$4:$AH$4,0))</f>
        <v>##BLANK</v>
      </c>
      <c r="X189" s="15" t="str">
        <f>INDEX(F_Outputs_Prep!$B$4:$AH$378,MATCH(F_Outputs!$A189&amp;F_Outputs!$B189,F_Outputs_Prep!$I$4:$I$378,0),MATCH(F_Outputs!X$2,F_Outputs_Prep!$B$4:$AH$4,0))</f>
        <v>##BLANK</v>
      </c>
    </row>
    <row r="190" spans="1:24" ht="15" x14ac:dyDescent="0.25">
      <c r="A190" s="58" t="s">
        <v>86</v>
      </c>
      <c r="B190" s="56" t="s">
        <v>165</v>
      </c>
      <c r="C190" s="56" t="s">
        <v>185</v>
      </c>
      <c r="D190" s="52" t="s">
        <v>50</v>
      </c>
      <c r="E190" s="56" t="s">
        <v>44</v>
      </c>
      <c r="F190" s="15" t="str">
        <f>INDEX(F_Outputs_Prep!$B$4:$AH$378,MATCH(F_Outputs!$A190&amp;F_Outputs!$B190,F_Outputs_Prep!$I$4:$I$378,0),MATCH(F_Outputs!F$2,F_Outputs_Prep!$B$4:$AH$4,0))</f>
        <v>##BLANK</v>
      </c>
      <c r="G190" s="15" t="str">
        <f>INDEX(F_Outputs_Prep!$B$4:$AH$378,MATCH(F_Outputs!$A190&amp;F_Outputs!$B190,F_Outputs_Prep!$I$4:$I$378,0),MATCH(F_Outputs!G$2,F_Outputs_Prep!$B$4:$AH$4,0))</f>
        <v>##BLANK</v>
      </c>
      <c r="H190" s="15" t="str">
        <f>INDEX(F_Outputs_Prep!$B$4:$AH$378,MATCH(F_Outputs!$A190&amp;F_Outputs!$B190,F_Outputs_Prep!$I$4:$I$378,0),MATCH(F_Outputs!H$2,F_Outputs_Prep!$B$4:$AH$4,0))</f>
        <v>##BLANK</v>
      </c>
      <c r="I190" s="15" t="str">
        <f>INDEX(F_Outputs_Prep!$B$4:$AH$378,MATCH(F_Outputs!$A190&amp;F_Outputs!$B190,F_Outputs_Prep!$I$4:$I$378,0),MATCH(F_Outputs!I$2,F_Outputs_Prep!$B$4:$AH$4,0))</f>
        <v>##BLANK</v>
      </c>
      <c r="J190" s="15" t="str">
        <f>INDEX(F_Outputs_Prep!$B$4:$AH$378,MATCH(F_Outputs!$A190&amp;F_Outputs!$B190,F_Outputs_Prep!$I$4:$I$378,0),MATCH(F_Outputs!J$2,F_Outputs_Prep!$B$4:$AH$4,0))</f>
        <v>##BLANK</v>
      </c>
      <c r="K190" s="15" t="str">
        <f>INDEX(F_Outputs_Prep!$B$4:$AH$378,MATCH(F_Outputs!$A190&amp;F_Outputs!$B190,F_Outputs_Prep!$I$4:$I$378,0),MATCH(F_Outputs!K$2,F_Outputs_Prep!$B$4:$AH$4,0))</f>
        <v>##BLANK</v>
      </c>
      <c r="L190" s="15" t="str">
        <f>INDEX(F_Outputs_Prep!$B$4:$AH$378,MATCH(F_Outputs!$A190&amp;F_Outputs!$B190,F_Outputs_Prep!$I$4:$I$378,0),MATCH(F_Outputs!L$2,F_Outputs_Prep!$B$4:$AH$4,0))</f>
        <v>##BLANK</v>
      </c>
      <c r="M190" s="15" t="str">
        <f>INDEX(F_Outputs_Prep!$B$4:$AH$378,MATCH(F_Outputs!$A190&amp;F_Outputs!$B190,F_Outputs_Prep!$I$4:$I$378,0),MATCH(F_Outputs!M$2,F_Outputs_Prep!$B$4:$AH$4,0))</f>
        <v>##BLANK</v>
      </c>
      <c r="N190" s="15" t="str">
        <f>INDEX(F_Outputs_Prep!$B$4:$AH$378,MATCH(F_Outputs!$A190&amp;F_Outputs!$B190,F_Outputs_Prep!$I$4:$I$378,0),MATCH(F_Outputs!N$2,F_Outputs_Prep!$B$4:$AH$4,0))</f>
        <v>##BLANK</v>
      </c>
      <c r="O190" s="15" t="str">
        <f>INDEX(F_Outputs_Prep!$B$4:$AH$378,MATCH(F_Outputs!$A190&amp;F_Outputs!$B190,F_Outputs_Prep!$I$4:$I$378,0),MATCH(F_Outputs!O$2,F_Outputs_Prep!$B$4:$AH$4,0))</f>
        <v>##BLANK</v>
      </c>
      <c r="P190" s="15" t="str">
        <f>INDEX(F_Outputs_Prep!$B$4:$AH$378,MATCH(F_Outputs!$A190&amp;F_Outputs!$B190,F_Outputs_Prep!$I$4:$I$378,0),MATCH(F_Outputs!P$2,F_Outputs_Prep!$B$4:$AH$4,0))</f>
        <v>##BLANK</v>
      </c>
      <c r="Q190" s="15" t="str">
        <f>INDEX(F_Outputs_Prep!$B$4:$AH$378,MATCH(F_Outputs!$A190&amp;F_Outputs!$B190,F_Outputs_Prep!$I$4:$I$378,0),MATCH(F_Outputs!Q$2,F_Outputs_Prep!$B$4:$AH$4,0))</f>
        <v>##BLANK</v>
      </c>
      <c r="R190" s="15" t="str">
        <f>INDEX(F_Outputs_Prep!$B$4:$AH$378,MATCH(F_Outputs!$A190&amp;F_Outputs!$B190,F_Outputs_Prep!$I$4:$I$378,0),MATCH(F_Outputs!R$2,F_Outputs_Prep!$B$4:$AH$4,0))</f>
        <v>##BLANK</v>
      </c>
      <c r="S190" s="15">
        <f>INDEX(F_Outputs_Prep!$B$4:$AH$378,MATCH(F_Outputs!$A190&amp;F_Outputs!$B190,F_Outputs_Prep!$I$4:$I$378,0),MATCH(F_Outputs!S$2,F_Outputs_Prep!$B$4:$AH$4,0))</f>
        <v>133526.34109999999</v>
      </c>
      <c r="T190" s="15">
        <f>INDEX(F_Outputs_Prep!$B$4:$AH$378,MATCH(F_Outputs!$A190&amp;F_Outputs!$B190,F_Outputs_Prep!$I$4:$I$378,0),MATCH(F_Outputs!T$2,F_Outputs_Prep!$B$4:$AH$4,0))</f>
        <v>358633.12780000002</v>
      </c>
      <c r="U190" s="15">
        <f>INDEX(F_Outputs_Prep!$B$4:$AH$378,MATCH(F_Outputs!$A190&amp;F_Outputs!$B190,F_Outputs_Prep!$I$4:$I$378,0),MATCH(F_Outputs!U$2,F_Outputs_Prep!$B$4:$AH$4,0))</f>
        <v>358633.12780000002</v>
      </c>
      <c r="V190" s="15">
        <f>INDEX(F_Outputs_Prep!$B$4:$AH$378,MATCH(F_Outputs!$A190&amp;F_Outputs!$B190,F_Outputs_Prep!$I$4:$I$378,0),MATCH(F_Outputs!V$2,F_Outputs_Prep!$B$4:$AH$4,0))</f>
        <v>363008.04090000002</v>
      </c>
      <c r="W190" s="15">
        <f>INDEX(F_Outputs_Prep!$B$4:$AH$378,MATCH(F_Outputs!$A190&amp;F_Outputs!$B190,F_Outputs_Prep!$I$4:$I$378,0),MATCH(F_Outputs!W$2,F_Outputs_Prep!$B$4:$AH$4,0))</f>
        <v>379450.9375</v>
      </c>
      <c r="X190" s="15">
        <f>INDEX(F_Outputs_Prep!$B$4:$AH$378,MATCH(F_Outputs!$A190&amp;F_Outputs!$B190,F_Outputs_Prep!$I$4:$I$378,0),MATCH(F_Outputs!X$2,F_Outputs_Prep!$B$4:$AH$4,0))</f>
        <v>384268.01079999999</v>
      </c>
    </row>
    <row r="191" spans="1:24" ht="15" x14ac:dyDescent="0.25">
      <c r="A191" s="58" t="s">
        <v>86</v>
      </c>
      <c r="B191" s="56" t="s">
        <v>166</v>
      </c>
      <c r="C191" s="56" t="s">
        <v>186</v>
      </c>
      <c r="D191" s="52" t="s">
        <v>50</v>
      </c>
      <c r="E191" s="56" t="s">
        <v>44</v>
      </c>
      <c r="F191" s="15" t="str">
        <f>INDEX(F_Outputs_Prep!$B$4:$AH$378,MATCH(F_Outputs!$A191&amp;F_Outputs!$B191,F_Outputs_Prep!$I$4:$I$378,0),MATCH(F_Outputs!F$2,F_Outputs_Prep!$B$4:$AH$4,0))</f>
        <v>##BLANK</v>
      </c>
      <c r="G191" s="15" t="str">
        <f>INDEX(F_Outputs_Prep!$B$4:$AH$378,MATCH(F_Outputs!$A191&amp;F_Outputs!$B191,F_Outputs_Prep!$I$4:$I$378,0),MATCH(F_Outputs!G$2,F_Outputs_Prep!$B$4:$AH$4,0))</f>
        <v>##BLANK</v>
      </c>
      <c r="H191" s="15" t="str">
        <f>INDEX(F_Outputs_Prep!$B$4:$AH$378,MATCH(F_Outputs!$A191&amp;F_Outputs!$B191,F_Outputs_Prep!$I$4:$I$378,0),MATCH(F_Outputs!H$2,F_Outputs_Prep!$B$4:$AH$4,0))</f>
        <v>##BLANK</v>
      </c>
      <c r="I191" s="15" t="str">
        <f>INDEX(F_Outputs_Prep!$B$4:$AH$378,MATCH(F_Outputs!$A191&amp;F_Outputs!$B191,F_Outputs_Prep!$I$4:$I$378,0),MATCH(F_Outputs!I$2,F_Outputs_Prep!$B$4:$AH$4,0))</f>
        <v>##BLANK</v>
      </c>
      <c r="J191" s="15" t="str">
        <f>INDEX(F_Outputs_Prep!$B$4:$AH$378,MATCH(F_Outputs!$A191&amp;F_Outputs!$B191,F_Outputs_Prep!$I$4:$I$378,0),MATCH(F_Outputs!J$2,F_Outputs_Prep!$B$4:$AH$4,0))</f>
        <v>##BLANK</v>
      </c>
      <c r="K191" s="15" t="str">
        <f>INDEX(F_Outputs_Prep!$B$4:$AH$378,MATCH(F_Outputs!$A191&amp;F_Outputs!$B191,F_Outputs_Prep!$I$4:$I$378,0),MATCH(F_Outputs!K$2,F_Outputs_Prep!$B$4:$AH$4,0))</f>
        <v>##BLANK</v>
      </c>
      <c r="L191" s="15" t="str">
        <f>INDEX(F_Outputs_Prep!$B$4:$AH$378,MATCH(F_Outputs!$A191&amp;F_Outputs!$B191,F_Outputs_Prep!$I$4:$I$378,0),MATCH(F_Outputs!L$2,F_Outputs_Prep!$B$4:$AH$4,0))</f>
        <v>##BLANK</v>
      </c>
      <c r="M191" s="15" t="str">
        <f>INDEX(F_Outputs_Prep!$B$4:$AH$378,MATCH(F_Outputs!$A191&amp;F_Outputs!$B191,F_Outputs_Prep!$I$4:$I$378,0),MATCH(F_Outputs!M$2,F_Outputs_Prep!$B$4:$AH$4,0))</f>
        <v>##BLANK</v>
      </c>
      <c r="N191" s="15" t="str">
        <f>INDEX(F_Outputs_Prep!$B$4:$AH$378,MATCH(F_Outputs!$A191&amp;F_Outputs!$B191,F_Outputs_Prep!$I$4:$I$378,0),MATCH(F_Outputs!N$2,F_Outputs_Prep!$B$4:$AH$4,0))</f>
        <v>##BLANK</v>
      </c>
      <c r="O191" s="15" t="str">
        <f>INDEX(F_Outputs_Prep!$B$4:$AH$378,MATCH(F_Outputs!$A191&amp;F_Outputs!$B191,F_Outputs_Prep!$I$4:$I$378,0),MATCH(F_Outputs!O$2,F_Outputs_Prep!$B$4:$AH$4,0))</f>
        <v>##BLANK</v>
      </c>
      <c r="P191" s="15" t="str">
        <f>INDEX(F_Outputs_Prep!$B$4:$AH$378,MATCH(F_Outputs!$A191&amp;F_Outputs!$B191,F_Outputs_Prep!$I$4:$I$378,0),MATCH(F_Outputs!P$2,F_Outputs_Prep!$B$4:$AH$4,0))</f>
        <v>##BLANK</v>
      </c>
      <c r="Q191" s="15" t="str">
        <f>INDEX(F_Outputs_Prep!$B$4:$AH$378,MATCH(F_Outputs!$A191&amp;F_Outputs!$B191,F_Outputs_Prep!$I$4:$I$378,0),MATCH(F_Outputs!Q$2,F_Outputs_Prep!$B$4:$AH$4,0))</f>
        <v>##BLANK</v>
      </c>
      <c r="R191" s="15" t="str">
        <f>INDEX(F_Outputs_Prep!$B$4:$AH$378,MATCH(F_Outputs!$A191&amp;F_Outputs!$B191,F_Outputs_Prep!$I$4:$I$378,0),MATCH(F_Outputs!R$2,F_Outputs_Prep!$B$4:$AH$4,0))</f>
        <v>##BLANK</v>
      </c>
      <c r="S191" s="15">
        <f>INDEX(F_Outputs_Prep!$B$4:$AH$378,MATCH(F_Outputs!$A191&amp;F_Outputs!$B191,F_Outputs_Prep!$I$4:$I$378,0),MATCH(F_Outputs!S$2,F_Outputs_Prep!$B$4:$AH$4,0))</f>
        <v>79816.760200000004</v>
      </c>
      <c r="T191" s="15">
        <f>INDEX(F_Outputs_Prep!$B$4:$AH$378,MATCH(F_Outputs!$A191&amp;F_Outputs!$B191,F_Outputs_Prep!$I$4:$I$378,0),MATCH(F_Outputs!T$2,F_Outputs_Prep!$B$4:$AH$4,0))</f>
        <v>103733.4059</v>
      </c>
      <c r="U191" s="15">
        <f>INDEX(F_Outputs_Prep!$B$4:$AH$378,MATCH(F_Outputs!$A191&amp;F_Outputs!$B191,F_Outputs_Prep!$I$4:$I$378,0),MATCH(F_Outputs!U$2,F_Outputs_Prep!$B$4:$AH$4,0))</f>
        <v>103733.4059</v>
      </c>
      <c r="V191" s="15">
        <f>INDEX(F_Outputs_Prep!$B$4:$AH$378,MATCH(F_Outputs!$A191&amp;F_Outputs!$B191,F_Outputs_Prep!$I$4:$I$378,0),MATCH(F_Outputs!V$2,F_Outputs_Prep!$B$4:$AH$4,0))</f>
        <v>103926.7349</v>
      </c>
      <c r="W191" s="15">
        <f>INDEX(F_Outputs_Prep!$B$4:$AH$378,MATCH(F_Outputs!$A191&amp;F_Outputs!$B191,F_Outputs_Prep!$I$4:$I$378,0),MATCH(F_Outputs!W$2,F_Outputs_Prep!$B$4:$AH$4,0))</f>
        <v>105296.81660000001</v>
      </c>
      <c r="X191" s="15">
        <f>INDEX(F_Outputs_Prep!$B$4:$AH$378,MATCH(F_Outputs!$A191&amp;F_Outputs!$B191,F_Outputs_Prep!$I$4:$I$378,0),MATCH(F_Outputs!X$2,F_Outputs_Prep!$B$4:$AH$4,0))</f>
        <v>102750.6618</v>
      </c>
    </row>
    <row r="192" spans="1:24" ht="15" x14ac:dyDescent="0.25">
      <c r="A192" s="58" t="s">
        <v>86</v>
      </c>
      <c r="B192" s="56" t="s">
        <v>167</v>
      </c>
      <c r="C192" s="56" t="s">
        <v>187</v>
      </c>
      <c r="D192" s="52" t="s">
        <v>50</v>
      </c>
      <c r="E192" s="56" t="s">
        <v>44</v>
      </c>
      <c r="F192" s="15" t="str">
        <f>INDEX(F_Outputs_Prep!$B$4:$AH$378,MATCH(F_Outputs!$A192&amp;F_Outputs!$B192,F_Outputs_Prep!$I$4:$I$378,0),MATCH(F_Outputs!F$2,F_Outputs_Prep!$B$4:$AH$4,0))</f>
        <v>##BLANK</v>
      </c>
      <c r="G192" s="15" t="str">
        <f>INDEX(F_Outputs_Prep!$B$4:$AH$378,MATCH(F_Outputs!$A192&amp;F_Outputs!$B192,F_Outputs_Prep!$I$4:$I$378,0),MATCH(F_Outputs!G$2,F_Outputs_Prep!$B$4:$AH$4,0))</f>
        <v>##BLANK</v>
      </c>
      <c r="H192" s="15" t="str">
        <f>INDEX(F_Outputs_Prep!$B$4:$AH$378,MATCH(F_Outputs!$A192&amp;F_Outputs!$B192,F_Outputs_Prep!$I$4:$I$378,0),MATCH(F_Outputs!H$2,F_Outputs_Prep!$B$4:$AH$4,0))</f>
        <v>##BLANK</v>
      </c>
      <c r="I192" s="15" t="str">
        <f>INDEX(F_Outputs_Prep!$B$4:$AH$378,MATCH(F_Outputs!$A192&amp;F_Outputs!$B192,F_Outputs_Prep!$I$4:$I$378,0),MATCH(F_Outputs!I$2,F_Outputs_Prep!$B$4:$AH$4,0))</f>
        <v>##BLANK</v>
      </c>
      <c r="J192" s="15" t="str">
        <f>INDEX(F_Outputs_Prep!$B$4:$AH$378,MATCH(F_Outputs!$A192&amp;F_Outputs!$B192,F_Outputs_Prep!$I$4:$I$378,0),MATCH(F_Outputs!J$2,F_Outputs_Prep!$B$4:$AH$4,0))</f>
        <v>##BLANK</v>
      </c>
      <c r="K192" s="15" t="str">
        <f>INDEX(F_Outputs_Prep!$B$4:$AH$378,MATCH(F_Outputs!$A192&amp;F_Outputs!$B192,F_Outputs_Prep!$I$4:$I$378,0),MATCH(F_Outputs!K$2,F_Outputs_Prep!$B$4:$AH$4,0))</f>
        <v>##BLANK</v>
      </c>
      <c r="L192" s="15" t="str">
        <f>INDEX(F_Outputs_Prep!$B$4:$AH$378,MATCH(F_Outputs!$A192&amp;F_Outputs!$B192,F_Outputs_Prep!$I$4:$I$378,0),MATCH(F_Outputs!L$2,F_Outputs_Prep!$B$4:$AH$4,0))</f>
        <v>##BLANK</v>
      </c>
      <c r="M192" s="15" t="str">
        <f>INDEX(F_Outputs_Prep!$B$4:$AH$378,MATCH(F_Outputs!$A192&amp;F_Outputs!$B192,F_Outputs_Prep!$I$4:$I$378,0),MATCH(F_Outputs!M$2,F_Outputs_Prep!$B$4:$AH$4,0))</f>
        <v>##BLANK</v>
      </c>
      <c r="N192" s="15" t="str">
        <f>INDEX(F_Outputs_Prep!$B$4:$AH$378,MATCH(F_Outputs!$A192&amp;F_Outputs!$B192,F_Outputs_Prep!$I$4:$I$378,0),MATCH(F_Outputs!N$2,F_Outputs_Prep!$B$4:$AH$4,0))</f>
        <v>##BLANK</v>
      </c>
      <c r="O192" s="15" t="str">
        <f>INDEX(F_Outputs_Prep!$B$4:$AH$378,MATCH(F_Outputs!$A192&amp;F_Outputs!$B192,F_Outputs_Prep!$I$4:$I$378,0),MATCH(F_Outputs!O$2,F_Outputs_Prep!$B$4:$AH$4,0))</f>
        <v>##BLANK</v>
      </c>
      <c r="P192" s="15" t="str">
        <f>INDEX(F_Outputs_Prep!$B$4:$AH$378,MATCH(F_Outputs!$A192&amp;F_Outputs!$B192,F_Outputs_Prep!$I$4:$I$378,0),MATCH(F_Outputs!P$2,F_Outputs_Prep!$B$4:$AH$4,0))</f>
        <v>##BLANK</v>
      </c>
      <c r="Q192" s="15" t="str">
        <f>INDEX(F_Outputs_Prep!$B$4:$AH$378,MATCH(F_Outputs!$A192&amp;F_Outputs!$B192,F_Outputs_Prep!$I$4:$I$378,0),MATCH(F_Outputs!Q$2,F_Outputs_Prep!$B$4:$AH$4,0))</f>
        <v>##BLANK</v>
      </c>
      <c r="R192" s="15" t="str">
        <f>INDEX(F_Outputs_Prep!$B$4:$AH$378,MATCH(F_Outputs!$A192&amp;F_Outputs!$B192,F_Outputs_Prep!$I$4:$I$378,0),MATCH(F_Outputs!R$2,F_Outputs_Prep!$B$4:$AH$4,0))</f>
        <v>##BLANK</v>
      </c>
      <c r="S192" s="15">
        <f>INDEX(F_Outputs_Prep!$B$4:$AH$378,MATCH(F_Outputs!$A192&amp;F_Outputs!$B192,F_Outputs_Prep!$I$4:$I$378,0),MATCH(F_Outputs!S$2,F_Outputs_Prep!$B$4:$AH$4,0))</f>
        <v>53709.580900000001</v>
      </c>
      <c r="T192" s="15">
        <f>INDEX(F_Outputs_Prep!$B$4:$AH$378,MATCH(F_Outputs!$A192&amp;F_Outputs!$B192,F_Outputs_Prep!$I$4:$I$378,0),MATCH(F_Outputs!T$2,F_Outputs_Prep!$B$4:$AH$4,0))</f>
        <v>254899.7219</v>
      </c>
      <c r="U192" s="15">
        <f>INDEX(F_Outputs_Prep!$B$4:$AH$378,MATCH(F_Outputs!$A192&amp;F_Outputs!$B192,F_Outputs_Prep!$I$4:$I$378,0),MATCH(F_Outputs!U$2,F_Outputs_Prep!$B$4:$AH$4,0))</f>
        <v>254899.7219</v>
      </c>
      <c r="V192" s="15">
        <f>INDEX(F_Outputs_Prep!$B$4:$AH$378,MATCH(F_Outputs!$A192&amp;F_Outputs!$B192,F_Outputs_Prep!$I$4:$I$378,0),MATCH(F_Outputs!V$2,F_Outputs_Prep!$B$4:$AH$4,0))</f>
        <v>259081.30600000001</v>
      </c>
      <c r="W192" s="15">
        <f>INDEX(F_Outputs_Prep!$B$4:$AH$378,MATCH(F_Outputs!$A192&amp;F_Outputs!$B192,F_Outputs_Prep!$I$4:$I$378,0),MATCH(F_Outputs!W$2,F_Outputs_Prep!$B$4:$AH$4,0))</f>
        <v>274154.12089999998</v>
      </c>
      <c r="X192" s="15">
        <f>INDEX(F_Outputs_Prep!$B$4:$AH$378,MATCH(F_Outputs!$A192&amp;F_Outputs!$B192,F_Outputs_Prep!$I$4:$I$378,0),MATCH(F_Outputs!X$2,F_Outputs_Prep!$B$4:$AH$4,0))</f>
        <v>281517.34899999999</v>
      </c>
    </row>
    <row r="193" spans="1:24" ht="15" x14ac:dyDescent="0.25">
      <c r="A193" s="58" t="s">
        <v>86</v>
      </c>
      <c r="B193" s="56" t="s">
        <v>168</v>
      </c>
      <c r="C193" s="56" t="s">
        <v>188</v>
      </c>
      <c r="D193" s="52" t="s">
        <v>50</v>
      </c>
      <c r="E193" s="56" t="s">
        <v>44</v>
      </c>
      <c r="F193" s="15" t="str">
        <f>INDEX(F_Outputs_Prep!$B$4:$AH$378,MATCH(F_Outputs!$A193&amp;F_Outputs!$B193,F_Outputs_Prep!$I$4:$I$378,0),MATCH(F_Outputs!F$2,F_Outputs_Prep!$B$4:$AH$4,0))</f>
        <v>##BLANK</v>
      </c>
      <c r="G193" s="15" t="str">
        <f>INDEX(F_Outputs_Prep!$B$4:$AH$378,MATCH(F_Outputs!$A193&amp;F_Outputs!$B193,F_Outputs_Prep!$I$4:$I$378,0),MATCH(F_Outputs!G$2,F_Outputs_Prep!$B$4:$AH$4,0))</f>
        <v>##BLANK</v>
      </c>
      <c r="H193" s="15" t="str">
        <f>INDEX(F_Outputs_Prep!$B$4:$AH$378,MATCH(F_Outputs!$A193&amp;F_Outputs!$B193,F_Outputs_Prep!$I$4:$I$378,0),MATCH(F_Outputs!H$2,F_Outputs_Prep!$B$4:$AH$4,0))</f>
        <v>##BLANK</v>
      </c>
      <c r="I193" s="15" t="str">
        <f>INDEX(F_Outputs_Prep!$B$4:$AH$378,MATCH(F_Outputs!$A193&amp;F_Outputs!$B193,F_Outputs_Prep!$I$4:$I$378,0),MATCH(F_Outputs!I$2,F_Outputs_Prep!$B$4:$AH$4,0))</f>
        <v>##BLANK</v>
      </c>
      <c r="J193" s="15" t="str">
        <f>INDEX(F_Outputs_Prep!$B$4:$AH$378,MATCH(F_Outputs!$A193&amp;F_Outputs!$B193,F_Outputs_Prep!$I$4:$I$378,0),MATCH(F_Outputs!J$2,F_Outputs_Prep!$B$4:$AH$4,0))</f>
        <v>##BLANK</v>
      </c>
      <c r="K193" s="15" t="str">
        <f>INDEX(F_Outputs_Prep!$B$4:$AH$378,MATCH(F_Outputs!$A193&amp;F_Outputs!$B193,F_Outputs_Prep!$I$4:$I$378,0),MATCH(F_Outputs!K$2,F_Outputs_Prep!$B$4:$AH$4,0))</f>
        <v>##BLANK</v>
      </c>
      <c r="L193" s="15" t="str">
        <f>INDEX(F_Outputs_Prep!$B$4:$AH$378,MATCH(F_Outputs!$A193&amp;F_Outputs!$B193,F_Outputs_Prep!$I$4:$I$378,0),MATCH(F_Outputs!L$2,F_Outputs_Prep!$B$4:$AH$4,0))</f>
        <v>##BLANK</v>
      </c>
      <c r="M193" s="15" t="str">
        <f>INDEX(F_Outputs_Prep!$B$4:$AH$378,MATCH(F_Outputs!$A193&amp;F_Outputs!$B193,F_Outputs_Prep!$I$4:$I$378,0),MATCH(F_Outputs!M$2,F_Outputs_Prep!$B$4:$AH$4,0))</f>
        <v>##BLANK</v>
      </c>
      <c r="N193" s="15" t="str">
        <f>INDEX(F_Outputs_Prep!$B$4:$AH$378,MATCH(F_Outputs!$A193&amp;F_Outputs!$B193,F_Outputs_Prep!$I$4:$I$378,0),MATCH(F_Outputs!N$2,F_Outputs_Prep!$B$4:$AH$4,0))</f>
        <v>##BLANK</v>
      </c>
      <c r="O193" s="15" t="str">
        <f>INDEX(F_Outputs_Prep!$B$4:$AH$378,MATCH(F_Outputs!$A193&amp;F_Outputs!$B193,F_Outputs_Prep!$I$4:$I$378,0),MATCH(F_Outputs!O$2,F_Outputs_Prep!$B$4:$AH$4,0))</f>
        <v>##BLANK</v>
      </c>
      <c r="P193" s="15" t="str">
        <f>INDEX(F_Outputs_Prep!$B$4:$AH$378,MATCH(F_Outputs!$A193&amp;F_Outputs!$B193,F_Outputs_Prep!$I$4:$I$378,0),MATCH(F_Outputs!P$2,F_Outputs_Prep!$B$4:$AH$4,0))</f>
        <v>##BLANK</v>
      </c>
      <c r="Q193" s="15" t="str">
        <f>INDEX(F_Outputs_Prep!$B$4:$AH$378,MATCH(F_Outputs!$A193&amp;F_Outputs!$B193,F_Outputs_Prep!$I$4:$I$378,0),MATCH(F_Outputs!Q$2,F_Outputs_Prep!$B$4:$AH$4,0))</f>
        <v>##BLANK</v>
      </c>
      <c r="R193" s="15" t="str">
        <f>INDEX(F_Outputs_Prep!$B$4:$AH$378,MATCH(F_Outputs!$A193&amp;F_Outputs!$B193,F_Outputs_Prep!$I$4:$I$378,0),MATCH(F_Outputs!R$2,F_Outputs_Prep!$B$4:$AH$4,0))</f>
        <v>##BLANK</v>
      </c>
      <c r="S193" s="15">
        <f>INDEX(F_Outputs_Prep!$B$4:$AH$378,MATCH(F_Outputs!$A193&amp;F_Outputs!$B193,F_Outputs_Prep!$I$4:$I$378,0),MATCH(F_Outputs!S$2,F_Outputs_Prep!$B$4:$AH$4,0))</f>
        <v>3000</v>
      </c>
      <c r="T193" s="15">
        <f>INDEX(F_Outputs_Prep!$B$4:$AH$378,MATCH(F_Outputs!$A193&amp;F_Outputs!$B193,F_Outputs_Prep!$I$4:$I$378,0),MATCH(F_Outputs!T$2,F_Outputs_Prep!$B$4:$AH$4,0))</f>
        <v>4000</v>
      </c>
      <c r="U193" s="15">
        <f>INDEX(F_Outputs_Prep!$B$4:$AH$378,MATCH(F_Outputs!$A193&amp;F_Outputs!$B193,F_Outputs_Prep!$I$4:$I$378,0),MATCH(F_Outputs!U$2,F_Outputs_Prep!$B$4:$AH$4,0))</f>
        <v>4000</v>
      </c>
      <c r="V193" s="15">
        <f>INDEX(F_Outputs_Prep!$B$4:$AH$378,MATCH(F_Outputs!$A193&amp;F_Outputs!$B193,F_Outputs_Prep!$I$4:$I$378,0),MATCH(F_Outputs!V$2,F_Outputs_Prep!$B$4:$AH$4,0))</f>
        <v>2900</v>
      </c>
      <c r="W193" s="15">
        <f>INDEX(F_Outputs_Prep!$B$4:$AH$378,MATCH(F_Outputs!$A193&amp;F_Outputs!$B193,F_Outputs_Prep!$I$4:$I$378,0),MATCH(F_Outputs!W$2,F_Outputs_Prep!$B$4:$AH$4,0))</f>
        <v>1800</v>
      </c>
      <c r="X193" s="15">
        <f>INDEX(F_Outputs_Prep!$B$4:$AH$378,MATCH(F_Outputs!$A193&amp;F_Outputs!$B193,F_Outputs_Prep!$I$4:$I$378,0),MATCH(F_Outputs!X$2,F_Outputs_Prep!$B$4:$AH$4,0))</f>
        <v>750</v>
      </c>
    </row>
    <row r="194" spans="1:24" ht="15" x14ac:dyDescent="0.25">
      <c r="A194" s="58" t="s">
        <v>86</v>
      </c>
      <c r="B194" s="56" t="s">
        <v>169</v>
      </c>
      <c r="C194" s="56" t="s">
        <v>189</v>
      </c>
      <c r="D194" s="52" t="s">
        <v>50</v>
      </c>
      <c r="E194" s="56" t="s">
        <v>44</v>
      </c>
      <c r="F194" s="15" t="str">
        <f>INDEX(F_Outputs_Prep!$B$4:$AH$378,MATCH(F_Outputs!$A194&amp;F_Outputs!$B194,F_Outputs_Prep!$I$4:$I$378,0),MATCH(F_Outputs!F$2,F_Outputs_Prep!$B$4:$AH$4,0))</f>
        <v>##BLANK</v>
      </c>
      <c r="G194" s="15" t="str">
        <f>INDEX(F_Outputs_Prep!$B$4:$AH$378,MATCH(F_Outputs!$A194&amp;F_Outputs!$B194,F_Outputs_Prep!$I$4:$I$378,0),MATCH(F_Outputs!G$2,F_Outputs_Prep!$B$4:$AH$4,0))</f>
        <v>##BLANK</v>
      </c>
      <c r="H194" s="15" t="str">
        <f>INDEX(F_Outputs_Prep!$B$4:$AH$378,MATCH(F_Outputs!$A194&amp;F_Outputs!$B194,F_Outputs_Prep!$I$4:$I$378,0),MATCH(F_Outputs!H$2,F_Outputs_Prep!$B$4:$AH$4,0))</f>
        <v>##BLANK</v>
      </c>
      <c r="I194" s="15" t="str">
        <f>INDEX(F_Outputs_Prep!$B$4:$AH$378,MATCH(F_Outputs!$A194&amp;F_Outputs!$B194,F_Outputs_Prep!$I$4:$I$378,0),MATCH(F_Outputs!I$2,F_Outputs_Prep!$B$4:$AH$4,0))</f>
        <v>##BLANK</v>
      </c>
      <c r="J194" s="15" t="str">
        <f>INDEX(F_Outputs_Prep!$B$4:$AH$378,MATCH(F_Outputs!$A194&amp;F_Outputs!$B194,F_Outputs_Prep!$I$4:$I$378,0),MATCH(F_Outputs!J$2,F_Outputs_Prep!$B$4:$AH$4,0))</f>
        <v>##BLANK</v>
      </c>
      <c r="K194" s="15" t="str">
        <f>INDEX(F_Outputs_Prep!$B$4:$AH$378,MATCH(F_Outputs!$A194&amp;F_Outputs!$B194,F_Outputs_Prep!$I$4:$I$378,0),MATCH(F_Outputs!K$2,F_Outputs_Prep!$B$4:$AH$4,0))</f>
        <v>##BLANK</v>
      </c>
      <c r="L194" s="15" t="str">
        <f>INDEX(F_Outputs_Prep!$B$4:$AH$378,MATCH(F_Outputs!$A194&amp;F_Outputs!$B194,F_Outputs_Prep!$I$4:$I$378,0),MATCH(F_Outputs!L$2,F_Outputs_Prep!$B$4:$AH$4,0))</f>
        <v>##BLANK</v>
      </c>
      <c r="M194" s="15" t="str">
        <f>INDEX(F_Outputs_Prep!$B$4:$AH$378,MATCH(F_Outputs!$A194&amp;F_Outputs!$B194,F_Outputs_Prep!$I$4:$I$378,0),MATCH(F_Outputs!M$2,F_Outputs_Prep!$B$4:$AH$4,0))</f>
        <v>##BLANK</v>
      </c>
      <c r="N194" s="15" t="str">
        <f>INDEX(F_Outputs_Prep!$B$4:$AH$378,MATCH(F_Outputs!$A194&amp;F_Outputs!$B194,F_Outputs_Prep!$I$4:$I$378,0),MATCH(F_Outputs!N$2,F_Outputs_Prep!$B$4:$AH$4,0))</f>
        <v>##BLANK</v>
      </c>
      <c r="O194" s="15" t="str">
        <f>INDEX(F_Outputs_Prep!$B$4:$AH$378,MATCH(F_Outputs!$A194&amp;F_Outputs!$B194,F_Outputs_Prep!$I$4:$I$378,0),MATCH(F_Outputs!O$2,F_Outputs_Prep!$B$4:$AH$4,0))</f>
        <v>##BLANK</v>
      </c>
      <c r="P194" s="15" t="str">
        <f>INDEX(F_Outputs_Prep!$B$4:$AH$378,MATCH(F_Outputs!$A194&amp;F_Outputs!$B194,F_Outputs_Prep!$I$4:$I$378,0),MATCH(F_Outputs!P$2,F_Outputs_Prep!$B$4:$AH$4,0))</f>
        <v>##BLANK</v>
      </c>
      <c r="Q194" s="15" t="str">
        <f>INDEX(F_Outputs_Prep!$B$4:$AH$378,MATCH(F_Outputs!$A194&amp;F_Outputs!$B194,F_Outputs_Prep!$I$4:$I$378,0),MATCH(F_Outputs!Q$2,F_Outputs_Prep!$B$4:$AH$4,0))</f>
        <v>##BLANK</v>
      </c>
      <c r="R194" s="15" t="str">
        <f>INDEX(F_Outputs_Prep!$B$4:$AH$378,MATCH(F_Outputs!$A194&amp;F_Outputs!$B194,F_Outputs_Prep!$I$4:$I$378,0),MATCH(F_Outputs!R$2,F_Outputs_Prep!$B$4:$AH$4,0))</f>
        <v>##BLANK</v>
      </c>
      <c r="S194" s="15" t="str">
        <f>INDEX(F_Outputs_Prep!$B$4:$AH$378,MATCH(F_Outputs!$A194&amp;F_Outputs!$B194,F_Outputs_Prep!$I$4:$I$378,0),MATCH(F_Outputs!S$2,F_Outputs_Prep!$B$4:$AH$4,0))</f>
        <v>##BLANK</v>
      </c>
      <c r="T194" s="15" t="str">
        <f>INDEX(F_Outputs_Prep!$B$4:$AH$378,MATCH(F_Outputs!$A194&amp;F_Outputs!$B194,F_Outputs_Prep!$I$4:$I$378,0),MATCH(F_Outputs!T$2,F_Outputs_Prep!$B$4:$AH$4,0))</f>
        <v>##BLANK</v>
      </c>
      <c r="U194" s="15" t="str">
        <f>INDEX(F_Outputs_Prep!$B$4:$AH$378,MATCH(F_Outputs!$A194&amp;F_Outputs!$B194,F_Outputs_Prep!$I$4:$I$378,0),MATCH(F_Outputs!U$2,F_Outputs_Prep!$B$4:$AH$4,0))</f>
        <v>##BLANK</v>
      </c>
      <c r="V194" s="15" t="str">
        <f>INDEX(F_Outputs_Prep!$B$4:$AH$378,MATCH(F_Outputs!$A194&amp;F_Outputs!$B194,F_Outputs_Prep!$I$4:$I$378,0),MATCH(F_Outputs!V$2,F_Outputs_Prep!$B$4:$AH$4,0))</f>
        <v>##BLANK</v>
      </c>
      <c r="W194" s="15" t="str">
        <f>INDEX(F_Outputs_Prep!$B$4:$AH$378,MATCH(F_Outputs!$A194&amp;F_Outputs!$B194,F_Outputs_Prep!$I$4:$I$378,0),MATCH(F_Outputs!W$2,F_Outputs_Prep!$B$4:$AH$4,0))</f>
        <v>##BLANK</v>
      </c>
      <c r="X194" s="15" t="str">
        <f>INDEX(F_Outputs_Prep!$B$4:$AH$378,MATCH(F_Outputs!$A194&amp;F_Outputs!$B194,F_Outputs_Prep!$I$4:$I$378,0),MATCH(F_Outputs!X$2,F_Outputs_Prep!$B$4:$AH$4,0))</f>
        <v>##BLANK</v>
      </c>
    </row>
    <row r="195" spans="1:24" ht="15" x14ac:dyDescent="0.25">
      <c r="A195" s="58" t="s">
        <v>86</v>
      </c>
      <c r="B195" s="56" t="s">
        <v>170</v>
      </c>
      <c r="C195" s="56" t="s">
        <v>190</v>
      </c>
      <c r="D195" s="52" t="s">
        <v>50</v>
      </c>
      <c r="E195" s="56" t="s">
        <v>44</v>
      </c>
      <c r="F195" s="15" t="str">
        <f>INDEX(F_Outputs_Prep!$B$4:$AH$378,MATCH(F_Outputs!$A195&amp;F_Outputs!$B195,F_Outputs_Prep!$I$4:$I$378,0),MATCH(F_Outputs!F$2,F_Outputs_Prep!$B$4:$AH$4,0))</f>
        <v>##BLANK</v>
      </c>
      <c r="G195" s="15" t="str">
        <f>INDEX(F_Outputs_Prep!$B$4:$AH$378,MATCH(F_Outputs!$A195&amp;F_Outputs!$B195,F_Outputs_Prep!$I$4:$I$378,0),MATCH(F_Outputs!G$2,F_Outputs_Prep!$B$4:$AH$4,0))</f>
        <v>##BLANK</v>
      </c>
      <c r="H195" s="15" t="str">
        <f>INDEX(F_Outputs_Prep!$B$4:$AH$378,MATCH(F_Outputs!$A195&amp;F_Outputs!$B195,F_Outputs_Prep!$I$4:$I$378,0),MATCH(F_Outputs!H$2,F_Outputs_Prep!$B$4:$AH$4,0))</f>
        <v>##BLANK</v>
      </c>
      <c r="I195" s="15" t="str">
        <f>INDEX(F_Outputs_Prep!$B$4:$AH$378,MATCH(F_Outputs!$A195&amp;F_Outputs!$B195,F_Outputs_Prep!$I$4:$I$378,0),MATCH(F_Outputs!I$2,F_Outputs_Prep!$B$4:$AH$4,0))</f>
        <v>##BLANK</v>
      </c>
      <c r="J195" s="15" t="str">
        <f>INDEX(F_Outputs_Prep!$B$4:$AH$378,MATCH(F_Outputs!$A195&amp;F_Outputs!$B195,F_Outputs_Prep!$I$4:$I$378,0),MATCH(F_Outputs!J$2,F_Outputs_Prep!$B$4:$AH$4,0))</f>
        <v>##BLANK</v>
      </c>
      <c r="K195" s="15" t="str">
        <f>INDEX(F_Outputs_Prep!$B$4:$AH$378,MATCH(F_Outputs!$A195&amp;F_Outputs!$B195,F_Outputs_Prep!$I$4:$I$378,0),MATCH(F_Outputs!K$2,F_Outputs_Prep!$B$4:$AH$4,0))</f>
        <v>##BLANK</v>
      </c>
      <c r="L195" s="15" t="str">
        <f>INDEX(F_Outputs_Prep!$B$4:$AH$378,MATCH(F_Outputs!$A195&amp;F_Outputs!$B195,F_Outputs_Prep!$I$4:$I$378,0),MATCH(F_Outputs!L$2,F_Outputs_Prep!$B$4:$AH$4,0))</f>
        <v>##BLANK</v>
      </c>
      <c r="M195" s="15" t="str">
        <f>INDEX(F_Outputs_Prep!$B$4:$AH$378,MATCH(F_Outputs!$A195&amp;F_Outputs!$B195,F_Outputs_Prep!$I$4:$I$378,0),MATCH(F_Outputs!M$2,F_Outputs_Prep!$B$4:$AH$4,0))</f>
        <v>##BLANK</v>
      </c>
      <c r="N195" s="15" t="str">
        <f>INDEX(F_Outputs_Prep!$B$4:$AH$378,MATCH(F_Outputs!$A195&amp;F_Outputs!$B195,F_Outputs_Prep!$I$4:$I$378,0),MATCH(F_Outputs!N$2,F_Outputs_Prep!$B$4:$AH$4,0))</f>
        <v>##BLANK</v>
      </c>
      <c r="O195" s="15" t="str">
        <f>INDEX(F_Outputs_Prep!$B$4:$AH$378,MATCH(F_Outputs!$A195&amp;F_Outputs!$B195,F_Outputs_Prep!$I$4:$I$378,0),MATCH(F_Outputs!O$2,F_Outputs_Prep!$B$4:$AH$4,0))</f>
        <v>##BLANK</v>
      </c>
      <c r="P195" s="15" t="str">
        <f>INDEX(F_Outputs_Prep!$B$4:$AH$378,MATCH(F_Outputs!$A195&amp;F_Outputs!$B195,F_Outputs_Prep!$I$4:$I$378,0),MATCH(F_Outputs!P$2,F_Outputs_Prep!$B$4:$AH$4,0))</f>
        <v>##BLANK</v>
      </c>
      <c r="Q195" s="15" t="str">
        <f>INDEX(F_Outputs_Prep!$B$4:$AH$378,MATCH(F_Outputs!$A195&amp;F_Outputs!$B195,F_Outputs_Prep!$I$4:$I$378,0),MATCH(F_Outputs!Q$2,F_Outputs_Prep!$B$4:$AH$4,0))</f>
        <v>##BLANK</v>
      </c>
      <c r="R195" s="15" t="str">
        <f>INDEX(F_Outputs_Prep!$B$4:$AH$378,MATCH(F_Outputs!$A195&amp;F_Outputs!$B195,F_Outputs_Prep!$I$4:$I$378,0),MATCH(F_Outputs!R$2,F_Outputs_Prep!$B$4:$AH$4,0))</f>
        <v>##BLANK</v>
      </c>
      <c r="S195" s="15">
        <f>INDEX(F_Outputs_Prep!$B$4:$AH$378,MATCH(F_Outputs!$A195&amp;F_Outputs!$B195,F_Outputs_Prep!$I$4:$I$378,0),MATCH(F_Outputs!S$2,F_Outputs_Prep!$B$4:$AH$4,0))</f>
        <v>2864.55</v>
      </c>
      <c r="T195" s="15">
        <f>INDEX(F_Outputs_Prep!$B$4:$AH$378,MATCH(F_Outputs!$A195&amp;F_Outputs!$B195,F_Outputs_Prep!$I$4:$I$378,0),MATCH(F_Outputs!T$2,F_Outputs_Prep!$B$4:$AH$4,0))</f>
        <v>3864.55</v>
      </c>
      <c r="U195" s="15">
        <f>INDEX(F_Outputs_Prep!$B$4:$AH$378,MATCH(F_Outputs!$A195&amp;F_Outputs!$B195,F_Outputs_Prep!$I$4:$I$378,0),MATCH(F_Outputs!U$2,F_Outputs_Prep!$B$4:$AH$4,0))</f>
        <v>3864.55</v>
      </c>
      <c r="V195" s="15">
        <f>INDEX(F_Outputs_Prep!$B$4:$AH$378,MATCH(F_Outputs!$A195&amp;F_Outputs!$B195,F_Outputs_Prep!$I$4:$I$378,0),MATCH(F_Outputs!V$2,F_Outputs_Prep!$B$4:$AH$4,0))</f>
        <v>2764.55</v>
      </c>
      <c r="W195" s="15">
        <f>INDEX(F_Outputs_Prep!$B$4:$AH$378,MATCH(F_Outputs!$A195&amp;F_Outputs!$B195,F_Outputs_Prep!$I$4:$I$378,0),MATCH(F_Outputs!W$2,F_Outputs_Prep!$B$4:$AH$4,0))</f>
        <v>1664.55</v>
      </c>
      <c r="X195" s="15">
        <f>INDEX(F_Outputs_Prep!$B$4:$AH$378,MATCH(F_Outputs!$A195&amp;F_Outputs!$B195,F_Outputs_Prep!$I$4:$I$378,0),MATCH(F_Outputs!X$2,F_Outputs_Prep!$B$4:$AH$4,0))</f>
        <v>614.54999999999995</v>
      </c>
    </row>
    <row r="196" spans="1:24" ht="15" x14ac:dyDescent="0.25">
      <c r="A196" s="58" t="s">
        <v>86</v>
      </c>
      <c r="B196" s="56" t="s">
        <v>97</v>
      </c>
      <c r="C196" s="56" t="s">
        <v>98</v>
      </c>
      <c r="D196" s="52" t="s">
        <v>50</v>
      </c>
      <c r="E196" s="56" t="s">
        <v>44</v>
      </c>
      <c r="F196" s="15" t="str">
        <f>INDEX(F_Outputs_Prep!$B$4:$AH$378,MATCH(F_Outputs!$A196&amp;F_Outputs!$B196,F_Outputs_Prep!$I$4:$I$378,0),MATCH(F_Outputs!F$2,F_Outputs_Prep!$B$4:$AH$4,0))</f>
        <v>##BLANK</v>
      </c>
      <c r="G196" s="15" t="str">
        <f>INDEX(F_Outputs_Prep!$B$4:$AH$378,MATCH(F_Outputs!$A196&amp;F_Outputs!$B196,F_Outputs_Prep!$I$4:$I$378,0),MATCH(F_Outputs!G$2,F_Outputs_Prep!$B$4:$AH$4,0))</f>
        <v>##BLANK</v>
      </c>
      <c r="H196" s="15" t="str">
        <f>INDEX(F_Outputs_Prep!$B$4:$AH$378,MATCH(F_Outputs!$A196&amp;F_Outputs!$B196,F_Outputs_Prep!$I$4:$I$378,0),MATCH(F_Outputs!H$2,F_Outputs_Prep!$B$4:$AH$4,0))</f>
        <v>##BLANK</v>
      </c>
      <c r="I196" s="15" t="str">
        <f>INDEX(F_Outputs_Prep!$B$4:$AH$378,MATCH(F_Outputs!$A196&amp;F_Outputs!$B196,F_Outputs_Prep!$I$4:$I$378,0),MATCH(F_Outputs!I$2,F_Outputs_Prep!$B$4:$AH$4,0))</f>
        <v>##BLANK</v>
      </c>
      <c r="J196" s="15" t="str">
        <f>INDEX(F_Outputs_Prep!$B$4:$AH$378,MATCH(F_Outputs!$A196&amp;F_Outputs!$B196,F_Outputs_Prep!$I$4:$I$378,0),MATCH(F_Outputs!J$2,F_Outputs_Prep!$B$4:$AH$4,0))</f>
        <v>##BLANK</v>
      </c>
      <c r="K196" s="15" t="str">
        <f>INDEX(F_Outputs_Prep!$B$4:$AH$378,MATCH(F_Outputs!$A196&amp;F_Outputs!$B196,F_Outputs_Prep!$I$4:$I$378,0),MATCH(F_Outputs!K$2,F_Outputs_Prep!$B$4:$AH$4,0))</f>
        <v>##BLANK</v>
      </c>
      <c r="L196" s="15" t="str">
        <f>INDEX(F_Outputs_Prep!$B$4:$AH$378,MATCH(F_Outputs!$A196&amp;F_Outputs!$B196,F_Outputs_Prep!$I$4:$I$378,0),MATCH(F_Outputs!L$2,F_Outputs_Prep!$B$4:$AH$4,0))</f>
        <v>##BLANK</v>
      </c>
      <c r="M196" s="15" t="str">
        <f>INDEX(F_Outputs_Prep!$B$4:$AH$378,MATCH(F_Outputs!$A196&amp;F_Outputs!$B196,F_Outputs_Prep!$I$4:$I$378,0),MATCH(F_Outputs!M$2,F_Outputs_Prep!$B$4:$AH$4,0))</f>
        <v>##BLANK</v>
      </c>
      <c r="N196" s="15" t="str">
        <f>INDEX(F_Outputs_Prep!$B$4:$AH$378,MATCH(F_Outputs!$A196&amp;F_Outputs!$B196,F_Outputs_Prep!$I$4:$I$378,0),MATCH(F_Outputs!N$2,F_Outputs_Prep!$B$4:$AH$4,0))</f>
        <v>##BLANK</v>
      </c>
      <c r="O196" s="15" t="str">
        <f>INDEX(F_Outputs_Prep!$B$4:$AH$378,MATCH(F_Outputs!$A196&amp;F_Outputs!$B196,F_Outputs_Prep!$I$4:$I$378,0),MATCH(F_Outputs!O$2,F_Outputs_Prep!$B$4:$AH$4,0))</f>
        <v>##BLANK</v>
      </c>
      <c r="P196" s="15" t="str">
        <f>INDEX(F_Outputs_Prep!$B$4:$AH$378,MATCH(F_Outputs!$A196&amp;F_Outputs!$B196,F_Outputs_Prep!$I$4:$I$378,0),MATCH(F_Outputs!P$2,F_Outputs_Prep!$B$4:$AH$4,0))</f>
        <v>##BLANK</v>
      </c>
      <c r="Q196" s="15" t="str">
        <f>INDEX(F_Outputs_Prep!$B$4:$AH$378,MATCH(F_Outputs!$A196&amp;F_Outputs!$B196,F_Outputs_Prep!$I$4:$I$378,0),MATCH(F_Outputs!Q$2,F_Outputs_Prep!$B$4:$AH$4,0))</f>
        <v>##BLANK</v>
      </c>
      <c r="R196" s="15" t="str">
        <f>INDEX(F_Outputs_Prep!$B$4:$AH$378,MATCH(F_Outputs!$A196&amp;F_Outputs!$B196,F_Outputs_Prep!$I$4:$I$378,0),MATCH(F_Outputs!R$2,F_Outputs_Prep!$B$4:$AH$4,0))</f>
        <v>##BLANK</v>
      </c>
      <c r="S196" s="15">
        <f>INDEX(F_Outputs_Prep!$B$4:$AH$378,MATCH(F_Outputs!$A196&amp;F_Outputs!$B196,F_Outputs_Prep!$I$4:$I$378,0),MATCH(F_Outputs!S$2,F_Outputs_Prep!$B$4:$AH$4,0))</f>
        <v>56574.130899999996</v>
      </c>
      <c r="T196" s="15">
        <f>INDEX(F_Outputs_Prep!$B$4:$AH$378,MATCH(F_Outputs!$A196&amp;F_Outputs!$B196,F_Outputs_Prep!$I$4:$I$378,0),MATCH(F_Outputs!T$2,F_Outputs_Prep!$B$4:$AH$4,0))</f>
        <v>258764.27189999999</v>
      </c>
      <c r="U196" s="15">
        <f>INDEX(F_Outputs_Prep!$B$4:$AH$378,MATCH(F_Outputs!$A196&amp;F_Outputs!$B196,F_Outputs_Prep!$I$4:$I$378,0),MATCH(F_Outputs!U$2,F_Outputs_Prep!$B$4:$AH$4,0))</f>
        <v>258764.27189999999</v>
      </c>
      <c r="V196" s="15">
        <f>INDEX(F_Outputs_Prep!$B$4:$AH$378,MATCH(F_Outputs!$A196&amp;F_Outputs!$B196,F_Outputs_Prep!$I$4:$I$378,0),MATCH(F_Outputs!V$2,F_Outputs_Prep!$B$4:$AH$4,0))</f>
        <v>261845.856</v>
      </c>
      <c r="W196" s="15">
        <f>INDEX(F_Outputs_Prep!$B$4:$AH$378,MATCH(F_Outputs!$A196&amp;F_Outputs!$B196,F_Outputs_Prep!$I$4:$I$378,0),MATCH(F_Outputs!W$2,F_Outputs_Prep!$B$4:$AH$4,0))</f>
        <v>275818.67090000003</v>
      </c>
      <c r="X196" s="15">
        <f>INDEX(F_Outputs_Prep!$B$4:$AH$378,MATCH(F_Outputs!$A196&amp;F_Outputs!$B196,F_Outputs_Prep!$I$4:$I$378,0),MATCH(F_Outputs!X$2,F_Outputs_Prep!$B$4:$AH$4,0))</f>
        <v>282131.89899999998</v>
      </c>
    </row>
    <row r="197" spans="1:24" ht="15" x14ac:dyDescent="0.25">
      <c r="A197" s="58" t="s">
        <v>86</v>
      </c>
      <c r="B197" s="56" t="s">
        <v>163</v>
      </c>
      <c r="C197" s="56" t="s">
        <v>191</v>
      </c>
      <c r="D197" s="52" t="s">
        <v>68</v>
      </c>
      <c r="E197" s="56" t="s">
        <v>44</v>
      </c>
      <c r="F197" s="15" t="str">
        <f>INDEX(F_Outputs_Prep!$B$4:$AH$378,MATCH(F_Outputs!$A197&amp;F_Outputs!$B197,F_Outputs_Prep!$I$4:$I$378,0),MATCH(F_Outputs!F$2,F_Outputs_Prep!$B$4:$AH$4,0))</f>
        <v>##BLANK</v>
      </c>
      <c r="G197" s="15" t="str">
        <f>INDEX(F_Outputs_Prep!$B$4:$AH$378,MATCH(F_Outputs!$A197&amp;F_Outputs!$B197,F_Outputs_Prep!$I$4:$I$378,0),MATCH(F_Outputs!G$2,F_Outputs_Prep!$B$4:$AH$4,0))</f>
        <v>##BLANK</v>
      </c>
      <c r="H197" s="15" t="str">
        <f>INDEX(F_Outputs_Prep!$B$4:$AH$378,MATCH(F_Outputs!$A197&amp;F_Outputs!$B197,F_Outputs_Prep!$I$4:$I$378,0),MATCH(F_Outputs!H$2,F_Outputs_Prep!$B$4:$AH$4,0))</f>
        <v>##BLANK</v>
      </c>
      <c r="I197" s="15" t="str">
        <f>INDEX(F_Outputs_Prep!$B$4:$AH$378,MATCH(F_Outputs!$A197&amp;F_Outputs!$B197,F_Outputs_Prep!$I$4:$I$378,0),MATCH(F_Outputs!I$2,F_Outputs_Prep!$B$4:$AH$4,0))</f>
        <v>##BLANK</v>
      </c>
      <c r="J197" s="15" t="str">
        <f>INDEX(F_Outputs_Prep!$B$4:$AH$378,MATCH(F_Outputs!$A197&amp;F_Outputs!$B197,F_Outputs_Prep!$I$4:$I$378,0),MATCH(F_Outputs!J$2,F_Outputs_Prep!$B$4:$AH$4,0))</f>
        <v>##BLANK</v>
      </c>
      <c r="K197" s="15" t="str">
        <f>INDEX(F_Outputs_Prep!$B$4:$AH$378,MATCH(F_Outputs!$A197&amp;F_Outputs!$B197,F_Outputs_Prep!$I$4:$I$378,0),MATCH(F_Outputs!K$2,F_Outputs_Prep!$B$4:$AH$4,0))</f>
        <v>##BLANK</v>
      </c>
      <c r="L197" s="15" t="str">
        <f>INDEX(F_Outputs_Prep!$B$4:$AH$378,MATCH(F_Outputs!$A197&amp;F_Outputs!$B197,F_Outputs_Prep!$I$4:$I$378,0),MATCH(F_Outputs!L$2,F_Outputs_Prep!$B$4:$AH$4,0))</f>
        <v>##BLANK</v>
      </c>
      <c r="M197" s="15" t="str">
        <f>INDEX(F_Outputs_Prep!$B$4:$AH$378,MATCH(F_Outputs!$A197&amp;F_Outputs!$B197,F_Outputs_Prep!$I$4:$I$378,0),MATCH(F_Outputs!M$2,F_Outputs_Prep!$B$4:$AH$4,0))</f>
        <v>##BLANK</v>
      </c>
      <c r="N197" s="15" t="str">
        <f>INDEX(F_Outputs_Prep!$B$4:$AH$378,MATCH(F_Outputs!$A197&amp;F_Outputs!$B197,F_Outputs_Prep!$I$4:$I$378,0),MATCH(F_Outputs!N$2,F_Outputs_Prep!$B$4:$AH$4,0))</f>
        <v>##BLANK</v>
      </c>
      <c r="O197" s="15" t="str">
        <f>INDEX(F_Outputs_Prep!$B$4:$AH$378,MATCH(F_Outputs!$A197&amp;F_Outputs!$B197,F_Outputs_Prep!$I$4:$I$378,0),MATCH(F_Outputs!O$2,F_Outputs_Prep!$B$4:$AH$4,0))</f>
        <v>##BLANK</v>
      </c>
      <c r="P197" s="15" t="str">
        <f>INDEX(F_Outputs_Prep!$B$4:$AH$378,MATCH(F_Outputs!$A197&amp;F_Outputs!$B197,F_Outputs_Prep!$I$4:$I$378,0),MATCH(F_Outputs!P$2,F_Outputs_Prep!$B$4:$AH$4,0))</f>
        <v>##BLANK</v>
      </c>
      <c r="Q197" s="15" t="str">
        <f>INDEX(F_Outputs_Prep!$B$4:$AH$378,MATCH(F_Outputs!$A197&amp;F_Outputs!$B197,F_Outputs_Prep!$I$4:$I$378,0),MATCH(F_Outputs!Q$2,F_Outputs_Prep!$B$4:$AH$4,0))</f>
        <v>##BLANK</v>
      </c>
      <c r="R197" s="15" t="str">
        <f>INDEX(F_Outputs_Prep!$B$4:$AH$378,MATCH(F_Outputs!$A197&amp;F_Outputs!$B197,F_Outputs_Prep!$I$4:$I$378,0),MATCH(F_Outputs!R$2,F_Outputs_Prep!$B$4:$AH$4,0))</f>
        <v>##BLANK</v>
      </c>
      <c r="S197" s="15">
        <f>INDEX(F_Outputs_Prep!$B$4:$AH$378,MATCH(F_Outputs!$A197&amp;F_Outputs!$B197,F_Outputs_Prep!$I$4:$I$378,0),MATCH(F_Outputs!S$2,F_Outputs_Prep!$B$4:$AH$4,0))</f>
        <v>0.1232</v>
      </c>
      <c r="T197" s="15">
        <f>INDEX(F_Outputs_Prep!$B$4:$AH$378,MATCH(F_Outputs!$A197&amp;F_Outputs!$B197,F_Outputs_Prep!$I$4:$I$378,0),MATCH(F_Outputs!T$2,F_Outputs_Prep!$B$4:$AH$4,0))</f>
        <v>0.5635</v>
      </c>
      <c r="U197" s="15">
        <f>INDEX(F_Outputs_Prep!$B$4:$AH$378,MATCH(F_Outputs!$A197&amp;F_Outputs!$B197,F_Outputs_Prep!$I$4:$I$378,0),MATCH(F_Outputs!U$2,F_Outputs_Prep!$B$4:$AH$4,0))</f>
        <v>0.5635</v>
      </c>
      <c r="V197" s="15">
        <f>INDEX(F_Outputs_Prep!$B$4:$AH$378,MATCH(F_Outputs!$A197&amp;F_Outputs!$B197,F_Outputs_Prep!$I$4:$I$378,0),MATCH(F_Outputs!V$2,F_Outputs_Prep!$B$4:$AH$4,0))</f>
        <v>0.57030000000000003</v>
      </c>
      <c r="W197" s="15">
        <f>INDEX(F_Outputs_Prep!$B$4:$AH$378,MATCH(F_Outputs!$A197&amp;F_Outputs!$B197,F_Outputs_Prep!$I$4:$I$378,0),MATCH(F_Outputs!W$2,F_Outputs_Prep!$B$4:$AH$4,0))</f>
        <v>0.60070000000000001</v>
      </c>
      <c r="X197" s="15">
        <f>INDEX(F_Outputs_Prep!$B$4:$AH$378,MATCH(F_Outputs!$A197&amp;F_Outputs!$B197,F_Outputs_Prep!$I$4:$I$378,0),MATCH(F_Outputs!X$2,F_Outputs_Prep!$B$4:$AH$4,0))</f>
        <v>0.61439999999999995</v>
      </c>
    </row>
    <row r="198" spans="1:24" ht="15" x14ac:dyDescent="0.25">
      <c r="A198" s="58" t="s">
        <v>86</v>
      </c>
      <c r="B198" s="56" t="s">
        <v>192</v>
      </c>
      <c r="C198" s="56" t="s">
        <v>193</v>
      </c>
      <c r="D198" s="52" t="s">
        <v>194</v>
      </c>
      <c r="E198" s="56" t="s">
        <v>44</v>
      </c>
      <c r="F198" s="15" t="str">
        <f ca="1">INDEX(F_Outputs_Prep!$B$4:$AH$378,MATCH(F_Outputs!$A198&amp;F_Outputs!$B198,F_Outputs_Prep!$I$4:$I$378,0),MATCH(F_Outputs!F$2,F_Outputs_Prep!$B$4:$AH$4,0))</f>
        <v>[…]02/04/2026 17:29:15</v>
      </c>
      <c r="G198" s="15" t="str">
        <f ca="1">INDEX(F_Outputs_Prep!$B$4:$AH$378,MATCH(F_Outputs!$A198&amp;F_Outputs!$B198,F_Outputs_Prep!$I$4:$I$378,0),MATCH(F_Outputs!G$2,F_Outputs_Prep!$B$4:$AH$4,0))</f>
        <v>[…]02/04/2026 17:29:15</v>
      </c>
      <c r="H198" s="15" t="str">
        <f ca="1">INDEX(F_Outputs_Prep!$B$4:$AH$378,MATCH(F_Outputs!$A198&amp;F_Outputs!$B198,F_Outputs_Prep!$I$4:$I$378,0),MATCH(F_Outputs!H$2,F_Outputs_Prep!$B$4:$AH$4,0))</f>
        <v>[…]02/04/2026 17:29:15</v>
      </c>
      <c r="I198" s="15" t="str">
        <f ca="1">INDEX(F_Outputs_Prep!$B$4:$AH$378,MATCH(F_Outputs!$A198&amp;F_Outputs!$B198,F_Outputs_Prep!$I$4:$I$378,0),MATCH(F_Outputs!I$2,F_Outputs_Prep!$B$4:$AH$4,0))</f>
        <v>[…]02/04/2026 17:29:15</v>
      </c>
      <c r="J198" s="15" t="str">
        <f ca="1">INDEX(F_Outputs_Prep!$B$4:$AH$378,MATCH(F_Outputs!$A198&amp;F_Outputs!$B198,F_Outputs_Prep!$I$4:$I$378,0),MATCH(F_Outputs!J$2,F_Outputs_Prep!$B$4:$AH$4,0))</f>
        <v>[…]02/04/2026 17:29:15</v>
      </c>
      <c r="K198" s="15" t="str">
        <f ca="1">INDEX(F_Outputs_Prep!$B$4:$AH$378,MATCH(F_Outputs!$A198&amp;F_Outputs!$B198,F_Outputs_Prep!$I$4:$I$378,0),MATCH(F_Outputs!K$2,F_Outputs_Prep!$B$4:$AH$4,0))</f>
        <v>[…]02/04/2026 17:29:15</v>
      </c>
      <c r="L198" s="15" t="str">
        <f ca="1">INDEX(F_Outputs_Prep!$B$4:$AH$378,MATCH(F_Outputs!$A198&amp;F_Outputs!$B198,F_Outputs_Prep!$I$4:$I$378,0),MATCH(F_Outputs!L$2,F_Outputs_Prep!$B$4:$AH$4,0))</f>
        <v>[…]02/04/2026 17:29:15</v>
      </c>
      <c r="M198" s="15" t="str">
        <f ca="1">INDEX(F_Outputs_Prep!$B$4:$AH$378,MATCH(F_Outputs!$A198&amp;F_Outputs!$B198,F_Outputs_Prep!$I$4:$I$378,0),MATCH(F_Outputs!M$2,F_Outputs_Prep!$B$4:$AH$4,0))</f>
        <v>[…]02/04/2026 17:29:15</v>
      </c>
      <c r="N198" s="15" t="str">
        <f ca="1">INDEX(F_Outputs_Prep!$B$4:$AH$378,MATCH(F_Outputs!$A198&amp;F_Outputs!$B198,F_Outputs_Prep!$I$4:$I$378,0),MATCH(F_Outputs!N$2,F_Outputs_Prep!$B$4:$AH$4,0))</f>
        <v>[…]02/04/2026 17:29:15</v>
      </c>
      <c r="O198" s="15" t="str">
        <f ca="1">INDEX(F_Outputs_Prep!$B$4:$AH$378,MATCH(F_Outputs!$A198&amp;F_Outputs!$B198,F_Outputs_Prep!$I$4:$I$378,0),MATCH(F_Outputs!O$2,F_Outputs_Prep!$B$4:$AH$4,0))</f>
        <v>[…]02/04/2026 17:29:15</v>
      </c>
      <c r="P198" s="15" t="str">
        <f ca="1">INDEX(F_Outputs_Prep!$B$4:$AH$378,MATCH(F_Outputs!$A198&amp;F_Outputs!$B198,F_Outputs_Prep!$I$4:$I$378,0),MATCH(F_Outputs!P$2,F_Outputs_Prep!$B$4:$AH$4,0))</f>
        <v>[…]02/04/2026 17:29:15</v>
      </c>
      <c r="Q198" s="15" t="str">
        <f ca="1">INDEX(F_Outputs_Prep!$B$4:$AH$378,MATCH(F_Outputs!$A198&amp;F_Outputs!$B198,F_Outputs_Prep!$I$4:$I$378,0),MATCH(F_Outputs!Q$2,F_Outputs_Prep!$B$4:$AH$4,0))</f>
        <v>[…]02/04/2026 17:29:15</v>
      </c>
      <c r="R198" s="15" t="str">
        <f ca="1">INDEX(F_Outputs_Prep!$B$4:$AH$378,MATCH(F_Outputs!$A198&amp;F_Outputs!$B198,F_Outputs_Prep!$I$4:$I$378,0),MATCH(F_Outputs!R$2,F_Outputs_Prep!$B$4:$AH$4,0))</f>
        <v>[…]02/04/2026 17:29:15</v>
      </c>
      <c r="S198" s="15" t="str">
        <f ca="1">INDEX(F_Outputs_Prep!$B$4:$AH$378,MATCH(F_Outputs!$A198&amp;F_Outputs!$B198,F_Outputs_Prep!$I$4:$I$378,0),MATCH(F_Outputs!S$2,F_Outputs_Prep!$B$4:$AH$4,0))</f>
        <v>[…]02/04/2026 17:29:15</v>
      </c>
      <c r="T198" s="15" t="str">
        <f ca="1">INDEX(F_Outputs_Prep!$B$4:$AH$378,MATCH(F_Outputs!$A198&amp;F_Outputs!$B198,F_Outputs_Prep!$I$4:$I$378,0),MATCH(F_Outputs!T$2,F_Outputs_Prep!$B$4:$AH$4,0))</f>
        <v>[…]02/04/2026 17:29:15</v>
      </c>
      <c r="U198" s="15" t="str">
        <f ca="1">INDEX(F_Outputs_Prep!$B$4:$AH$378,MATCH(F_Outputs!$A198&amp;F_Outputs!$B198,F_Outputs_Prep!$I$4:$I$378,0),MATCH(F_Outputs!U$2,F_Outputs_Prep!$B$4:$AH$4,0))</f>
        <v>[…]02/04/2026 17:29:15</v>
      </c>
      <c r="V198" s="15" t="str">
        <f ca="1">INDEX(F_Outputs_Prep!$B$4:$AH$378,MATCH(F_Outputs!$A198&amp;F_Outputs!$B198,F_Outputs_Prep!$I$4:$I$378,0),MATCH(F_Outputs!V$2,F_Outputs_Prep!$B$4:$AH$4,0))</f>
        <v>[…]02/04/2026 17:29:15</v>
      </c>
      <c r="W198" s="15" t="str">
        <f ca="1">INDEX(F_Outputs_Prep!$B$4:$AH$378,MATCH(F_Outputs!$A198&amp;F_Outputs!$B198,F_Outputs_Prep!$I$4:$I$378,0),MATCH(F_Outputs!W$2,F_Outputs_Prep!$B$4:$AH$4,0))</f>
        <v>[…]02/04/2026 17:29:15</v>
      </c>
      <c r="X198" s="15" t="str">
        <f ca="1">INDEX(F_Outputs_Prep!$B$4:$AH$378,MATCH(F_Outputs!$A198&amp;F_Outputs!$B198,F_Outputs_Prep!$I$4:$I$378,0),MATCH(F_Outputs!X$2,F_Outputs_Prep!$B$4:$AH$4,0))</f>
        <v>[…]02/04/2026 17:29:15</v>
      </c>
    </row>
    <row r="199" spans="1:24" ht="15" x14ac:dyDescent="0.25">
      <c r="A199" s="58" t="s">
        <v>86</v>
      </c>
      <c r="B199" s="56" t="s">
        <v>195</v>
      </c>
      <c r="C199" s="56" t="s">
        <v>196</v>
      </c>
      <c r="D199" s="52" t="s">
        <v>194</v>
      </c>
      <c r="E199" s="56" t="s">
        <v>44</v>
      </c>
      <c r="F199" s="15" t="str">
        <f ca="1">INDEX(F_Outputs_Prep!$B$4:$AH$378,MATCH(F_Outputs!$A199&amp;F_Outputs!$B199,F_Outputs_Prep!$I$4:$I$378,0),MATCH(F_Outputs!F$2,F_Outputs_Prep!$B$4:$AH$4,0))</f>
        <v>PR24-FD-CA13-River-water-quality-v2.xlsx</v>
      </c>
      <c r="G199" s="15" t="str">
        <f ca="1">INDEX(F_Outputs_Prep!$B$4:$AH$378,MATCH(F_Outputs!$A199&amp;F_Outputs!$B199,F_Outputs_Prep!$I$4:$I$378,0),MATCH(F_Outputs!G$2,F_Outputs_Prep!$B$4:$AH$4,0))</f>
        <v>PR24-FD-CA13-River-water-quality-v2.xlsx</v>
      </c>
      <c r="H199" s="15" t="str">
        <f ca="1">INDEX(F_Outputs_Prep!$B$4:$AH$378,MATCH(F_Outputs!$A199&amp;F_Outputs!$B199,F_Outputs_Prep!$I$4:$I$378,0),MATCH(F_Outputs!H$2,F_Outputs_Prep!$B$4:$AH$4,0))</f>
        <v>PR24-FD-CA13-River-water-quality-v2.xlsx</v>
      </c>
      <c r="I199" s="15" t="str">
        <f ca="1">INDEX(F_Outputs_Prep!$B$4:$AH$378,MATCH(F_Outputs!$A199&amp;F_Outputs!$B199,F_Outputs_Prep!$I$4:$I$378,0),MATCH(F_Outputs!I$2,F_Outputs_Prep!$B$4:$AH$4,0))</f>
        <v>PR24-FD-CA13-River-water-quality-v2.xlsx</v>
      </c>
      <c r="J199" s="15" t="str">
        <f ca="1">INDEX(F_Outputs_Prep!$B$4:$AH$378,MATCH(F_Outputs!$A199&amp;F_Outputs!$B199,F_Outputs_Prep!$I$4:$I$378,0),MATCH(F_Outputs!J$2,F_Outputs_Prep!$B$4:$AH$4,0))</f>
        <v>PR24-FD-CA13-River-water-quality-v2.xlsx</v>
      </c>
      <c r="K199" s="15" t="str">
        <f ca="1">INDEX(F_Outputs_Prep!$B$4:$AH$378,MATCH(F_Outputs!$A199&amp;F_Outputs!$B199,F_Outputs_Prep!$I$4:$I$378,0),MATCH(F_Outputs!K$2,F_Outputs_Prep!$B$4:$AH$4,0))</f>
        <v>PR24-FD-CA13-River-water-quality-v2.xlsx</v>
      </c>
      <c r="L199" s="15" t="str">
        <f ca="1">INDEX(F_Outputs_Prep!$B$4:$AH$378,MATCH(F_Outputs!$A199&amp;F_Outputs!$B199,F_Outputs_Prep!$I$4:$I$378,0),MATCH(F_Outputs!L$2,F_Outputs_Prep!$B$4:$AH$4,0))</f>
        <v>PR24-FD-CA13-River-water-quality-v2.xlsx</v>
      </c>
      <c r="M199" s="15" t="str">
        <f ca="1">INDEX(F_Outputs_Prep!$B$4:$AH$378,MATCH(F_Outputs!$A199&amp;F_Outputs!$B199,F_Outputs_Prep!$I$4:$I$378,0),MATCH(F_Outputs!M$2,F_Outputs_Prep!$B$4:$AH$4,0))</f>
        <v>PR24-FD-CA13-River-water-quality-v2.xlsx</v>
      </c>
      <c r="N199" s="15" t="str">
        <f ca="1">INDEX(F_Outputs_Prep!$B$4:$AH$378,MATCH(F_Outputs!$A199&amp;F_Outputs!$B199,F_Outputs_Prep!$I$4:$I$378,0),MATCH(F_Outputs!N$2,F_Outputs_Prep!$B$4:$AH$4,0))</f>
        <v>PR24-FD-CA13-River-water-quality-v2.xlsx</v>
      </c>
      <c r="O199" s="15" t="str">
        <f ca="1">INDEX(F_Outputs_Prep!$B$4:$AH$378,MATCH(F_Outputs!$A199&amp;F_Outputs!$B199,F_Outputs_Prep!$I$4:$I$378,0),MATCH(F_Outputs!O$2,F_Outputs_Prep!$B$4:$AH$4,0))</f>
        <v>PR24-FD-CA13-River-water-quality-v2.xlsx</v>
      </c>
      <c r="P199" s="15" t="str">
        <f ca="1">INDEX(F_Outputs_Prep!$B$4:$AH$378,MATCH(F_Outputs!$A199&amp;F_Outputs!$B199,F_Outputs_Prep!$I$4:$I$378,0),MATCH(F_Outputs!P$2,F_Outputs_Prep!$B$4:$AH$4,0))</f>
        <v>PR24-FD-CA13-River-water-quality-v2.xlsx</v>
      </c>
      <c r="Q199" s="15" t="str">
        <f ca="1">INDEX(F_Outputs_Prep!$B$4:$AH$378,MATCH(F_Outputs!$A199&amp;F_Outputs!$B199,F_Outputs_Prep!$I$4:$I$378,0),MATCH(F_Outputs!Q$2,F_Outputs_Prep!$B$4:$AH$4,0))</f>
        <v>PR24-FD-CA13-River-water-quality-v2.xlsx</v>
      </c>
      <c r="R199" s="15" t="str">
        <f ca="1">INDEX(F_Outputs_Prep!$B$4:$AH$378,MATCH(F_Outputs!$A199&amp;F_Outputs!$B199,F_Outputs_Prep!$I$4:$I$378,0),MATCH(F_Outputs!R$2,F_Outputs_Prep!$B$4:$AH$4,0))</f>
        <v>PR24-FD-CA13-River-water-quality-v2.xlsx</v>
      </c>
      <c r="S199" s="15" t="str">
        <f ca="1">INDEX(F_Outputs_Prep!$B$4:$AH$378,MATCH(F_Outputs!$A199&amp;F_Outputs!$B199,F_Outputs_Prep!$I$4:$I$378,0),MATCH(F_Outputs!S$2,F_Outputs_Prep!$B$4:$AH$4,0))</f>
        <v>PR24-FD-CA13-River-water-quality-v2.xlsx</v>
      </c>
      <c r="T199" s="15" t="str">
        <f ca="1">INDEX(F_Outputs_Prep!$B$4:$AH$378,MATCH(F_Outputs!$A199&amp;F_Outputs!$B199,F_Outputs_Prep!$I$4:$I$378,0),MATCH(F_Outputs!T$2,F_Outputs_Prep!$B$4:$AH$4,0))</f>
        <v>PR24-FD-CA13-River-water-quality-v2.xlsx</v>
      </c>
      <c r="U199" s="15" t="str">
        <f ca="1">INDEX(F_Outputs_Prep!$B$4:$AH$378,MATCH(F_Outputs!$A199&amp;F_Outputs!$B199,F_Outputs_Prep!$I$4:$I$378,0),MATCH(F_Outputs!U$2,F_Outputs_Prep!$B$4:$AH$4,0))</f>
        <v>PR24-FD-CA13-River-water-quality-v2.xlsx</v>
      </c>
      <c r="V199" s="15" t="str">
        <f ca="1">INDEX(F_Outputs_Prep!$B$4:$AH$378,MATCH(F_Outputs!$A199&amp;F_Outputs!$B199,F_Outputs_Prep!$I$4:$I$378,0),MATCH(F_Outputs!V$2,F_Outputs_Prep!$B$4:$AH$4,0))</f>
        <v>PR24-FD-CA13-River-water-quality-v2.xlsx</v>
      </c>
      <c r="W199" s="15" t="str">
        <f ca="1">INDEX(F_Outputs_Prep!$B$4:$AH$378,MATCH(F_Outputs!$A199&amp;F_Outputs!$B199,F_Outputs_Prep!$I$4:$I$378,0),MATCH(F_Outputs!W$2,F_Outputs_Prep!$B$4:$AH$4,0))</f>
        <v>PR24-FD-CA13-River-water-quality-v2.xlsx</v>
      </c>
      <c r="X199" s="15" t="str">
        <f ca="1">INDEX(F_Outputs_Prep!$B$4:$AH$378,MATCH(F_Outputs!$A199&amp;F_Outputs!$B199,F_Outputs_Prep!$I$4:$I$378,0),MATCH(F_Outputs!X$2,F_Outputs_Prep!$B$4:$AH$4,0))</f>
        <v>PR24-FD-CA13-River-water-quality-v2.xlsx</v>
      </c>
    </row>
    <row r="200" spans="1:24" ht="15" x14ac:dyDescent="0.25">
      <c r="A200" s="58" t="s">
        <v>86</v>
      </c>
      <c r="B200" s="56" t="s">
        <v>197</v>
      </c>
      <c r="C200" s="56" t="s">
        <v>198</v>
      </c>
      <c r="D200" s="52" t="s">
        <v>194</v>
      </c>
      <c r="E200" s="56" t="s">
        <v>44</v>
      </c>
      <c r="F200" s="15" t="str">
        <f>INDEX(F_Outputs_Prep!$B$4:$AH$378,MATCH(F_Outputs!$A200&amp;F_Outputs!$B200,F_Outputs_Prep!$I$4:$I$378,0),MATCH(F_Outputs!F$2,F_Outputs_Prep!$B$4:$AH$4,0))</f>
        <v>NA</v>
      </c>
      <c r="G200" s="15" t="str">
        <f>INDEX(F_Outputs_Prep!$B$4:$AH$378,MATCH(F_Outputs!$A200&amp;F_Outputs!$B200,F_Outputs_Prep!$I$4:$I$378,0),MATCH(F_Outputs!G$2,F_Outputs_Prep!$B$4:$AH$4,0))</f>
        <v>NA</v>
      </c>
      <c r="H200" s="15" t="str">
        <f>INDEX(F_Outputs_Prep!$B$4:$AH$378,MATCH(F_Outputs!$A200&amp;F_Outputs!$B200,F_Outputs_Prep!$I$4:$I$378,0),MATCH(F_Outputs!H$2,F_Outputs_Prep!$B$4:$AH$4,0))</f>
        <v>NA</v>
      </c>
      <c r="I200" s="15" t="str">
        <f>INDEX(F_Outputs_Prep!$B$4:$AH$378,MATCH(F_Outputs!$A200&amp;F_Outputs!$B200,F_Outputs_Prep!$I$4:$I$378,0),MATCH(F_Outputs!I$2,F_Outputs_Prep!$B$4:$AH$4,0))</f>
        <v>NA</v>
      </c>
      <c r="J200" s="15" t="str">
        <f>INDEX(F_Outputs_Prep!$B$4:$AH$378,MATCH(F_Outputs!$A200&amp;F_Outputs!$B200,F_Outputs_Prep!$I$4:$I$378,0),MATCH(F_Outputs!J$2,F_Outputs_Prep!$B$4:$AH$4,0))</f>
        <v>NA</v>
      </c>
      <c r="K200" s="15" t="str">
        <f>INDEX(F_Outputs_Prep!$B$4:$AH$378,MATCH(F_Outputs!$A200&amp;F_Outputs!$B200,F_Outputs_Prep!$I$4:$I$378,0),MATCH(F_Outputs!K$2,F_Outputs_Prep!$B$4:$AH$4,0))</f>
        <v>NA</v>
      </c>
      <c r="L200" s="15" t="str">
        <f>INDEX(F_Outputs_Prep!$B$4:$AH$378,MATCH(F_Outputs!$A200&amp;F_Outputs!$B200,F_Outputs_Prep!$I$4:$I$378,0),MATCH(F_Outputs!L$2,F_Outputs_Prep!$B$4:$AH$4,0))</f>
        <v>NA</v>
      </c>
      <c r="M200" s="15" t="str">
        <f>INDEX(F_Outputs_Prep!$B$4:$AH$378,MATCH(F_Outputs!$A200&amp;F_Outputs!$B200,F_Outputs_Prep!$I$4:$I$378,0),MATCH(F_Outputs!M$2,F_Outputs_Prep!$B$4:$AH$4,0))</f>
        <v>NA</v>
      </c>
      <c r="N200" s="15" t="str">
        <f>INDEX(F_Outputs_Prep!$B$4:$AH$378,MATCH(F_Outputs!$A200&amp;F_Outputs!$B200,F_Outputs_Prep!$I$4:$I$378,0),MATCH(F_Outputs!N$2,F_Outputs_Prep!$B$4:$AH$4,0))</f>
        <v>NA</v>
      </c>
      <c r="O200" s="15" t="str">
        <f>INDEX(F_Outputs_Prep!$B$4:$AH$378,MATCH(F_Outputs!$A200&amp;F_Outputs!$B200,F_Outputs_Prep!$I$4:$I$378,0),MATCH(F_Outputs!O$2,F_Outputs_Prep!$B$4:$AH$4,0))</f>
        <v>NA</v>
      </c>
      <c r="P200" s="15" t="str">
        <f>INDEX(F_Outputs_Prep!$B$4:$AH$378,MATCH(F_Outputs!$A200&amp;F_Outputs!$B200,F_Outputs_Prep!$I$4:$I$378,0),MATCH(F_Outputs!P$2,F_Outputs_Prep!$B$4:$AH$4,0))</f>
        <v>NA</v>
      </c>
      <c r="Q200" s="15" t="str">
        <f>INDEX(F_Outputs_Prep!$B$4:$AH$378,MATCH(F_Outputs!$A200&amp;F_Outputs!$B200,F_Outputs_Prep!$I$4:$I$378,0),MATCH(F_Outputs!Q$2,F_Outputs_Prep!$B$4:$AH$4,0))</f>
        <v>NA</v>
      </c>
      <c r="R200" s="15" t="str">
        <f>INDEX(F_Outputs_Prep!$B$4:$AH$378,MATCH(F_Outputs!$A200&amp;F_Outputs!$B200,F_Outputs_Prep!$I$4:$I$378,0),MATCH(F_Outputs!R$2,F_Outputs_Prep!$B$4:$AH$4,0))</f>
        <v>NA</v>
      </c>
      <c r="S200" s="15" t="str">
        <f>INDEX(F_Outputs_Prep!$B$4:$AH$378,MATCH(F_Outputs!$A200&amp;F_Outputs!$B200,F_Outputs_Prep!$I$4:$I$378,0),MATCH(F_Outputs!S$2,F_Outputs_Prep!$B$4:$AH$4,0))</f>
        <v>NA</v>
      </c>
      <c r="T200" s="15" t="str">
        <f>INDEX(F_Outputs_Prep!$B$4:$AH$378,MATCH(F_Outputs!$A200&amp;F_Outputs!$B200,F_Outputs_Prep!$I$4:$I$378,0),MATCH(F_Outputs!T$2,F_Outputs_Prep!$B$4:$AH$4,0))</f>
        <v>NA</v>
      </c>
      <c r="U200" s="15" t="str">
        <f>INDEX(F_Outputs_Prep!$B$4:$AH$378,MATCH(F_Outputs!$A200&amp;F_Outputs!$B200,F_Outputs_Prep!$I$4:$I$378,0),MATCH(F_Outputs!U$2,F_Outputs_Prep!$B$4:$AH$4,0))</f>
        <v>NA</v>
      </c>
      <c r="V200" s="15" t="str">
        <f>INDEX(F_Outputs_Prep!$B$4:$AH$378,MATCH(F_Outputs!$A200&amp;F_Outputs!$B200,F_Outputs_Prep!$I$4:$I$378,0),MATCH(F_Outputs!V$2,F_Outputs_Prep!$B$4:$AH$4,0))</f>
        <v>NA</v>
      </c>
      <c r="W200" s="15" t="str">
        <f>INDEX(F_Outputs_Prep!$B$4:$AH$378,MATCH(F_Outputs!$A200&amp;F_Outputs!$B200,F_Outputs_Prep!$I$4:$I$378,0),MATCH(F_Outputs!W$2,F_Outputs_Prep!$B$4:$AH$4,0))</f>
        <v>NA</v>
      </c>
      <c r="X200" s="15" t="str">
        <f>INDEX(F_Outputs_Prep!$B$4:$AH$378,MATCH(F_Outputs!$A200&amp;F_Outputs!$B200,F_Outputs_Prep!$I$4:$I$378,0),MATCH(F_Outputs!X$2,F_Outputs_Prep!$B$4:$AH$4,0))</f>
        <v>NA</v>
      </c>
    </row>
    <row r="201" spans="1:24" ht="15" x14ac:dyDescent="0.25">
      <c r="A201" s="58" t="s">
        <v>86</v>
      </c>
      <c r="B201" s="56" t="s">
        <v>199</v>
      </c>
      <c r="C201" s="56" t="s">
        <v>200</v>
      </c>
      <c r="D201" s="52" t="s">
        <v>201</v>
      </c>
      <c r="E201" s="56" t="s">
        <v>44</v>
      </c>
      <c r="F201" s="15">
        <f>INDEX(F_Outputs_Prep!$B$4:$AH$378,MATCH(F_Outputs!$A201&amp;F_Outputs!$B201,F_Outputs_Prep!$I$4:$I$378,0),MATCH(F_Outputs!F$2,F_Outputs_Prep!$B$4:$AH$4,0))</f>
        <v>1</v>
      </c>
      <c r="G201" s="15">
        <f>INDEX(F_Outputs_Prep!$B$4:$AH$378,MATCH(F_Outputs!$A201&amp;F_Outputs!$B201,F_Outputs_Prep!$I$4:$I$378,0),MATCH(F_Outputs!G$2,F_Outputs_Prep!$B$4:$AH$4,0))</f>
        <v>1</v>
      </c>
      <c r="H201" s="15">
        <f>INDEX(F_Outputs_Prep!$B$4:$AH$378,MATCH(F_Outputs!$A201&amp;F_Outputs!$B201,F_Outputs_Prep!$I$4:$I$378,0),MATCH(F_Outputs!H$2,F_Outputs_Prep!$B$4:$AH$4,0))</f>
        <v>1</v>
      </c>
      <c r="I201" s="15">
        <f>INDEX(F_Outputs_Prep!$B$4:$AH$378,MATCH(F_Outputs!$A201&amp;F_Outputs!$B201,F_Outputs_Prep!$I$4:$I$378,0),MATCH(F_Outputs!I$2,F_Outputs_Prep!$B$4:$AH$4,0))</f>
        <v>1</v>
      </c>
      <c r="J201" s="15">
        <f>INDEX(F_Outputs_Prep!$B$4:$AH$378,MATCH(F_Outputs!$A201&amp;F_Outputs!$B201,F_Outputs_Prep!$I$4:$I$378,0),MATCH(F_Outputs!J$2,F_Outputs_Prep!$B$4:$AH$4,0))</f>
        <v>1</v>
      </c>
      <c r="K201" s="15">
        <f>INDEX(F_Outputs_Prep!$B$4:$AH$378,MATCH(F_Outputs!$A201&amp;F_Outputs!$B201,F_Outputs_Prep!$I$4:$I$378,0),MATCH(F_Outputs!K$2,F_Outputs_Prep!$B$4:$AH$4,0))</f>
        <v>1</v>
      </c>
      <c r="L201" s="15">
        <f>INDEX(F_Outputs_Prep!$B$4:$AH$378,MATCH(F_Outputs!$A201&amp;F_Outputs!$B201,F_Outputs_Prep!$I$4:$I$378,0),MATCH(F_Outputs!L$2,F_Outputs_Prep!$B$4:$AH$4,0))</f>
        <v>1</v>
      </c>
      <c r="M201" s="15">
        <f>INDEX(F_Outputs_Prep!$B$4:$AH$378,MATCH(F_Outputs!$A201&amp;F_Outputs!$B201,F_Outputs_Prep!$I$4:$I$378,0),MATCH(F_Outputs!M$2,F_Outputs_Prep!$B$4:$AH$4,0))</f>
        <v>1</v>
      </c>
      <c r="N201" s="15">
        <f>INDEX(F_Outputs_Prep!$B$4:$AH$378,MATCH(F_Outputs!$A201&amp;F_Outputs!$B201,F_Outputs_Prep!$I$4:$I$378,0),MATCH(F_Outputs!N$2,F_Outputs_Prep!$B$4:$AH$4,0))</f>
        <v>1</v>
      </c>
      <c r="O201" s="15">
        <f>INDEX(F_Outputs_Prep!$B$4:$AH$378,MATCH(F_Outputs!$A201&amp;F_Outputs!$B201,F_Outputs_Prep!$I$4:$I$378,0),MATCH(F_Outputs!O$2,F_Outputs_Prep!$B$4:$AH$4,0))</f>
        <v>1</v>
      </c>
      <c r="P201" s="15">
        <f>INDEX(F_Outputs_Prep!$B$4:$AH$378,MATCH(F_Outputs!$A201&amp;F_Outputs!$B201,F_Outputs_Prep!$I$4:$I$378,0),MATCH(F_Outputs!P$2,F_Outputs_Prep!$B$4:$AH$4,0))</f>
        <v>1</v>
      </c>
      <c r="Q201" s="15">
        <f>INDEX(F_Outputs_Prep!$B$4:$AH$378,MATCH(F_Outputs!$A201&amp;F_Outputs!$B201,F_Outputs_Prep!$I$4:$I$378,0),MATCH(F_Outputs!Q$2,F_Outputs_Prep!$B$4:$AH$4,0))</f>
        <v>1</v>
      </c>
      <c r="R201" s="15">
        <f>INDEX(F_Outputs_Prep!$B$4:$AH$378,MATCH(F_Outputs!$A201&amp;F_Outputs!$B201,F_Outputs_Prep!$I$4:$I$378,0),MATCH(F_Outputs!R$2,F_Outputs_Prep!$B$4:$AH$4,0))</f>
        <v>1</v>
      </c>
      <c r="S201" s="15">
        <f>INDEX(F_Outputs_Prep!$B$4:$AH$378,MATCH(F_Outputs!$A201&amp;F_Outputs!$B201,F_Outputs_Prep!$I$4:$I$378,0),MATCH(F_Outputs!S$2,F_Outputs_Prep!$B$4:$AH$4,0))</f>
        <v>1</v>
      </c>
      <c r="T201" s="15">
        <f>INDEX(F_Outputs_Prep!$B$4:$AH$378,MATCH(F_Outputs!$A201&amp;F_Outputs!$B201,F_Outputs_Prep!$I$4:$I$378,0),MATCH(F_Outputs!T$2,F_Outputs_Prep!$B$4:$AH$4,0))</f>
        <v>1</v>
      </c>
      <c r="U201" s="15">
        <f>INDEX(F_Outputs_Prep!$B$4:$AH$378,MATCH(F_Outputs!$A201&amp;F_Outputs!$B201,F_Outputs_Prep!$I$4:$I$378,0),MATCH(F_Outputs!U$2,F_Outputs_Prep!$B$4:$AH$4,0))</f>
        <v>1</v>
      </c>
      <c r="V201" s="15">
        <f>INDEX(F_Outputs_Prep!$B$4:$AH$378,MATCH(F_Outputs!$A201&amp;F_Outputs!$B201,F_Outputs_Prep!$I$4:$I$378,0),MATCH(F_Outputs!V$2,F_Outputs_Prep!$B$4:$AH$4,0))</f>
        <v>1</v>
      </c>
      <c r="W201" s="15">
        <f>INDEX(F_Outputs_Prep!$B$4:$AH$378,MATCH(F_Outputs!$A201&amp;F_Outputs!$B201,F_Outputs_Prep!$I$4:$I$378,0),MATCH(F_Outputs!W$2,F_Outputs_Prep!$B$4:$AH$4,0))</f>
        <v>1</v>
      </c>
      <c r="X201" s="15">
        <f>INDEX(F_Outputs_Prep!$B$4:$AH$378,MATCH(F_Outputs!$A201&amp;F_Outputs!$B201,F_Outputs_Prep!$I$4:$I$378,0),MATCH(F_Outputs!X$2,F_Outputs_Prep!$B$4:$AH$4,0))</f>
        <v>1</v>
      </c>
    </row>
    <row r="202" spans="1:24" ht="15" x14ac:dyDescent="0.25">
      <c r="A202" s="58" t="s">
        <v>87</v>
      </c>
      <c r="B202" s="56" t="s">
        <v>125</v>
      </c>
      <c r="C202" s="56" t="s">
        <v>176</v>
      </c>
      <c r="D202" s="52" t="s">
        <v>50</v>
      </c>
      <c r="E202" s="56" t="s">
        <v>44</v>
      </c>
      <c r="F202" s="15" t="str">
        <f>INDEX(F_Outputs_Prep!$B$4:$AH$378,MATCH(F_Outputs!$A202&amp;F_Outputs!$B202,F_Outputs_Prep!$I$4:$I$378,0),MATCH(F_Outputs!F$2,F_Outputs_Prep!$B$4:$AH$4,0))</f>
        <v>##BLANK</v>
      </c>
      <c r="G202" s="15" t="str">
        <f>INDEX(F_Outputs_Prep!$B$4:$AH$378,MATCH(F_Outputs!$A202&amp;F_Outputs!$B202,F_Outputs_Prep!$I$4:$I$378,0),MATCH(F_Outputs!G$2,F_Outputs_Prep!$B$4:$AH$4,0))</f>
        <v>##BLANK</v>
      </c>
      <c r="H202" s="15" t="str">
        <f>INDEX(F_Outputs_Prep!$B$4:$AH$378,MATCH(F_Outputs!$A202&amp;F_Outputs!$B202,F_Outputs_Prep!$I$4:$I$378,0),MATCH(F_Outputs!H$2,F_Outputs_Prep!$B$4:$AH$4,0))</f>
        <v>##BLANK</v>
      </c>
      <c r="I202" s="15" t="str">
        <f>INDEX(F_Outputs_Prep!$B$4:$AH$378,MATCH(F_Outputs!$A202&amp;F_Outputs!$B202,F_Outputs_Prep!$I$4:$I$378,0),MATCH(F_Outputs!I$2,F_Outputs_Prep!$B$4:$AH$4,0))</f>
        <v>##BLANK</v>
      </c>
      <c r="J202" s="15" t="str">
        <f>INDEX(F_Outputs_Prep!$B$4:$AH$378,MATCH(F_Outputs!$A202&amp;F_Outputs!$B202,F_Outputs_Prep!$I$4:$I$378,0),MATCH(F_Outputs!J$2,F_Outputs_Prep!$B$4:$AH$4,0))</f>
        <v>##BLANK</v>
      </c>
      <c r="K202" s="15" t="str">
        <f>INDEX(F_Outputs_Prep!$B$4:$AH$378,MATCH(F_Outputs!$A202&amp;F_Outputs!$B202,F_Outputs_Prep!$I$4:$I$378,0),MATCH(F_Outputs!K$2,F_Outputs_Prep!$B$4:$AH$4,0))</f>
        <v>##BLANK</v>
      </c>
      <c r="L202" s="15" t="str">
        <f>INDEX(F_Outputs_Prep!$B$4:$AH$378,MATCH(F_Outputs!$A202&amp;F_Outputs!$B202,F_Outputs_Prep!$I$4:$I$378,0),MATCH(F_Outputs!L$2,F_Outputs_Prep!$B$4:$AH$4,0))</f>
        <v>##BLANK</v>
      </c>
      <c r="M202" s="15" t="str">
        <f>INDEX(F_Outputs_Prep!$B$4:$AH$378,MATCH(F_Outputs!$A202&amp;F_Outputs!$B202,F_Outputs_Prep!$I$4:$I$378,0),MATCH(F_Outputs!M$2,F_Outputs_Prep!$B$4:$AH$4,0))</f>
        <v>##BLANK</v>
      </c>
      <c r="N202" s="15" t="str">
        <f>INDEX(F_Outputs_Prep!$B$4:$AH$378,MATCH(F_Outputs!$A202&amp;F_Outputs!$B202,F_Outputs_Prep!$I$4:$I$378,0),MATCH(F_Outputs!N$2,F_Outputs_Prep!$B$4:$AH$4,0))</f>
        <v>##BLANK</v>
      </c>
      <c r="O202" s="15" t="str">
        <f>INDEX(F_Outputs_Prep!$B$4:$AH$378,MATCH(F_Outputs!$A202&amp;F_Outputs!$B202,F_Outputs_Prep!$I$4:$I$378,0),MATCH(F_Outputs!O$2,F_Outputs_Prep!$B$4:$AH$4,0))</f>
        <v>##BLANK</v>
      </c>
      <c r="P202" s="15" t="str">
        <f>INDEX(F_Outputs_Prep!$B$4:$AH$378,MATCH(F_Outputs!$A202&amp;F_Outputs!$B202,F_Outputs_Prep!$I$4:$I$378,0),MATCH(F_Outputs!P$2,F_Outputs_Prep!$B$4:$AH$4,0))</f>
        <v>##BLANK</v>
      </c>
      <c r="Q202" s="15" t="str">
        <f>INDEX(F_Outputs_Prep!$B$4:$AH$378,MATCH(F_Outputs!$A202&amp;F_Outputs!$B202,F_Outputs_Prep!$I$4:$I$378,0),MATCH(F_Outputs!Q$2,F_Outputs_Prep!$B$4:$AH$4,0))</f>
        <v>##BLANK</v>
      </c>
      <c r="R202" s="15" t="str">
        <f>INDEX(F_Outputs_Prep!$B$4:$AH$378,MATCH(F_Outputs!$A202&amp;F_Outputs!$B202,F_Outputs_Prep!$I$4:$I$378,0),MATCH(F_Outputs!R$2,F_Outputs_Prep!$B$4:$AH$4,0))</f>
        <v>##BLANK</v>
      </c>
      <c r="S202" s="15" t="str">
        <f>INDEX(F_Outputs_Prep!$B$4:$AH$378,MATCH(F_Outputs!$A202&amp;F_Outputs!$B202,F_Outputs_Prep!$I$4:$I$378,0),MATCH(F_Outputs!S$2,F_Outputs_Prep!$B$4:$AH$4,0))</f>
        <v>##BLANK</v>
      </c>
      <c r="T202" s="15" t="str">
        <f>INDEX(F_Outputs_Prep!$B$4:$AH$378,MATCH(F_Outputs!$A202&amp;F_Outputs!$B202,F_Outputs_Prep!$I$4:$I$378,0),MATCH(F_Outputs!T$2,F_Outputs_Prep!$B$4:$AH$4,0))</f>
        <v>##BLANK</v>
      </c>
      <c r="U202" s="15" t="str">
        <f>INDEX(F_Outputs_Prep!$B$4:$AH$378,MATCH(F_Outputs!$A202&amp;F_Outputs!$B202,F_Outputs_Prep!$I$4:$I$378,0),MATCH(F_Outputs!U$2,F_Outputs_Prep!$B$4:$AH$4,0))</f>
        <v>##BLANK</v>
      </c>
      <c r="V202" s="15" t="str">
        <f>INDEX(F_Outputs_Prep!$B$4:$AH$378,MATCH(F_Outputs!$A202&amp;F_Outputs!$B202,F_Outputs_Prep!$I$4:$I$378,0),MATCH(F_Outputs!V$2,F_Outputs_Prep!$B$4:$AH$4,0))</f>
        <v>##BLANK</v>
      </c>
      <c r="W202" s="15" t="str">
        <f>INDEX(F_Outputs_Prep!$B$4:$AH$378,MATCH(F_Outputs!$A202&amp;F_Outputs!$B202,F_Outputs_Prep!$I$4:$I$378,0),MATCH(F_Outputs!W$2,F_Outputs_Prep!$B$4:$AH$4,0))</f>
        <v>##BLANK</v>
      </c>
      <c r="X202" s="15" t="str">
        <f>INDEX(F_Outputs_Prep!$B$4:$AH$378,MATCH(F_Outputs!$A202&amp;F_Outputs!$B202,F_Outputs_Prep!$I$4:$I$378,0),MATCH(F_Outputs!X$2,F_Outputs_Prep!$B$4:$AH$4,0))</f>
        <v>##BLANK</v>
      </c>
    </row>
    <row r="203" spans="1:24" ht="15" x14ac:dyDescent="0.25">
      <c r="A203" s="58" t="s">
        <v>87</v>
      </c>
      <c r="B203" s="56" t="s">
        <v>126</v>
      </c>
      <c r="C203" s="56" t="s">
        <v>177</v>
      </c>
      <c r="D203" s="52" t="s">
        <v>50</v>
      </c>
      <c r="E203" s="56" t="s">
        <v>44</v>
      </c>
      <c r="F203" s="15">
        <f>INDEX(F_Outputs_Prep!$B$4:$AH$378,MATCH(F_Outputs!$A203&amp;F_Outputs!$B203,F_Outputs_Prep!$I$4:$I$378,0),MATCH(F_Outputs!F$2,F_Outputs_Prep!$B$4:$AH$4,0))</f>
        <v>13284.54</v>
      </c>
      <c r="G203" s="15">
        <f>INDEX(F_Outputs_Prep!$B$4:$AH$378,MATCH(F_Outputs!$A203&amp;F_Outputs!$B203,F_Outputs_Prep!$I$4:$I$378,0),MATCH(F_Outputs!G$2,F_Outputs_Prep!$B$4:$AH$4,0))</f>
        <v>11797.165000000001</v>
      </c>
      <c r="H203" s="15">
        <f>INDEX(F_Outputs_Prep!$B$4:$AH$378,MATCH(F_Outputs!$A203&amp;F_Outputs!$B203,F_Outputs_Prep!$I$4:$I$378,0),MATCH(F_Outputs!H$2,F_Outputs_Prep!$B$4:$AH$4,0))</f>
        <v>15878.96</v>
      </c>
      <c r="I203" s="15">
        <f>INDEX(F_Outputs_Prep!$B$4:$AH$378,MATCH(F_Outputs!$A203&amp;F_Outputs!$B203,F_Outputs_Prep!$I$4:$I$378,0),MATCH(F_Outputs!I$2,F_Outputs_Prep!$B$4:$AH$4,0))</f>
        <v>12219.834999999999</v>
      </c>
      <c r="J203" s="15">
        <f>INDEX(F_Outputs_Prep!$B$4:$AH$378,MATCH(F_Outputs!$A203&amp;F_Outputs!$B203,F_Outputs_Prep!$I$4:$I$378,0),MATCH(F_Outputs!J$2,F_Outputs_Prep!$B$4:$AH$4,0))</f>
        <v>10894.885</v>
      </c>
      <c r="K203" s="15">
        <f>INDEX(F_Outputs_Prep!$B$4:$AH$378,MATCH(F_Outputs!$A203&amp;F_Outputs!$B203,F_Outputs_Prep!$I$4:$I$378,0),MATCH(F_Outputs!K$2,F_Outputs_Prep!$B$4:$AH$4,0))</f>
        <v>13179.055</v>
      </c>
      <c r="L203" s="15">
        <f>INDEX(F_Outputs_Prep!$B$4:$AH$378,MATCH(F_Outputs!$A203&amp;F_Outputs!$B203,F_Outputs_Prep!$I$4:$I$378,0),MATCH(F_Outputs!L$2,F_Outputs_Prep!$B$4:$AH$4,0))</f>
        <v>11229.59</v>
      </c>
      <c r="M203" s="15">
        <f>INDEX(F_Outputs_Prep!$B$4:$AH$378,MATCH(F_Outputs!$A203&amp;F_Outputs!$B203,F_Outputs_Prep!$I$4:$I$378,0),MATCH(F_Outputs!M$2,F_Outputs_Prep!$B$4:$AH$4,0))</f>
        <v>14730.305</v>
      </c>
      <c r="N203" s="15">
        <f>INDEX(F_Outputs_Prep!$B$4:$AH$378,MATCH(F_Outputs!$A203&amp;F_Outputs!$B203,F_Outputs_Prep!$I$4:$I$378,0),MATCH(F_Outputs!N$2,F_Outputs_Prep!$B$4:$AH$4,0))</f>
        <v>13186.355</v>
      </c>
      <c r="O203" s="15">
        <f>INDEX(F_Outputs_Prep!$B$4:$AH$378,MATCH(F_Outputs!$A203&amp;F_Outputs!$B203,F_Outputs_Prep!$I$4:$I$378,0),MATCH(F_Outputs!O$2,F_Outputs_Prep!$B$4:$AH$4,0))</f>
        <v>15680.4</v>
      </c>
      <c r="P203" s="15">
        <f>INDEX(F_Outputs_Prep!$B$4:$AH$378,MATCH(F_Outputs!$A203&amp;F_Outputs!$B203,F_Outputs_Prep!$I$4:$I$378,0),MATCH(F_Outputs!P$2,F_Outputs_Prep!$B$4:$AH$4,0))</f>
        <v>84435.45</v>
      </c>
      <c r="Q203" s="15">
        <f>INDEX(F_Outputs_Prep!$B$4:$AH$378,MATCH(F_Outputs!$A203&amp;F_Outputs!$B203,F_Outputs_Prep!$I$4:$I$378,0),MATCH(F_Outputs!Q$2,F_Outputs_Prep!$B$4:$AH$4,0))</f>
        <v>85906.4</v>
      </c>
      <c r="R203" s="15">
        <f>INDEX(F_Outputs_Prep!$B$4:$AH$378,MATCH(F_Outputs!$A203&amp;F_Outputs!$B203,F_Outputs_Prep!$I$4:$I$378,0),MATCH(F_Outputs!R$2,F_Outputs_Prep!$B$4:$AH$4,0))</f>
        <v>87592.7</v>
      </c>
      <c r="S203" s="15">
        <f>INDEX(F_Outputs_Prep!$B$4:$AH$378,MATCH(F_Outputs!$A203&amp;F_Outputs!$B203,F_Outputs_Prep!$I$4:$I$378,0),MATCH(F_Outputs!S$2,F_Outputs_Prep!$B$4:$AH$4,0))</f>
        <v>87592.7</v>
      </c>
      <c r="T203" s="15">
        <f>INDEX(F_Outputs_Prep!$B$4:$AH$378,MATCH(F_Outputs!$A203&amp;F_Outputs!$B203,F_Outputs_Prep!$I$4:$I$378,0),MATCH(F_Outputs!T$2,F_Outputs_Prep!$B$4:$AH$4,0))</f>
        <v>2467009.4500000002</v>
      </c>
      <c r="U203" s="15">
        <f>INDEX(F_Outputs_Prep!$B$4:$AH$378,MATCH(F_Outputs!$A203&amp;F_Outputs!$B203,F_Outputs_Prep!$I$4:$I$378,0),MATCH(F_Outputs!U$2,F_Outputs_Prep!$B$4:$AH$4,0))</f>
        <v>2642340.85</v>
      </c>
      <c r="V203" s="15">
        <f>INDEX(F_Outputs_Prep!$B$4:$AH$378,MATCH(F_Outputs!$A203&amp;F_Outputs!$B203,F_Outputs_Prep!$I$4:$I$378,0),MATCH(F_Outputs!V$2,F_Outputs_Prep!$B$4:$AH$4,0))</f>
        <v>2681717.0499999998</v>
      </c>
      <c r="W203" s="15">
        <f>INDEX(F_Outputs_Prep!$B$4:$AH$378,MATCH(F_Outputs!$A203&amp;F_Outputs!$B203,F_Outputs_Prep!$I$4:$I$378,0),MATCH(F_Outputs!W$2,F_Outputs_Prep!$B$4:$AH$4,0))</f>
        <v>2687173.8</v>
      </c>
      <c r="X203" s="15">
        <f>INDEX(F_Outputs_Prep!$B$4:$AH$378,MATCH(F_Outputs!$A203&amp;F_Outputs!$B203,F_Outputs_Prep!$I$4:$I$378,0),MATCH(F_Outputs!X$2,F_Outputs_Prep!$B$4:$AH$4,0))</f>
        <v>2687173.8</v>
      </c>
    </row>
    <row r="204" spans="1:24" ht="15" x14ac:dyDescent="0.25">
      <c r="A204" s="58" t="s">
        <v>87</v>
      </c>
      <c r="B204" s="56" t="s">
        <v>127</v>
      </c>
      <c r="C204" s="56" t="s">
        <v>178</v>
      </c>
      <c r="D204" s="52" t="s">
        <v>50</v>
      </c>
      <c r="E204" s="56" t="s">
        <v>44</v>
      </c>
      <c r="F204" s="15">
        <f>INDEX(F_Outputs_Prep!$B$4:$AH$378,MATCH(F_Outputs!$A204&amp;F_Outputs!$B204,F_Outputs_Prep!$I$4:$I$378,0),MATCH(F_Outputs!F$2,F_Outputs_Prep!$B$4:$AH$4,0))</f>
        <v>13284.54</v>
      </c>
      <c r="G204" s="15">
        <f>INDEX(F_Outputs_Prep!$B$4:$AH$378,MATCH(F_Outputs!$A204&amp;F_Outputs!$B204,F_Outputs_Prep!$I$4:$I$378,0),MATCH(F_Outputs!G$2,F_Outputs_Prep!$B$4:$AH$4,0))</f>
        <v>11797.165000000001</v>
      </c>
      <c r="H204" s="15">
        <f>INDEX(F_Outputs_Prep!$B$4:$AH$378,MATCH(F_Outputs!$A204&amp;F_Outputs!$B204,F_Outputs_Prep!$I$4:$I$378,0),MATCH(F_Outputs!H$2,F_Outputs_Prep!$B$4:$AH$4,0))</f>
        <v>15878.96</v>
      </c>
      <c r="I204" s="15">
        <f>INDEX(F_Outputs_Prep!$B$4:$AH$378,MATCH(F_Outputs!$A204&amp;F_Outputs!$B204,F_Outputs_Prep!$I$4:$I$378,0),MATCH(F_Outputs!I$2,F_Outputs_Prep!$B$4:$AH$4,0))</f>
        <v>12219.834999999999</v>
      </c>
      <c r="J204" s="15">
        <f>INDEX(F_Outputs_Prep!$B$4:$AH$378,MATCH(F_Outputs!$A204&amp;F_Outputs!$B204,F_Outputs_Prep!$I$4:$I$378,0),MATCH(F_Outputs!J$2,F_Outputs_Prep!$B$4:$AH$4,0))</f>
        <v>10894.885</v>
      </c>
      <c r="K204" s="15">
        <f>INDEX(F_Outputs_Prep!$B$4:$AH$378,MATCH(F_Outputs!$A204&amp;F_Outputs!$B204,F_Outputs_Prep!$I$4:$I$378,0),MATCH(F_Outputs!K$2,F_Outputs_Prep!$B$4:$AH$4,0))</f>
        <v>13179.055</v>
      </c>
      <c r="L204" s="15">
        <f>INDEX(F_Outputs_Prep!$B$4:$AH$378,MATCH(F_Outputs!$A204&amp;F_Outputs!$B204,F_Outputs_Prep!$I$4:$I$378,0),MATCH(F_Outputs!L$2,F_Outputs_Prep!$B$4:$AH$4,0))</f>
        <v>11229.59</v>
      </c>
      <c r="M204" s="15">
        <f>INDEX(F_Outputs_Prep!$B$4:$AH$378,MATCH(F_Outputs!$A204&amp;F_Outputs!$B204,F_Outputs_Prep!$I$4:$I$378,0),MATCH(F_Outputs!M$2,F_Outputs_Prep!$B$4:$AH$4,0))</f>
        <v>14730.305</v>
      </c>
      <c r="N204" s="15">
        <f>INDEX(F_Outputs_Prep!$B$4:$AH$378,MATCH(F_Outputs!$A204&amp;F_Outputs!$B204,F_Outputs_Prep!$I$4:$I$378,0),MATCH(F_Outputs!N$2,F_Outputs_Prep!$B$4:$AH$4,0))</f>
        <v>13186.355</v>
      </c>
      <c r="O204" s="15">
        <f>INDEX(F_Outputs_Prep!$B$4:$AH$378,MATCH(F_Outputs!$A204&amp;F_Outputs!$B204,F_Outputs_Prep!$I$4:$I$378,0),MATCH(F_Outputs!O$2,F_Outputs_Prep!$B$4:$AH$4,0))</f>
        <v>15680.4</v>
      </c>
      <c r="P204" s="15">
        <f>INDEX(F_Outputs_Prep!$B$4:$AH$378,MATCH(F_Outputs!$A204&amp;F_Outputs!$B204,F_Outputs_Prep!$I$4:$I$378,0),MATCH(F_Outputs!P$2,F_Outputs_Prep!$B$4:$AH$4,0))</f>
        <v>26305.55</v>
      </c>
      <c r="Q204" s="15">
        <f>INDEX(F_Outputs_Prep!$B$4:$AH$378,MATCH(F_Outputs!$A204&amp;F_Outputs!$B204,F_Outputs_Prep!$I$4:$I$378,0),MATCH(F_Outputs!Q$2,F_Outputs_Prep!$B$4:$AH$4,0))</f>
        <v>27188.85</v>
      </c>
      <c r="R204" s="15">
        <f>INDEX(F_Outputs_Prep!$B$4:$AH$378,MATCH(F_Outputs!$A204&amp;F_Outputs!$B204,F_Outputs_Prep!$I$4:$I$378,0),MATCH(F_Outputs!R$2,F_Outputs_Prep!$B$4:$AH$4,0))</f>
        <v>54264.55</v>
      </c>
      <c r="S204" s="15">
        <f>INDEX(F_Outputs_Prep!$B$4:$AH$378,MATCH(F_Outputs!$A204&amp;F_Outputs!$B204,F_Outputs_Prep!$I$4:$I$378,0),MATCH(F_Outputs!S$2,F_Outputs_Prep!$B$4:$AH$4,0))</f>
        <v>54264.55</v>
      </c>
      <c r="T204" s="15">
        <f>INDEX(F_Outputs_Prep!$B$4:$AH$378,MATCH(F_Outputs!$A204&amp;F_Outputs!$B204,F_Outputs_Prep!$I$4:$I$378,0),MATCH(F_Outputs!T$2,F_Outputs_Prep!$B$4:$AH$4,0))</f>
        <v>273604</v>
      </c>
      <c r="U204" s="15">
        <f>INDEX(F_Outputs_Prep!$B$4:$AH$378,MATCH(F_Outputs!$A204&amp;F_Outputs!$B204,F_Outputs_Prep!$I$4:$I$378,0),MATCH(F_Outputs!U$2,F_Outputs_Prep!$B$4:$AH$4,0))</f>
        <v>350790.55</v>
      </c>
      <c r="V204" s="15">
        <f>INDEX(F_Outputs_Prep!$B$4:$AH$378,MATCH(F_Outputs!$A204&amp;F_Outputs!$B204,F_Outputs_Prep!$I$4:$I$378,0),MATCH(F_Outputs!V$2,F_Outputs_Prep!$B$4:$AH$4,0))</f>
        <v>372522.65</v>
      </c>
      <c r="W204" s="15">
        <f>INDEX(F_Outputs_Prep!$B$4:$AH$378,MATCH(F_Outputs!$A204&amp;F_Outputs!$B204,F_Outputs_Prep!$I$4:$I$378,0),MATCH(F_Outputs!W$2,F_Outputs_Prep!$B$4:$AH$4,0))</f>
        <v>372559.15</v>
      </c>
      <c r="X204" s="15">
        <f>INDEX(F_Outputs_Prep!$B$4:$AH$378,MATCH(F_Outputs!$A204&amp;F_Outputs!$B204,F_Outputs_Prep!$I$4:$I$378,0),MATCH(F_Outputs!X$2,F_Outputs_Prep!$B$4:$AH$4,0))</f>
        <v>372559.15</v>
      </c>
    </row>
    <row r="205" spans="1:24" ht="15" x14ac:dyDescent="0.25">
      <c r="A205" s="58" t="s">
        <v>87</v>
      </c>
      <c r="B205" s="56" t="s">
        <v>128</v>
      </c>
      <c r="C205" s="56" t="s">
        <v>179</v>
      </c>
      <c r="D205" s="52" t="s">
        <v>50</v>
      </c>
      <c r="E205" s="56" t="s">
        <v>44</v>
      </c>
      <c r="F205" s="15">
        <f>INDEX(F_Outputs_Prep!$B$4:$AH$378,MATCH(F_Outputs!$A205&amp;F_Outputs!$B205,F_Outputs_Prep!$I$4:$I$378,0),MATCH(F_Outputs!F$2,F_Outputs_Prep!$B$4:$AH$4,0))</f>
        <v>0</v>
      </c>
      <c r="G205" s="15">
        <f>INDEX(F_Outputs_Prep!$B$4:$AH$378,MATCH(F_Outputs!$A205&amp;F_Outputs!$B205,F_Outputs_Prep!$I$4:$I$378,0),MATCH(F_Outputs!G$2,F_Outputs_Prep!$B$4:$AH$4,0))</f>
        <v>0</v>
      </c>
      <c r="H205" s="15">
        <f>INDEX(F_Outputs_Prep!$B$4:$AH$378,MATCH(F_Outputs!$A205&amp;F_Outputs!$B205,F_Outputs_Prep!$I$4:$I$378,0),MATCH(F_Outputs!H$2,F_Outputs_Prep!$B$4:$AH$4,0))</f>
        <v>0</v>
      </c>
      <c r="I205" s="15">
        <f>INDEX(F_Outputs_Prep!$B$4:$AH$378,MATCH(F_Outputs!$A205&amp;F_Outputs!$B205,F_Outputs_Prep!$I$4:$I$378,0),MATCH(F_Outputs!I$2,F_Outputs_Prep!$B$4:$AH$4,0))</f>
        <v>0</v>
      </c>
      <c r="J205" s="15">
        <f>INDEX(F_Outputs_Prep!$B$4:$AH$378,MATCH(F_Outputs!$A205&amp;F_Outputs!$B205,F_Outputs_Prep!$I$4:$I$378,0),MATCH(F_Outputs!J$2,F_Outputs_Prep!$B$4:$AH$4,0))</f>
        <v>0</v>
      </c>
      <c r="K205" s="15">
        <f>INDEX(F_Outputs_Prep!$B$4:$AH$378,MATCH(F_Outputs!$A205&amp;F_Outputs!$B205,F_Outputs_Prep!$I$4:$I$378,0),MATCH(F_Outputs!K$2,F_Outputs_Prep!$B$4:$AH$4,0))</f>
        <v>0</v>
      </c>
      <c r="L205" s="15">
        <f>INDEX(F_Outputs_Prep!$B$4:$AH$378,MATCH(F_Outputs!$A205&amp;F_Outputs!$B205,F_Outputs_Prep!$I$4:$I$378,0),MATCH(F_Outputs!L$2,F_Outputs_Prep!$B$4:$AH$4,0))</f>
        <v>0</v>
      </c>
      <c r="M205" s="15">
        <f>INDEX(F_Outputs_Prep!$B$4:$AH$378,MATCH(F_Outputs!$A205&amp;F_Outputs!$B205,F_Outputs_Prep!$I$4:$I$378,0),MATCH(F_Outputs!M$2,F_Outputs_Prep!$B$4:$AH$4,0))</f>
        <v>0</v>
      </c>
      <c r="N205" s="15">
        <f>INDEX(F_Outputs_Prep!$B$4:$AH$378,MATCH(F_Outputs!$A205&amp;F_Outputs!$B205,F_Outputs_Prep!$I$4:$I$378,0),MATCH(F_Outputs!N$2,F_Outputs_Prep!$B$4:$AH$4,0))</f>
        <v>0</v>
      </c>
      <c r="O205" s="15">
        <f>INDEX(F_Outputs_Prep!$B$4:$AH$378,MATCH(F_Outputs!$A205&amp;F_Outputs!$B205,F_Outputs_Prep!$I$4:$I$378,0),MATCH(F_Outputs!O$2,F_Outputs_Prep!$B$4:$AH$4,0))</f>
        <v>0</v>
      </c>
      <c r="P205" s="15">
        <f>INDEX(F_Outputs_Prep!$B$4:$AH$378,MATCH(F_Outputs!$A205&amp;F_Outputs!$B205,F_Outputs_Prep!$I$4:$I$378,0),MATCH(F_Outputs!P$2,F_Outputs_Prep!$B$4:$AH$4,0))</f>
        <v>58129.9</v>
      </c>
      <c r="Q205" s="15">
        <f>INDEX(F_Outputs_Prep!$B$4:$AH$378,MATCH(F_Outputs!$A205&amp;F_Outputs!$B205,F_Outputs_Prep!$I$4:$I$378,0),MATCH(F_Outputs!Q$2,F_Outputs_Prep!$B$4:$AH$4,0))</f>
        <v>58717.55</v>
      </c>
      <c r="R205" s="15">
        <f>INDEX(F_Outputs_Prep!$B$4:$AH$378,MATCH(F_Outputs!$A205&amp;F_Outputs!$B205,F_Outputs_Prep!$I$4:$I$378,0),MATCH(F_Outputs!R$2,F_Outputs_Prep!$B$4:$AH$4,0))</f>
        <v>33328.15</v>
      </c>
      <c r="S205" s="15">
        <f>INDEX(F_Outputs_Prep!$B$4:$AH$378,MATCH(F_Outputs!$A205&amp;F_Outputs!$B205,F_Outputs_Prep!$I$4:$I$378,0),MATCH(F_Outputs!S$2,F_Outputs_Prep!$B$4:$AH$4,0))</f>
        <v>33328.15</v>
      </c>
      <c r="T205" s="15">
        <f>INDEX(F_Outputs_Prep!$B$4:$AH$378,MATCH(F_Outputs!$A205&amp;F_Outputs!$B205,F_Outputs_Prep!$I$4:$I$378,0),MATCH(F_Outputs!T$2,F_Outputs_Prep!$B$4:$AH$4,0))</f>
        <v>2193405.4500000002</v>
      </c>
      <c r="U205" s="15">
        <f>INDEX(F_Outputs_Prep!$B$4:$AH$378,MATCH(F_Outputs!$A205&amp;F_Outputs!$B205,F_Outputs_Prep!$I$4:$I$378,0),MATCH(F_Outputs!U$2,F_Outputs_Prep!$B$4:$AH$4,0))</f>
        <v>2291550.2999999998</v>
      </c>
      <c r="V205" s="15">
        <f>INDEX(F_Outputs_Prep!$B$4:$AH$378,MATCH(F_Outputs!$A205&amp;F_Outputs!$B205,F_Outputs_Prep!$I$4:$I$378,0),MATCH(F_Outputs!V$2,F_Outputs_Prep!$B$4:$AH$4,0))</f>
        <v>2309194.4</v>
      </c>
      <c r="W205" s="15">
        <f>INDEX(F_Outputs_Prep!$B$4:$AH$378,MATCH(F_Outputs!$A205&amp;F_Outputs!$B205,F_Outputs_Prep!$I$4:$I$378,0),MATCH(F_Outputs!W$2,F_Outputs_Prep!$B$4:$AH$4,0))</f>
        <v>2314614.65</v>
      </c>
      <c r="X205" s="15">
        <f>INDEX(F_Outputs_Prep!$B$4:$AH$378,MATCH(F_Outputs!$A205&amp;F_Outputs!$B205,F_Outputs_Prep!$I$4:$I$378,0),MATCH(F_Outputs!X$2,F_Outputs_Prep!$B$4:$AH$4,0))</f>
        <v>2314614.65</v>
      </c>
    </row>
    <row r="206" spans="1:24" ht="15" x14ac:dyDescent="0.25">
      <c r="A206" s="58" t="s">
        <v>87</v>
      </c>
      <c r="B206" s="56" t="s">
        <v>129</v>
      </c>
      <c r="C206" s="56" t="s">
        <v>180</v>
      </c>
      <c r="D206" s="52" t="s">
        <v>50</v>
      </c>
      <c r="E206" s="56" t="s">
        <v>44</v>
      </c>
      <c r="F206" s="15">
        <f>INDEX(F_Outputs_Prep!$B$4:$AH$378,MATCH(F_Outputs!$A206&amp;F_Outputs!$B206,F_Outputs_Prep!$I$4:$I$378,0),MATCH(F_Outputs!F$2,F_Outputs_Prep!$B$4:$AH$4,0))</f>
        <v>0</v>
      </c>
      <c r="G206" s="15">
        <f>INDEX(F_Outputs_Prep!$B$4:$AH$378,MATCH(F_Outputs!$A206&amp;F_Outputs!$B206,F_Outputs_Prep!$I$4:$I$378,0),MATCH(F_Outputs!G$2,F_Outputs_Prep!$B$4:$AH$4,0))</f>
        <v>0</v>
      </c>
      <c r="H206" s="15">
        <f>INDEX(F_Outputs_Prep!$B$4:$AH$378,MATCH(F_Outputs!$A206&amp;F_Outputs!$B206,F_Outputs_Prep!$I$4:$I$378,0),MATCH(F_Outputs!H$2,F_Outputs_Prep!$B$4:$AH$4,0))</f>
        <v>0</v>
      </c>
      <c r="I206" s="15">
        <f>INDEX(F_Outputs_Prep!$B$4:$AH$378,MATCH(F_Outputs!$A206&amp;F_Outputs!$B206,F_Outputs_Prep!$I$4:$I$378,0),MATCH(F_Outputs!I$2,F_Outputs_Prep!$B$4:$AH$4,0))</f>
        <v>0</v>
      </c>
      <c r="J206" s="15">
        <f>INDEX(F_Outputs_Prep!$B$4:$AH$378,MATCH(F_Outputs!$A206&amp;F_Outputs!$B206,F_Outputs_Prep!$I$4:$I$378,0),MATCH(F_Outputs!J$2,F_Outputs_Prep!$B$4:$AH$4,0))</f>
        <v>0</v>
      </c>
      <c r="K206" s="15">
        <f>INDEX(F_Outputs_Prep!$B$4:$AH$378,MATCH(F_Outputs!$A206&amp;F_Outputs!$B206,F_Outputs_Prep!$I$4:$I$378,0),MATCH(F_Outputs!K$2,F_Outputs_Prep!$B$4:$AH$4,0))</f>
        <v>0</v>
      </c>
      <c r="L206" s="15">
        <f>INDEX(F_Outputs_Prep!$B$4:$AH$378,MATCH(F_Outputs!$A206&amp;F_Outputs!$B206,F_Outputs_Prep!$I$4:$I$378,0),MATCH(F_Outputs!L$2,F_Outputs_Prep!$B$4:$AH$4,0))</f>
        <v>0</v>
      </c>
      <c r="M206" s="15">
        <f>INDEX(F_Outputs_Prep!$B$4:$AH$378,MATCH(F_Outputs!$A206&amp;F_Outputs!$B206,F_Outputs_Prep!$I$4:$I$378,0),MATCH(F_Outputs!M$2,F_Outputs_Prep!$B$4:$AH$4,0))</f>
        <v>0</v>
      </c>
      <c r="N206" s="15">
        <f>INDEX(F_Outputs_Prep!$B$4:$AH$378,MATCH(F_Outputs!$A206&amp;F_Outputs!$B206,F_Outputs_Prep!$I$4:$I$378,0),MATCH(F_Outputs!N$2,F_Outputs_Prep!$B$4:$AH$4,0))</f>
        <v>0</v>
      </c>
      <c r="O206" s="15">
        <f>INDEX(F_Outputs_Prep!$B$4:$AH$378,MATCH(F_Outputs!$A206&amp;F_Outputs!$B206,F_Outputs_Prep!$I$4:$I$378,0),MATCH(F_Outputs!O$2,F_Outputs_Prep!$B$4:$AH$4,0))</f>
        <v>0</v>
      </c>
      <c r="P206" s="15">
        <f>INDEX(F_Outputs_Prep!$B$4:$AH$378,MATCH(F_Outputs!$A206&amp;F_Outputs!$B206,F_Outputs_Prep!$I$4:$I$378,0),MATCH(F_Outputs!P$2,F_Outputs_Prep!$B$4:$AH$4,0))</f>
        <v>0</v>
      </c>
      <c r="Q206" s="15">
        <f>INDEX(F_Outputs_Prep!$B$4:$AH$378,MATCH(F_Outputs!$A206&amp;F_Outputs!$B206,F_Outputs_Prep!$I$4:$I$378,0),MATCH(F_Outputs!Q$2,F_Outputs_Prep!$B$4:$AH$4,0))</f>
        <v>0</v>
      </c>
      <c r="R206" s="15">
        <f>INDEX(F_Outputs_Prep!$B$4:$AH$378,MATCH(F_Outputs!$A206&amp;F_Outputs!$B206,F_Outputs_Prep!$I$4:$I$378,0),MATCH(F_Outputs!R$2,F_Outputs_Prep!$B$4:$AH$4,0))</f>
        <v>0</v>
      </c>
      <c r="S206" s="15">
        <f>INDEX(F_Outputs_Prep!$B$4:$AH$378,MATCH(F_Outputs!$A206&amp;F_Outputs!$B206,F_Outputs_Prep!$I$4:$I$378,0),MATCH(F_Outputs!S$2,F_Outputs_Prep!$B$4:$AH$4,0))</f>
        <v>0</v>
      </c>
      <c r="T206" s="15">
        <f>INDEX(F_Outputs_Prep!$B$4:$AH$378,MATCH(F_Outputs!$A206&amp;F_Outputs!$B206,F_Outputs_Prep!$I$4:$I$378,0),MATCH(F_Outputs!T$2,F_Outputs_Prep!$B$4:$AH$4,0))</f>
        <v>0</v>
      </c>
      <c r="U206" s="15">
        <f>INDEX(F_Outputs_Prep!$B$4:$AH$378,MATCH(F_Outputs!$A206&amp;F_Outputs!$B206,F_Outputs_Prep!$I$4:$I$378,0),MATCH(F_Outputs!U$2,F_Outputs_Prep!$B$4:$AH$4,0))</f>
        <v>0</v>
      </c>
      <c r="V206" s="15">
        <f>INDEX(F_Outputs_Prep!$B$4:$AH$378,MATCH(F_Outputs!$A206&amp;F_Outputs!$B206,F_Outputs_Prep!$I$4:$I$378,0),MATCH(F_Outputs!V$2,F_Outputs_Prep!$B$4:$AH$4,0))</f>
        <v>0</v>
      </c>
      <c r="W206" s="15">
        <f>INDEX(F_Outputs_Prep!$B$4:$AH$378,MATCH(F_Outputs!$A206&amp;F_Outputs!$B206,F_Outputs_Prep!$I$4:$I$378,0),MATCH(F_Outputs!W$2,F_Outputs_Prep!$B$4:$AH$4,0))</f>
        <v>0</v>
      </c>
      <c r="X206" s="15">
        <f>INDEX(F_Outputs_Prep!$B$4:$AH$378,MATCH(F_Outputs!$A206&amp;F_Outputs!$B206,F_Outputs_Prep!$I$4:$I$378,0),MATCH(F_Outputs!X$2,F_Outputs_Prep!$B$4:$AH$4,0))</f>
        <v>0</v>
      </c>
    </row>
    <row r="207" spans="1:24" ht="15" x14ac:dyDescent="0.25">
      <c r="A207" s="58" t="s">
        <v>87</v>
      </c>
      <c r="B207" s="56" t="s">
        <v>130</v>
      </c>
      <c r="C207" s="56" t="s">
        <v>181</v>
      </c>
      <c r="D207" s="52" t="s">
        <v>50</v>
      </c>
      <c r="E207" s="56" t="s">
        <v>44</v>
      </c>
      <c r="F207" s="15" t="str">
        <f>INDEX(F_Outputs_Prep!$B$4:$AH$378,MATCH(F_Outputs!$A207&amp;F_Outputs!$B207,F_Outputs_Prep!$I$4:$I$378,0),MATCH(F_Outputs!F$2,F_Outputs_Prep!$B$4:$AH$4,0))</f>
        <v>##BLANK</v>
      </c>
      <c r="G207" s="15" t="str">
        <f>INDEX(F_Outputs_Prep!$B$4:$AH$378,MATCH(F_Outputs!$A207&amp;F_Outputs!$B207,F_Outputs_Prep!$I$4:$I$378,0),MATCH(F_Outputs!G$2,F_Outputs_Prep!$B$4:$AH$4,0))</f>
        <v>##BLANK</v>
      </c>
      <c r="H207" s="15" t="str">
        <f>INDEX(F_Outputs_Prep!$B$4:$AH$378,MATCH(F_Outputs!$A207&amp;F_Outputs!$B207,F_Outputs_Prep!$I$4:$I$378,0),MATCH(F_Outputs!H$2,F_Outputs_Prep!$B$4:$AH$4,0))</f>
        <v>##BLANK</v>
      </c>
      <c r="I207" s="15" t="str">
        <f>INDEX(F_Outputs_Prep!$B$4:$AH$378,MATCH(F_Outputs!$A207&amp;F_Outputs!$B207,F_Outputs_Prep!$I$4:$I$378,0),MATCH(F_Outputs!I$2,F_Outputs_Prep!$B$4:$AH$4,0))</f>
        <v>##BLANK</v>
      </c>
      <c r="J207" s="15" t="str">
        <f>INDEX(F_Outputs_Prep!$B$4:$AH$378,MATCH(F_Outputs!$A207&amp;F_Outputs!$B207,F_Outputs_Prep!$I$4:$I$378,0),MATCH(F_Outputs!J$2,F_Outputs_Prep!$B$4:$AH$4,0))</f>
        <v>##BLANK</v>
      </c>
      <c r="K207" s="15" t="str">
        <f>INDEX(F_Outputs_Prep!$B$4:$AH$378,MATCH(F_Outputs!$A207&amp;F_Outputs!$B207,F_Outputs_Prep!$I$4:$I$378,0),MATCH(F_Outputs!K$2,F_Outputs_Prep!$B$4:$AH$4,0))</f>
        <v>##BLANK</v>
      </c>
      <c r="L207" s="15" t="str">
        <f>INDEX(F_Outputs_Prep!$B$4:$AH$378,MATCH(F_Outputs!$A207&amp;F_Outputs!$B207,F_Outputs_Prep!$I$4:$I$378,0),MATCH(F_Outputs!L$2,F_Outputs_Prep!$B$4:$AH$4,0))</f>
        <v>##BLANK</v>
      </c>
      <c r="M207" s="15" t="str">
        <f>INDEX(F_Outputs_Prep!$B$4:$AH$378,MATCH(F_Outputs!$A207&amp;F_Outputs!$B207,F_Outputs_Prep!$I$4:$I$378,0),MATCH(F_Outputs!M$2,F_Outputs_Prep!$B$4:$AH$4,0))</f>
        <v>##BLANK</v>
      </c>
      <c r="N207" s="15" t="str">
        <f>INDEX(F_Outputs_Prep!$B$4:$AH$378,MATCH(F_Outputs!$A207&amp;F_Outputs!$B207,F_Outputs_Prep!$I$4:$I$378,0),MATCH(F_Outputs!N$2,F_Outputs_Prep!$B$4:$AH$4,0))</f>
        <v>##BLANK</v>
      </c>
      <c r="O207" s="15" t="str">
        <f>INDEX(F_Outputs_Prep!$B$4:$AH$378,MATCH(F_Outputs!$A207&amp;F_Outputs!$B207,F_Outputs_Prep!$I$4:$I$378,0),MATCH(F_Outputs!O$2,F_Outputs_Prep!$B$4:$AH$4,0))</f>
        <v>##BLANK</v>
      </c>
      <c r="P207" s="15" t="str">
        <f>INDEX(F_Outputs_Prep!$B$4:$AH$378,MATCH(F_Outputs!$A207&amp;F_Outputs!$B207,F_Outputs_Prep!$I$4:$I$378,0),MATCH(F_Outputs!P$2,F_Outputs_Prep!$B$4:$AH$4,0))</f>
        <v>##BLANK</v>
      </c>
      <c r="Q207" s="15" t="str">
        <f>INDEX(F_Outputs_Prep!$B$4:$AH$378,MATCH(F_Outputs!$A207&amp;F_Outputs!$B207,F_Outputs_Prep!$I$4:$I$378,0),MATCH(F_Outputs!Q$2,F_Outputs_Prep!$B$4:$AH$4,0))</f>
        <v>##BLANK</v>
      </c>
      <c r="R207" s="15" t="str">
        <f>INDEX(F_Outputs_Prep!$B$4:$AH$378,MATCH(F_Outputs!$A207&amp;F_Outputs!$B207,F_Outputs_Prep!$I$4:$I$378,0),MATCH(F_Outputs!R$2,F_Outputs_Prep!$B$4:$AH$4,0))</f>
        <v>##BLANK</v>
      </c>
      <c r="S207" s="15" t="str">
        <f>INDEX(F_Outputs_Prep!$B$4:$AH$378,MATCH(F_Outputs!$A207&amp;F_Outputs!$B207,F_Outputs_Prep!$I$4:$I$378,0),MATCH(F_Outputs!S$2,F_Outputs_Prep!$B$4:$AH$4,0))</f>
        <v>##BLANK</v>
      </c>
      <c r="T207" s="15" t="str">
        <f>INDEX(F_Outputs_Prep!$B$4:$AH$378,MATCH(F_Outputs!$A207&amp;F_Outputs!$B207,F_Outputs_Prep!$I$4:$I$378,0),MATCH(F_Outputs!T$2,F_Outputs_Prep!$B$4:$AH$4,0))</f>
        <v>##BLANK</v>
      </c>
      <c r="U207" s="15" t="str">
        <f>INDEX(F_Outputs_Prep!$B$4:$AH$378,MATCH(F_Outputs!$A207&amp;F_Outputs!$B207,F_Outputs_Prep!$I$4:$I$378,0),MATCH(F_Outputs!U$2,F_Outputs_Prep!$B$4:$AH$4,0))</f>
        <v>##BLANK</v>
      </c>
      <c r="V207" s="15" t="str">
        <f>INDEX(F_Outputs_Prep!$B$4:$AH$378,MATCH(F_Outputs!$A207&amp;F_Outputs!$B207,F_Outputs_Prep!$I$4:$I$378,0),MATCH(F_Outputs!V$2,F_Outputs_Prep!$B$4:$AH$4,0))</f>
        <v>##BLANK</v>
      </c>
      <c r="W207" s="15" t="str">
        <f>INDEX(F_Outputs_Prep!$B$4:$AH$378,MATCH(F_Outputs!$A207&amp;F_Outputs!$B207,F_Outputs_Prep!$I$4:$I$378,0),MATCH(F_Outputs!W$2,F_Outputs_Prep!$B$4:$AH$4,0))</f>
        <v>##BLANK</v>
      </c>
      <c r="X207" s="15" t="str">
        <f>INDEX(F_Outputs_Prep!$B$4:$AH$378,MATCH(F_Outputs!$A207&amp;F_Outputs!$B207,F_Outputs_Prep!$I$4:$I$378,0),MATCH(F_Outputs!X$2,F_Outputs_Prep!$B$4:$AH$4,0))</f>
        <v>##BLANK</v>
      </c>
    </row>
    <row r="208" spans="1:24" ht="15" x14ac:dyDescent="0.25">
      <c r="A208" s="58" t="s">
        <v>87</v>
      </c>
      <c r="B208" s="56" t="s">
        <v>131</v>
      </c>
      <c r="C208" s="56" t="s">
        <v>182</v>
      </c>
      <c r="D208" s="52" t="s">
        <v>50</v>
      </c>
      <c r="E208" s="56" t="s">
        <v>44</v>
      </c>
      <c r="F208" s="15">
        <f>INDEX(F_Outputs_Prep!$B$4:$AH$378,MATCH(F_Outputs!$A208&amp;F_Outputs!$B208,F_Outputs_Prep!$I$4:$I$378,0),MATCH(F_Outputs!F$2,F_Outputs_Prep!$B$4:$AH$4,0))</f>
        <v>0</v>
      </c>
      <c r="G208" s="15">
        <f>INDEX(F_Outputs_Prep!$B$4:$AH$378,MATCH(F_Outputs!$A208&amp;F_Outputs!$B208,F_Outputs_Prep!$I$4:$I$378,0),MATCH(F_Outputs!G$2,F_Outputs_Prep!$B$4:$AH$4,0))</f>
        <v>0</v>
      </c>
      <c r="H208" s="15">
        <f>INDEX(F_Outputs_Prep!$B$4:$AH$378,MATCH(F_Outputs!$A208&amp;F_Outputs!$B208,F_Outputs_Prep!$I$4:$I$378,0),MATCH(F_Outputs!H$2,F_Outputs_Prep!$B$4:$AH$4,0))</f>
        <v>0</v>
      </c>
      <c r="I208" s="15">
        <f>INDEX(F_Outputs_Prep!$B$4:$AH$378,MATCH(F_Outputs!$A208&amp;F_Outputs!$B208,F_Outputs_Prep!$I$4:$I$378,0),MATCH(F_Outputs!I$2,F_Outputs_Prep!$B$4:$AH$4,0))</f>
        <v>0</v>
      </c>
      <c r="J208" s="15">
        <f>INDEX(F_Outputs_Prep!$B$4:$AH$378,MATCH(F_Outputs!$A208&amp;F_Outputs!$B208,F_Outputs_Prep!$I$4:$I$378,0),MATCH(F_Outputs!J$2,F_Outputs_Prep!$B$4:$AH$4,0))</f>
        <v>0</v>
      </c>
      <c r="K208" s="15">
        <f>INDEX(F_Outputs_Prep!$B$4:$AH$378,MATCH(F_Outputs!$A208&amp;F_Outputs!$B208,F_Outputs_Prep!$I$4:$I$378,0),MATCH(F_Outputs!K$2,F_Outputs_Prep!$B$4:$AH$4,0))</f>
        <v>0</v>
      </c>
      <c r="L208" s="15">
        <f>INDEX(F_Outputs_Prep!$B$4:$AH$378,MATCH(F_Outputs!$A208&amp;F_Outputs!$B208,F_Outputs_Prep!$I$4:$I$378,0),MATCH(F_Outputs!L$2,F_Outputs_Prep!$B$4:$AH$4,0))</f>
        <v>0</v>
      </c>
      <c r="M208" s="15">
        <f>INDEX(F_Outputs_Prep!$B$4:$AH$378,MATCH(F_Outputs!$A208&amp;F_Outputs!$B208,F_Outputs_Prep!$I$4:$I$378,0),MATCH(F_Outputs!M$2,F_Outputs_Prep!$B$4:$AH$4,0))</f>
        <v>0</v>
      </c>
      <c r="N208" s="15">
        <f>INDEX(F_Outputs_Prep!$B$4:$AH$378,MATCH(F_Outputs!$A208&amp;F_Outputs!$B208,F_Outputs_Prep!$I$4:$I$378,0),MATCH(F_Outputs!N$2,F_Outputs_Prep!$B$4:$AH$4,0))</f>
        <v>0</v>
      </c>
      <c r="O208" s="15">
        <f>INDEX(F_Outputs_Prep!$B$4:$AH$378,MATCH(F_Outputs!$A208&amp;F_Outputs!$B208,F_Outputs_Prep!$I$4:$I$378,0),MATCH(F_Outputs!O$2,F_Outputs_Prep!$B$4:$AH$4,0))</f>
        <v>0</v>
      </c>
      <c r="P208" s="15">
        <f>INDEX(F_Outputs_Prep!$B$4:$AH$378,MATCH(F_Outputs!$A208&amp;F_Outputs!$B208,F_Outputs_Prep!$I$4:$I$378,0),MATCH(F_Outputs!P$2,F_Outputs_Prep!$B$4:$AH$4,0))</f>
        <v>0</v>
      </c>
      <c r="Q208" s="15">
        <f>INDEX(F_Outputs_Prep!$B$4:$AH$378,MATCH(F_Outputs!$A208&amp;F_Outputs!$B208,F_Outputs_Prep!$I$4:$I$378,0),MATCH(F_Outputs!Q$2,F_Outputs_Prep!$B$4:$AH$4,0))</f>
        <v>0</v>
      </c>
      <c r="R208" s="15">
        <f>INDEX(F_Outputs_Prep!$B$4:$AH$378,MATCH(F_Outputs!$A208&amp;F_Outputs!$B208,F_Outputs_Prep!$I$4:$I$378,0),MATCH(F_Outputs!R$2,F_Outputs_Prep!$B$4:$AH$4,0))</f>
        <v>0</v>
      </c>
      <c r="S208" s="15">
        <f>INDEX(F_Outputs_Prep!$B$4:$AH$378,MATCH(F_Outputs!$A208&amp;F_Outputs!$B208,F_Outputs_Prep!$I$4:$I$378,0),MATCH(F_Outputs!S$2,F_Outputs_Prep!$B$4:$AH$4,0))</f>
        <v>0</v>
      </c>
      <c r="T208" s="15">
        <f>INDEX(F_Outputs_Prep!$B$4:$AH$378,MATCH(F_Outputs!$A208&amp;F_Outputs!$B208,F_Outputs_Prep!$I$4:$I$378,0),MATCH(F_Outputs!T$2,F_Outputs_Prep!$B$4:$AH$4,0))</f>
        <v>0</v>
      </c>
      <c r="U208" s="15">
        <f>INDEX(F_Outputs_Prep!$B$4:$AH$378,MATCH(F_Outputs!$A208&amp;F_Outputs!$B208,F_Outputs_Prep!$I$4:$I$378,0),MATCH(F_Outputs!U$2,F_Outputs_Prep!$B$4:$AH$4,0))</f>
        <v>0</v>
      </c>
      <c r="V208" s="15">
        <f>INDEX(F_Outputs_Prep!$B$4:$AH$378,MATCH(F_Outputs!$A208&amp;F_Outputs!$B208,F_Outputs_Prep!$I$4:$I$378,0),MATCH(F_Outputs!V$2,F_Outputs_Prep!$B$4:$AH$4,0))</f>
        <v>0</v>
      </c>
      <c r="W208" s="15">
        <f>INDEX(F_Outputs_Prep!$B$4:$AH$378,MATCH(F_Outputs!$A208&amp;F_Outputs!$B208,F_Outputs_Prep!$I$4:$I$378,0),MATCH(F_Outputs!W$2,F_Outputs_Prep!$B$4:$AH$4,0))</f>
        <v>0</v>
      </c>
      <c r="X208" s="15">
        <f>INDEX(F_Outputs_Prep!$B$4:$AH$378,MATCH(F_Outputs!$A208&amp;F_Outputs!$B208,F_Outputs_Prep!$I$4:$I$378,0),MATCH(F_Outputs!X$2,F_Outputs_Prep!$B$4:$AH$4,0))</f>
        <v>0</v>
      </c>
    </row>
    <row r="209" spans="1:24" ht="15" x14ac:dyDescent="0.25">
      <c r="A209" s="58" t="s">
        <v>87</v>
      </c>
      <c r="B209" s="56" t="s">
        <v>132</v>
      </c>
      <c r="C209" s="56" t="s">
        <v>183</v>
      </c>
      <c r="D209" s="52" t="s">
        <v>50</v>
      </c>
      <c r="E209" s="56" t="s">
        <v>44</v>
      </c>
      <c r="F209" s="15">
        <f>INDEX(F_Outputs_Prep!$B$4:$AH$378,MATCH(F_Outputs!$A209&amp;F_Outputs!$B209,F_Outputs_Prep!$I$4:$I$378,0),MATCH(F_Outputs!F$2,F_Outputs_Prep!$B$4:$AH$4,0))</f>
        <v>0</v>
      </c>
      <c r="G209" s="15">
        <f>INDEX(F_Outputs_Prep!$B$4:$AH$378,MATCH(F_Outputs!$A209&amp;F_Outputs!$B209,F_Outputs_Prep!$I$4:$I$378,0),MATCH(F_Outputs!G$2,F_Outputs_Prep!$B$4:$AH$4,0))</f>
        <v>0</v>
      </c>
      <c r="H209" s="15">
        <f>INDEX(F_Outputs_Prep!$B$4:$AH$378,MATCH(F_Outputs!$A209&amp;F_Outputs!$B209,F_Outputs_Prep!$I$4:$I$378,0),MATCH(F_Outputs!H$2,F_Outputs_Prep!$B$4:$AH$4,0))</f>
        <v>0</v>
      </c>
      <c r="I209" s="15">
        <f>INDEX(F_Outputs_Prep!$B$4:$AH$378,MATCH(F_Outputs!$A209&amp;F_Outputs!$B209,F_Outputs_Prep!$I$4:$I$378,0),MATCH(F_Outputs!I$2,F_Outputs_Prep!$B$4:$AH$4,0))</f>
        <v>0</v>
      </c>
      <c r="J209" s="15">
        <f>INDEX(F_Outputs_Prep!$B$4:$AH$378,MATCH(F_Outputs!$A209&amp;F_Outputs!$B209,F_Outputs_Prep!$I$4:$I$378,0),MATCH(F_Outputs!J$2,F_Outputs_Prep!$B$4:$AH$4,0))</f>
        <v>0</v>
      </c>
      <c r="K209" s="15">
        <f>INDEX(F_Outputs_Prep!$B$4:$AH$378,MATCH(F_Outputs!$A209&amp;F_Outputs!$B209,F_Outputs_Prep!$I$4:$I$378,0),MATCH(F_Outputs!K$2,F_Outputs_Prep!$B$4:$AH$4,0))</f>
        <v>0</v>
      </c>
      <c r="L209" s="15">
        <f>INDEX(F_Outputs_Prep!$B$4:$AH$378,MATCH(F_Outputs!$A209&amp;F_Outputs!$B209,F_Outputs_Prep!$I$4:$I$378,0),MATCH(F_Outputs!L$2,F_Outputs_Prep!$B$4:$AH$4,0))</f>
        <v>0</v>
      </c>
      <c r="M209" s="15">
        <f>INDEX(F_Outputs_Prep!$B$4:$AH$378,MATCH(F_Outputs!$A209&amp;F_Outputs!$B209,F_Outputs_Prep!$I$4:$I$378,0),MATCH(F_Outputs!M$2,F_Outputs_Prep!$B$4:$AH$4,0))</f>
        <v>0</v>
      </c>
      <c r="N209" s="15">
        <f>INDEX(F_Outputs_Prep!$B$4:$AH$378,MATCH(F_Outputs!$A209&amp;F_Outputs!$B209,F_Outputs_Prep!$I$4:$I$378,0),MATCH(F_Outputs!N$2,F_Outputs_Prep!$B$4:$AH$4,0))</f>
        <v>0</v>
      </c>
      <c r="O209" s="15">
        <f>INDEX(F_Outputs_Prep!$B$4:$AH$378,MATCH(F_Outputs!$A209&amp;F_Outputs!$B209,F_Outputs_Prep!$I$4:$I$378,0),MATCH(F_Outputs!O$2,F_Outputs_Prep!$B$4:$AH$4,0))</f>
        <v>0</v>
      </c>
      <c r="P209" s="15">
        <f>INDEX(F_Outputs_Prep!$B$4:$AH$378,MATCH(F_Outputs!$A209&amp;F_Outputs!$B209,F_Outputs_Prep!$I$4:$I$378,0),MATCH(F_Outputs!P$2,F_Outputs_Prep!$B$4:$AH$4,0))</f>
        <v>58129.9</v>
      </c>
      <c r="Q209" s="15">
        <f>INDEX(F_Outputs_Prep!$B$4:$AH$378,MATCH(F_Outputs!$A209&amp;F_Outputs!$B209,F_Outputs_Prep!$I$4:$I$378,0),MATCH(F_Outputs!Q$2,F_Outputs_Prep!$B$4:$AH$4,0))</f>
        <v>58717.55</v>
      </c>
      <c r="R209" s="15">
        <f>INDEX(F_Outputs_Prep!$B$4:$AH$378,MATCH(F_Outputs!$A209&amp;F_Outputs!$B209,F_Outputs_Prep!$I$4:$I$378,0),MATCH(F_Outputs!R$2,F_Outputs_Prep!$B$4:$AH$4,0))</f>
        <v>33328.15</v>
      </c>
      <c r="S209" s="15">
        <f>INDEX(F_Outputs_Prep!$B$4:$AH$378,MATCH(F_Outputs!$A209&amp;F_Outputs!$B209,F_Outputs_Prep!$I$4:$I$378,0),MATCH(F_Outputs!S$2,F_Outputs_Prep!$B$4:$AH$4,0))</f>
        <v>33328.15</v>
      </c>
      <c r="T209" s="15">
        <f>INDEX(F_Outputs_Prep!$B$4:$AH$378,MATCH(F_Outputs!$A209&amp;F_Outputs!$B209,F_Outputs_Prep!$I$4:$I$378,0),MATCH(F_Outputs!T$2,F_Outputs_Prep!$B$4:$AH$4,0))</f>
        <v>2193405.4500000002</v>
      </c>
      <c r="U209" s="15">
        <f>INDEX(F_Outputs_Prep!$B$4:$AH$378,MATCH(F_Outputs!$A209&amp;F_Outputs!$B209,F_Outputs_Prep!$I$4:$I$378,0),MATCH(F_Outputs!U$2,F_Outputs_Prep!$B$4:$AH$4,0))</f>
        <v>2291550.2999999998</v>
      </c>
      <c r="V209" s="15">
        <f>INDEX(F_Outputs_Prep!$B$4:$AH$378,MATCH(F_Outputs!$A209&amp;F_Outputs!$B209,F_Outputs_Prep!$I$4:$I$378,0),MATCH(F_Outputs!V$2,F_Outputs_Prep!$B$4:$AH$4,0))</f>
        <v>2309194.4</v>
      </c>
      <c r="W209" s="15">
        <f>INDEX(F_Outputs_Prep!$B$4:$AH$378,MATCH(F_Outputs!$A209&amp;F_Outputs!$B209,F_Outputs_Prep!$I$4:$I$378,0),MATCH(F_Outputs!W$2,F_Outputs_Prep!$B$4:$AH$4,0))</f>
        <v>2314614.65</v>
      </c>
      <c r="X209" s="15">
        <f>INDEX(F_Outputs_Prep!$B$4:$AH$378,MATCH(F_Outputs!$A209&amp;F_Outputs!$B209,F_Outputs_Prep!$I$4:$I$378,0),MATCH(F_Outputs!X$2,F_Outputs_Prep!$B$4:$AH$4,0))</f>
        <v>2314614.65</v>
      </c>
    </row>
    <row r="210" spans="1:24" ht="15" x14ac:dyDescent="0.25">
      <c r="A210" s="58" t="s">
        <v>87</v>
      </c>
      <c r="B210" s="56" t="s">
        <v>124</v>
      </c>
      <c r="C210" s="56" t="s">
        <v>184</v>
      </c>
      <c r="D210" s="52" t="s">
        <v>68</v>
      </c>
      <c r="E210" s="56" t="s">
        <v>44</v>
      </c>
      <c r="F210" s="15">
        <f>INDEX(F_Outputs_Prep!$B$4:$AH$378,MATCH(F_Outputs!$A210&amp;F_Outputs!$B210,F_Outputs_Prep!$I$4:$I$378,0),MATCH(F_Outputs!F$2,F_Outputs_Prep!$B$4:$AH$4,0))</f>
        <v>0</v>
      </c>
      <c r="G210" s="15">
        <f>INDEX(F_Outputs_Prep!$B$4:$AH$378,MATCH(F_Outputs!$A210&amp;F_Outputs!$B210,F_Outputs_Prep!$I$4:$I$378,0),MATCH(F_Outputs!G$2,F_Outputs_Prep!$B$4:$AH$4,0))</f>
        <v>0</v>
      </c>
      <c r="H210" s="15">
        <f>INDEX(F_Outputs_Prep!$B$4:$AH$378,MATCH(F_Outputs!$A210&amp;F_Outputs!$B210,F_Outputs_Prep!$I$4:$I$378,0),MATCH(F_Outputs!H$2,F_Outputs_Prep!$B$4:$AH$4,0))</f>
        <v>0</v>
      </c>
      <c r="I210" s="15">
        <f>INDEX(F_Outputs_Prep!$B$4:$AH$378,MATCH(F_Outputs!$A210&amp;F_Outputs!$B210,F_Outputs_Prep!$I$4:$I$378,0),MATCH(F_Outputs!I$2,F_Outputs_Prep!$B$4:$AH$4,0))</f>
        <v>0</v>
      </c>
      <c r="J210" s="15">
        <f>INDEX(F_Outputs_Prep!$B$4:$AH$378,MATCH(F_Outputs!$A210&amp;F_Outputs!$B210,F_Outputs_Prep!$I$4:$I$378,0),MATCH(F_Outputs!J$2,F_Outputs_Prep!$B$4:$AH$4,0))</f>
        <v>0</v>
      </c>
      <c r="K210" s="15">
        <f>INDEX(F_Outputs_Prep!$B$4:$AH$378,MATCH(F_Outputs!$A210&amp;F_Outputs!$B210,F_Outputs_Prep!$I$4:$I$378,0),MATCH(F_Outputs!K$2,F_Outputs_Prep!$B$4:$AH$4,0))</f>
        <v>0</v>
      </c>
      <c r="L210" s="15">
        <f>INDEX(F_Outputs_Prep!$B$4:$AH$378,MATCH(F_Outputs!$A210&amp;F_Outputs!$B210,F_Outputs_Prep!$I$4:$I$378,0),MATCH(F_Outputs!L$2,F_Outputs_Prep!$B$4:$AH$4,0))</f>
        <v>0</v>
      </c>
      <c r="M210" s="15">
        <f>INDEX(F_Outputs_Prep!$B$4:$AH$378,MATCH(F_Outputs!$A210&amp;F_Outputs!$B210,F_Outputs_Prep!$I$4:$I$378,0),MATCH(F_Outputs!M$2,F_Outputs_Prep!$B$4:$AH$4,0))</f>
        <v>0</v>
      </c>
      <c r="N210" s="15">
        <f>INDEX(F_Outputs_Prep!$B$4:$AH$378,MATCH(F_Outputs!$A210&amp;F_Outputs!$B210,F_Outputs_Prep!$I$4:$I$378,0),MATCH(F_Outputs!N$2,F_Outputs_Prep!$B$4:$AH$4,0))</f>
        <v>0</v>
      </c>
      <c r="O210" s="15">
        <f>INDEX(F_Outputs_Prep!$B$4:$AH$378,MATCH(F_Outputs!$A210&amp;F_Outputs!$B210,F_Outputs_Prep!$I$4:$I$378,0),MATCH(F_Outputs!O$2,F_Outputs_Prep!$B$4:$AH$4,0))</f>
        <v>0</v>
      </c>
      <c r="P210" s="15">
        <f>INDEX(F_Outputs_Prep!$B$4:$AH$378,MATCH(F_Outputs!$A210&amp;F_Outputs!$B210,F_Outputs_Prep!$I$4:$I$378,0),MATCH(F_Outputs!P$2,F_Outputs_Prep!$B$4:$AH$4,0))</f>
        <v>1.9099999999999999E-2</v>
      </c>
      <c r="Q210" s="15">
        <f>INDEX(F_Outputs_Prep!$B$4:$AH$378,MATCH(F_Outputs!$A210&amp;F_Outputs!$B210,F_Outputs_Prep!$I$4:$I$378,0),MATCH(F_Outputs!Q$2,F_Outputs_Prep!$B$4:$AH$4,0))</f>
        <v>1.9300000000000001E-2</v>
      </c>
      <c r="R210" s="15">
        <f>INDEX(F_Outputs_Prep!$B$4:$AH$378,MATCH(F_Outputs!$A210&amp;F_Outputs!$B210,F_Outputs_Prep!$I$4:$I$378,0),MATCH(F_Outputs!R$2,F_Outputs_Prep!$B$4:$AH$4,0))</f>
        <v>1.0999999999999999E-2</v>
      </c>
      <c r="S210" s="15">
        <f>INDEX(F_Outputs_Prep!$B$4:$AH$378,MATCH(F_Outputs!$A210&amp;F_Outputs!$B210,F_Outputs_Prep!$I$4:$I$378,0),MATCH(F_Outputs!S$2,F_Outputs_Prep!$B$4:$AH$4,0))</f>
        <v>1.0999999999999999E-2</v>
      </c>
      <c r="T210" s="15">
        <f>INDEX(F_Outputs_Prep!$B$4:$AH$378,MATCH(F_Outputs!$A210&amp;F_Outputs!$B210,F_Outputs_Prep!$I$4:$I$378,0),MATCH(F_Outputs!T$2,F_Outputs_Prep!$B$4:$AH$4,0))</f>
        <v>0.72119999999999995</v>
      </c>
      <c r="U210" s="15">
        <f>INDEX(F_Outputs_Prep!$B$4:$AH$378,MATCH(F_Outputs!$A210&amp;F_Outputs!$B210,F_Outputs_Prep!$I$4:$I$378,0),MATCH(F_Outputs!U$2,F_Outputs_Prep!$B$4:$AH$4,0))</f>
        <v>0.75349999999999995</v>
      </c>
      <c r="V210" s="15">
        <f>INDEX(F_Outputs_Prep!$B$4:$AH$378,MATCH(F_Outputs!$A210&amp;F_Outputs!$B210,F_Outputs_Prep!$I$4:$I$378,0),MATCH(F_Outputs!V$2,F_Outputs_Prep!$B$4:$AH$4,0))</f>
        <v>0.75929999999999997</v>
      </c>
      <c r="W210" s="15">
        <f>INDEX(F_Outputs_Prep!$B$4:$AH$378,MATCH(F_Outputs!$A210&amp;F_Outputs!$B210,F_Outputs_Prep!$I$4:$I$378,0),MATCH(F_Outputs!W$2,F_Outputs_Prep!$B$4:$AH$4,0))</f>
        <v>0.7611</v>
      </c>
      <c r="X210" s="15">
        <f>INDEX(F_Outputs_Prep!$B$4:$AH$378,MATCH(F_Outputs!$A210&amp;F_Outputs!$B210,F_Outputs_Prep!$I$4:$I$378,0),MATCH(F_Outputs!X$2,F_Outputs_Prep!$B$4:$AH$4,0))</f>
        <v>0.7611</v>
      </c>
    </row>
    <row r="211" spans="1:24" ht="15" x14ac:dyDescent="0.25">
      <c r="A211" s="58" t="s">
        <v>87</v>
      </c>
      <c r="B211" s="56" t="s">
        <v>164</v>
      </c>
      <c r="C211" s="56" t="s">
        <v>153</v>
      </c>
      <c r="D211" s="52" t="s">
        <v>50</v>
      </c>
      <c r="E211" s="56" t="s">
        <v>44</v>
      </c>
      <c r="F211" s="15" t="str">
        <f>INDEX(F_Outputs_Prep!$B$4:$AH$378,MATCH(F_Outputs!$A211&amp;F_Outputs!$B211,F_Outputs_Prep!$I$4:$I$378,0),MATCH(F_Outputs!F$2,F_Outputs_Prep!$B$4:$AH$4,0))</f>
        <v>##BLANK</v>
      </c>
      <c r="G211" s="15" t="str">
        <f>INDEX(F_Outputs_Prep!$B$4:$AH$378,MATCH(F_Outputs!$A211&amp;F_Outputs!$B211,F_Outputs_Prep!$I$4:$I$378,0),MATCH(F_Outputs!G$2,F_Outputs_Prep!$B$4:$AH$4,0))</f>
        <v>##BLANK</v>
      </c>
      <c r="H211" s="15" t="str">
        <f>INDEX(F_Outputs_Prep!$B$4:$AH$378,MATCH(F_Outputs!$A211&amp;F_Outputs!$B211,F_Outputs_Prep!$I$4:$I$378,0),MATCH(F_Outputs!H$2,F_Outputs_Prep!$B$4:$AH$4,0))</f>
        <v>##BLANK</v>
      </c>
      <c r="I211" s="15" t="str">
        <f>INDEX(F_Outputs_Prep!$B$4:$AH$378,MATCH(F_Outputs!$A211&amp;F_Outputs!$B211,F_Outputs_Prep!$I$4:$I$378,0),MATCH(F_Outputs!I$2,F_Outputs_Prep!$B$4:$AH$4,0))</f>
        <v>##BLANK</v>
      </c>
      <c r="J211" s="15" t="str">
        <f>INDEX(F_Outputs_Prep!$B$4:$AH$378,MATCH(F_Outputs!$A211&amp;F_Outputs!$B211,F_Outputs_Prep!$I$4:$I$378,0),MATCH(F_Outputs!J$2,F_Outputs_Prep!$B$4:$AH$4,0))</f>
        <v>##BLANK</v>
      </c>
      <c r="K211" s="15" t="str">
        <f>INDEX(F_Outputs_Prep!$B$4:$AH$378,MATCH(F_Outputs!$A211&amp;F_Outputs!$B211,F_Outputs_Prep!$I$4:$I$378,0),MATCH(F_Outputs!K$2,F_Outputs_Prep!$B$4:$AH$4,0))</f>
        <v>##BLANK</v>
      </c>
      <c r="L211" s="15" t="str">
        <f>INDEX(F_Outputs_Prep!$B$4:$AH$378,MATCH(F_Outputs!$A211&amp;F_Outputs!$B211,F_Outputs_Prep!$I$4:$I$378,0),MATCH(F_Outputs!L$2,F_Outputs_Prep!$B$4:$AH$4,0))</f>
        <v>##BLANK</v>
      </c>
      <c r="M211" s="15" t="str">
        <f>INDEX(F_Outputs_Prep!$B$4:$AH$378,MATCH(F_Outputs!$A211&amp;F_Outputs!$B211,F_Outputs_Prep!$I$4:$I$378,0),MATCH(F_Outputs!M$2,F_Outputs_Prep!$B$4:$AH$4,0))</f>
        <v>##BLANK</v>
      </c>
      <c r="N211" s="15" t="str">
        <f>INDEX(F_Outputs_Prep!$B$4:$AH$378,MATCH(F_Outputs!$A211&amp;F_Outputs!$B211,F_Outputs_Prep!$I$4:$I$378,0),MATCH(F_Outputs!N$2,F_Outputs_Prep!$B$4:$AH$4,0))</f>
        <v>##BLANK</v>
      </c>
      <c r="O211" s="15" t="str">
        <f>INDEX(F_Outputs_Prep!$B$4:$AH$378,MATCH(F_Outputs!$A211&amp;F_Outputs!$B211,F_Outputs_Prep!$I$4:$I$378,0),MATCH(F_Outputs!O$2,F_Outputs_Prep!$B$4:$AH$4,0))</f>
        <v>##BLANK</v>
      </c>
      <c r="P211" s="15" t="str">
        <f>INDEX(F_Outputs_Prep!$B$4:$AH$378,MATCH(F_Outputs!$A211&amp;F_Outputs!$B211,F_Outputs_Prep!$I$4:$I$378,0),MATCH(F_Outputs!P$2,F_Outputs_Prep!$B$4:$AH$4,0))</f>
        <v>##BLANK</v>
      </c>
      <c r="Q211" s="15" t="str">
        <f>INDEX(F_Outputs_Prep!$B$4:$AH$378,MATCH(F_Outputs!$A211&amp;F_Outputs!$B211,F_Outputs_Prep!$I$4:$I$378,0),MATCH(F_Outputs!Q$2,F_Outputs_Prep!$B$4:$AH$4,0))</f>
        <v>##BLANK</v>
      </c>
      <c r="R211" s="15" t="str">
        <f>INDEX(F_Outputs_Prep!$B$4:$AH$378,MATCH(F_Outputs!$A211&amp;F_Outputs!$B211,F_Outputs_Prep!$I$4:$I$378,0),MATCH(F_Outputs!R$2,F_Outputs_Prep!$B$4:$AH$4,0))</f>
        <v>##BLANK</v>
      </c>
      <c r="S211" s="15" t="str">
        <f>INDEX(F_Outputs_Prep!$B$4:$AH$378,MATCH(F_Outputs!$A211&amp;F_Outputs!$B211,F_Outputs_Prep!$I$4:$I$378,0),MATCH(F_Outputs!S$2,F_Outputs_Prep!$B$4:$AH$4,0))</f>
        <v>##BLANK</v>
      </c>
      <c r="T211" s="15" t="str">
        <f>INDEX(F_Outputs_Prep!$B$4:$AH$378,MATCH(F_Outputs!$A211&amp;F_Outputs!$B211,F_Outputs_Prep!$I$4:$I$378,0),MATCH(F_Outputs!T$2,F_Outputs_Prep!$B$4:$AH$4,0))</f>
        <v>##BLANK</v>
      </c>
      <c r="U211" s="15" t="str">
        <f>INDEX(F_Outputs_Prep!$B$4:$AH$378,MATCH(F_Outputs!$A211&amp;F_Outputs!$B211,F_Outputs_Prep!$I$4:$I$378,0),MATCH(F_Outputs!U$2,F_Outputs_Prep!$B$4:$AH$4,0))</f>
        <v>##BLANK</v>
      </c>
      <c r="V211" s="15" t="str">
        <f>INDEX(F_Outputs_Prep!$B$4:$AH$378,MATCH(F_Outputs!$A211&amp;F_Outputs!$B211,F_Outputs_Prep!$I$4:$I$378,0),MATCH(F_Outputs!V$2,F_Outputs_Prep!$B$4:$AH$4,0))</f>
        <v>##BLANK</v>
      </c>
      <c r="W211" s="15" t="str">
        <f>INDEX(F_Outputs_Prep!$B$4:$AH$378,MATCH(F_Outputs!$A211&amp;F_Outputs!$B211,F_Outputs_Prep!$I$4:$I$378,0),MATCH(F_Outputs!W$2,F_Outputs_Prep!$B$4:$AH$4,0))</f>
        <v>##BLANK</v>
      </c>
      <c r="X211" s="15" t="str">
        <f>INDEX(F_Outputs_Prep!$B$4:$AH$378,MATCH(F_Outputs!$A211&amp;F_Outputs!$B211,F_Outputs_Prep!$I$4:$I$378,0),MATCH(F_Outputs!X$2,F_Outputs_Prep!$B$4:$AH$4,0))</f>
        <v>##BLANK</v>
      </c>
    </row>
    <row r="212" spans="1:24" ht="15" x14ac:dyDescent="0.25">
      <c r="A212" s="58" t="s">
        <v>87</v>
      </c>
      <c r="B212" s="56" t="s">
        <v>165</v>
      </c>
      <c r="C212" s="56" t="s">
        <v>185</v>
      </c>
      <c r="D212" s="52" t="s">
        <v>50</v>
      </c>
      <c r="E212" s="56" t="s">
        <v>44</v>
      </c>
      <c r="F212" s="15" t="str">
        <f>INDEX(F_Outputs_Prep!$B$4:$AH$378,MATCH(F_Outputs!$A212&amp;F_Outputs!$B212,F_Outputs_Prep!$I$4:$I$378,0),MATCH(F_Outputs!F$2,F_Outputs_Prep!$B$4:$AH$4,0))</f>
        <v>##BLANK</v>
      </c>
      <c r="G212" s="15" t="str">
        <f>INDEX(F_Outputs_Prep!$B$4:$AH$378,MATCH(F_Outputs!$A212&amp;F_Outputs!$B212,F_Outputs_Prep!$I$4:$I$378,0),MATCH(F_Outputs!G$2,F_Outputs_Prep!$B$4:$AH$4,0))</f>
        <v>##BLANK</v>
      </c>
      <c r="H212" s="15" t="str">
        <f>INDEX(F_Outputs_Prep!$B$4:$AH$378,MATCH(F_Outputs!$A212&amp;F_Outputs!$B212,F_Outputs_Prep!$I$4:$I$378,0),MATCH(F_Outputs!H$2,F_Outputs_Prep!$B$4:$AH$4,0))</f>
        <v>##BLANK</v>
      </c>
      <c r="I212" s="15" t="str">
        <f>INDEX(F_Outputs_Prep!$B$4:$AH$378,MATCH(F_Outputs!$A212&amp;F_Outputs!$B212,F_Outputs_Prep!$I$4:$I$378,0),MATCH(F_Outputs!I$2,F_Outputs_Prep!$B$4:$AH$4,0))</f>
        <v>##BLANK</v>
      </c>
      <c r="J212" s="15" t="str">
        <f>INDEX(F_Outputs_Prep!$B$4:$AH$378,MATCH(F_Outputs!$A212&amp;F_Outputs!$B212,F_Outputs_Prep!$I$4:$I$378,0),MATCH(F_Outputs!J$2,F_Outputs_Prep!$B$4:$AH$4,0))</f>
        <v>##BLANK</v>
      </c>
      <c r="K212" s="15" t="str">
        <f>INDEX(F_Outputs_Prep!$B$4:$AH$378,MATCH(F_Outputs!$A212&amp;F_Outputs!$B212,F_Outputs_Prep!$I$4:$I$378,0),MATCH(F_Outputs!K$2,F_Outputs_Prep!$B$4:$AH$4,0))</f>
        <v>##BLANK</v>
      </c>
      <c r="L212" s="15" t="str">
        <f>INDEX(F_Outputs_Prep!$B$4:$AH$378,MATCH(F_Outputs!$A212&amp;F_Outputs!$B212,F_Outputs_Prep!$I$4:$I$378,0),MATCH(F_Outputs!L$2,F_Outputs_Prep!$B$4:$AH$4,0))</f>
        <v>##BLANK</v>
      </c>
      <c r="M212" s="15" t="str">
        <f>INDEX(F_Outputs_Prep!$B$4:$AH$378,MATCH(F_Outputs!$A212&amp;F_Outputs!$B212,F_Outputs_Prep!$I$4:$I$378,0),MATCH(F_Outputs!M$2,F_Outputs_Prep!$B$4:$AH$4,0))</f>
        <v>##BLANK</v>
      </c>
      <c r="N212" s="15" t="str">
        <f>INDEX(F_Outputs_Prep!$B$4:$AH$378,MATCH(F_Outputs!$A212&amp;F_Outputs!$B212,F_Outputs_Prep!$I$4:$I$378,0),MATCH(F_Outputs!N$2,F_Outputs_Prep!$B$4:$AH$4,0))</f>
        <v>##BLANK</v>
      </c>
      <c r="O212" s="15" t="str">
        <f>INDEX(F_Outputs_Prep!$B$4:$AH$378,MATCH(F_Outputs!$A212&amp;F_Outputs!$B212,F_Outputs_Prep!$I$4:$I$378,0),MATCH(F_Outputs!O$2,F_Outputs_Prep!$B$4:$AH$4,0))</f>
        <v>##BLANK</v>
      </c>
      <c r="P212" s="15" t="str">
        <f>INDEX(F_Outputs_Prep!$B$4:$AH$378,MATCH(F_Outputs!$A212&amp;F_Outputs!$B212,F_Outputs_Prep!$I$4:$I$378,0),MATCH(F_Outputs!P$2,F_Outputs_Prep!$B$4:$AH$4,0))</f>
        <v>##BLANK</v>
      </c>
      <c r="Q212" s="15" t="str">
        <f>INDEX(F_Outputs_Prep!$B$4:$AH$378,MATCH(F_Outputs!$A212&amp;F_Outputs!$B212,F_Outputs_Prep!$I$4:$I$378,0),MATCH(F_Outputs!Q$2,F_Outputs_Prep!$B$4:$AH$4,0))</f>
        <v>##BLANK</v>
      </c>
      <c r="R212" s="15" t="str">
        <f>INDEX(F_Outputs_Prep!$B$4:$AH$378,MATCH(F_Outputs!$A212&amp;F_Outputs!$B212,F_Outputs_Prep!$I$4:$I$378,0),MATCH(F_Outputs!R$2,F_Outputs_Prep!$B$4:$AH$4,0))</f>
        <v>##BLANK</v>
      </c>
      <c r="S212" s="15">
        <f>INDEX(F_Outputs_Prep!$B$4:$AH$378,MATCH(F_Outputs!$A212&amp;F_Outputs!$B212,F_Outputs_Prep!$I$4:$I$378,0),MATCH(F_Outputs!S$2,F_Outputs_Prep!$B$4:$AH$4,0))</f>
        <v>87592.7</v>
      </c>
      <c r="T212" s="15">
        <f>INDEX(F_Outputs_Prep!$B$4:$AH$378,MATCH(F_Outputs!$A212&amp;F_Outputs!$B212,F_Outputs_Prep!$I$4:$I$378,0),MATCH(F_Outputs!T$2,F_Outputs_Prep!$B$4:$AH$4,0))</f>
        <v>2467009.4500000002</v>
      </c>
      <c r="U212" s="15">
        <f>INDEX(F_Outputs_Prep!$B$4:$AH$378,MATCH(F_Outputs!$A212&amp;F_Outputs!$B212,F_Outputs_Prep!$I$4:$I$378,0),MATCH(F_Outputs!U$2,F_Outputs_Prep!$B$4:$AH$4,0))</f>
        <v>2642340.85</v>
      </c>
      <c r="V212" s="15">
        <f>INDEX(F_Outputs_Prep!$B$4:$AH$378,MATCH(F_Outputs!$A212&amp;F_Outputs!$B212,F_Outputs_Prep!$I$4:$I$378,0),MATCH(F_Outputs!V$2,F_Outputs_Prep!$B$4:$AH$4,0))</f>
        <v>2681717.0499999998</v>
      </c>
      <c r="W212" s="15">
        <f>INDEX(F_Outputs_Prep!$B$4:$AH$378,MATCH(F_Outputs!$A212&amp;F_Outputs!$B212,F_Outputs_Prep!$I$4:$I$378,0),MATCH(F_Outputs!W$2,F_Outputs_Prep!$B$4:$AH$4,0))</f>
        <v>2687173.8</v>
      </c>
      <c r="X212" s="15">
        <f>INDEX(F_Outputs_Prep!$B$4:$AH$378,MATCH(F_Outputs!$A212&amp;F_Outputs!$B212,F_Outputs_Prep!$I$4:$I$378,0),MATCH(F_Outputs!X$2,F_Outputs_Prep!$B$4:$AH$4,0))</f>
        <v>2687173.8</v>
      </c>
    </row>
    <row r="213" spans="1:24" ht="15" x14ac:dyDescent="0.25">
      <c r="A213" s="58" t="s">
        <v>87</v>
      </c>
      <c r="B213" s="56" t="s">
        <v>166</v>
      </c>
      <c r="C213" s="56" t="s">
        <v>186</v>
      </c>
      <c r="D213" s="52" t="s">
        <v>50</v>
      </c>
      <c r="E213" s="56" t="s">
        <v>44</v>
      </c>
      <c r="F213" s="15" t="str">
        <f>INDEX(F_Outputs_Prep!$B$4:$AH$378,MATCH(F_Outputs!$A213&amp;F_Outputs!$B213,F_Outputs_Prep!$I$4:$I$378,0),MATCH(F_Outputs!F$2,F_Outputs_Prep!$B$4:$AH$4,0))</f>
        <v>##BLANK</v>
      </c>
      <c r="G213" s="15" t="str">
        <f>INDEX(F_Outputs_Prep!$B$4:$AH$378,MATCH(F_Outputs!$A213&amp;F_Outputs!$B213,F_Outputs_Prep!$I$4:$I$378,0),MATCH(F_Outputs!G$2,F_Outputs_Prep!$B$4:$AH$4,0))</f>
        <v>##BLANK</v>
      </c>
      <c r="H213" s="15" t="str">
        <f>INDEX(F_Outputs_Prep!$B$4:$AH$378,MATCH(F_Outputs!$A213&amp;F_Outputs!$B213,F_Outputs_Prep!$I$4:$I$378,0),MATCH(F_Outputs!H$2,F_Outputs_Prep!$B$4:$AH$4,0))</f>
        <v>##BLANK</v>
      </c>
      <c r="I213" s="15" t="str">
        <f>INDEX(F_Outputs_Prep!$B$4:$AH$378,MATCH(F_Outputs!$A213&amp;F_Outputs!$B213,F_Outputs_Prep!$I$4:$I$378,0),MATCH(F_Outputs!I$2,F_Outputs_Prep!$B$4:$AH$4,0))</f>
        <v>##BLANK</v>
      </c>
      <c r="J213" s="15" t="str">
        <f>INDEX(F_Outputs_Prep!$B$4:$AH$378,MATCH(F_Outputs!$A213&amp;F_Outputs!$B213,F_Outputs_Prep!$I$4:$I$378,0),MATCH(F_Outputs!J$2,F_Outputs_Prep!$B$4:$AH$4,0))</f>
        <v>##BLANK</v>
      </c>
      <c r="K213" s="15" t="str">
        <f>INDEX(F_Outputs_Prep!$B$4:$AH$378,MATCH(F_Outputs!$A213&amp;F_Outputs!$B213,F_Outputs_Prep!$I$4:$I$378,0),MATCH(F_Outputs!K$2,F_Outputs_Prep!$B$4:$AH$4,0))</f>
        <v>##BLANK</v>
      </c>
      <c r="L213" s="15" t="str">
        <f>INDEX(F_Outputs_Prep!$B$4:$AH$378,MATCH(F_Outputs!$A213&amp;F_Outputs!$B213,F_Outputs_Prep!$I$4:$I$378,0),MATCH(F_Outputs!L$2,F_Outputs_Prep!$B$4:$AH$4,0))</f>
        <v>##BLANK</v>
      </c>
      <c r="M213" s="15" t="str">
        <f>INDEX(F_Outputs_Prep!$B$4:$AH$378,MATCH(F_Outputs!$A213&amp;F_Outputs!$B213,F_Outputs_Prep!$I$4:$I$378,0),MATCH(F_Outputs!M$2,F_Outputs_Prep!$B$4:$AH$4,0))</f>
        <v>##BLANK</v>
      </c>
      <c r="N213" s="15" t="str">
        <f>INDEX(F_Outputs_Prep!$B$4:$AH$378,MATCH(F_Outputs!$A213&amp;F_Outputs!$B213,F_Outputs_Prep!$I$4:$I$378,0),MATCH(F_Outputs!N$2,F_Outputs_Prep!$B$4:$AH$4,0))</f>
        <v>##BLANK</v>
      </c>
      <c r="O213" s="15" t="str">
        <f>INDEX(F_Outputs_Prep!$B$4:$AH$378,MATCH(F_Outputs!$A213&amp;F_Outputs!$B213,F_Outputs_Prep!$I$4:$I$378,0),MATCH(F_Outputs!O$2,F_Outputs_Prep!$B$4:$AH$4,0))</f>
        <v>##BLANK</v>
      </c>
      <c r="P213" s="15" t="str">
        <f>INDEX(F_Outputs_Prep!$B$4:$AH$378,MATCH(F_Outputs!$A213&amp;F_Outputs!$B213,F_Outputs_Prep!$I$4:$I$378,0),MATCH(F_Outputs!P$2,F_Outputs_Prep!$B$4:$AH$4,0))</f>
        <v>##BLANK</v>
      </c>
      <c r="Q213" s="15" t="str">
        <f>INDEX(F_Outputs_Prep!$B$4:$AH$378,MATCH(F_Outputs!$A213&amp;F_Outputs!$B213,F_Outputs_Prep!$I$4:$I$378,0),MATCH(F_Outputs!Q$2,F_Outputs_Prep!$B$4:$AH$4,0))</f>
        <v>##BLANK</v>
      </c>
      <c r="R213" s="15" t="str">
        <f>INDEX(F_Outputs_Prep!$B$4:$AH$378,MATCH(F_Outputs!$A213&amp;F_Outputs!$B213,F_Outputs_Prep!$I$4:$I$378,0),MATCH(F_Outputs!R$2,F_Outputs_Prep!$B$4:$AH$4,0))</f>
        <v>##BLANK</v>
      </c>
      <c r="S213" s="15">
        <f>INDEX(F_Outputs_Prep!$B$4:$AH$378,MATCH(F_Outputs!$A213&amp;F_Outputs!$B213,F_Outputs_Prep!$I$4:$I$378,0),MATCH(F_Outputs!S$2,F_Outputs_Prep!$B$4:$AH$4,0))</f>
        <v>54264.55</v>
      </c>
      <c r="T213" s="15">
        <f>INDEX(F_Outputs_Prep!$B$4:$AH$378,MATCH(F_Outputs!$A213&amp;F_Outputs!$B213,F_Outputs_Prep!$I$4:$I$378,0),MATCH(F_Outputs!T$2,F_Outputs_Prep!$B$4:$AH$4,0))</f>
        <v>273604</v>
      </c>
      <c r="U213" s="15">
        <f>INDEX(F_Outputs_Prep!$B$4:$AH$378,MATCH(F_Outputs!$A213&amp;F_Outputs!$B213,F_Outputs_Prep!$I$4:$I$378,0),MATCH(F_Outputs!U$2,F_Outputs_Prep!$B$4:$AH$4,0))</f>
        <v>350790.55</v>
      </c>
      <c r="V213" s="15">
        <f>INDEX(F_Outputs_Prep!$B$4:$AH$378,MATCH(F_Outputs!$A213&amp;F_Outputs!$B213,F_Outputs_Prep!$I$4:$I$378,0),MATCH(F_Outputs!V$2,F_Outputs_Prep!$B$4:$AH$4,0))</f>
        <v>372522.65</v>
      </c>
      <c r="W213" s="15">
        <f>INDEX(F_Outputs_Prep!$B$4:$AH$378,MATCH(F_Outputs!$A213&amp;F_Outputs!$B213,F_Outputs_Prep!$I$4:$I$378,0),MATCH(F_Outputs!W$2,F_Outputs_Prep!$B$4:$AH$4,0))</f>
        <v>372559.15</v>
      </c>
      <c r="X213" s="15">
        <f>INDEX(F_Outputs_Prep!$B$4:$AH$378,MATCH(F_Outputs!$A213&amp;F_Outputs!$B213,F_Outputs_Prep!$I$4:$I$378,0),MATCH(F_Outputs!X$2,F_Outputs_Prep!$B$4:$AH$4,0))</f>
        <v>372559.15</v>
      </c>
    </row>
    <row r="214" spans="1:24" ht="15" x14ac:dyDescent="0.25">
      <c r="A214" s="58" t="s">
        <v>87</v>
      </c>
      <c r="B214" s="56" t="s">
        <v>167</v>
      </c>
      <c r="C214" s="56" t="s">
        <v>187</v>
      </c>
      <c r="D214" s="52" t="s">
        <v>50</v>
      </c>
      <c r="E214" s="56" t="s">
        <v>44</v>
      </c>
      <c r="F214" s="15" t="str">
        <f>INDEX(F_Outputs_Prep!$B$4:$AH$378,MATCH(F_Outputs!$A214&amp;F_Outputs!$B214,F_Outputs_Prep!$I$4:$I$378,0),MATCH(F_Outputs!F$2,F_Outputs_Prep!$B$4:$AH$4,0))</f>
        <v>##BLANK</v>
      </c>
      <c r="G214" s="15" t="str">
        <f>INDEX(F_Outputs_Prep!$B$4:$AH$378,MATCH(F_Outputs!$A214&amp;F_Outputs!$B214,F_Outputs_Prep!$I$4:$I$378,0),MATCH(F_Outputs!G$2,F_Outputs_Prep!$B$4:$AH$4,0))</f>
        <v>##BLANK</v>
      </c>
      <c r="H214" s="15" t="str">
        <f>INDEX(F_Outputs_Prep!$B$4:$AH$378,MATCH(F_Outputs!$A214&amp;F_Outputs!$B214,F_Outputs_Prep!$I$4:$I$378,0),MATCH(F_Outputs!H$2,F_Outputs_Prep!$B$4:$AH$4,0))</f>
        <v>##BLANK</v>
      </c>
      <c r="I214" s="15" t="str">
        <f>INDEX(F_Outputs_Prep!$B$4:$AH$378,MATCH(F_Outputs!$A214&amp;F_Outputs!$B214,F_Outputs_Prep!$I$4:$I$378,0),MATCH(F_Outputs!I$2,F_Outputs_Prep!$B$4:$AH$4,0))</f>
        <v>##BLANK</v>
      </c>
      <c r="J214" s="15" t="str">
        <f>INDEX(F_Outputs_Prep!$B$4:$AH$378,MATCH(F_Outputs!$A214&amp;F_Outputs!$B214,F_Outputs_Prep!$I$4:$I$378,0),MATCH(F_Outputs!J$2,F_Outputs_Prep!$B$4:$AH$4,0))</f>
        <v>##BLANK</v>
      </c>
      <c r="K214" s="15" t="str">
        <f>INDEX(F_Outputs_Prep!$B$4:$AH$378,MATCH(F_Outputs!$A214&amp;F_Outputs!$B214,F_Outputs_Prep!$I$4:$I$378,0),MATCH(F_Outputs!K$2,F_Outputs_Prep!$B$4:$AH$4,0))</f>
        <v>##BLANK</v>
      </c>
      <c r="L214" s="15" t="str">
        <f>INDEX(F_Outputs_Prep!$B$4:$AH$378,MATCH(F_Outputs!$A214&amp;F_Outputs!$B214,F_Outputs_Prep!$I$4:$I$378,0),MATCH(F_Outputs!L$2,F_Outputs_Prep!$B$4:$AH$4,0))</f>
        <v>##BLANK</v>
      </c>
      <c r="M214" s="15" t="str">
        <f>INDEX(F_Outputs_Prep!$B$4:$AH$378,MATCH(F_Outputs!$A214&amp;F_Outputs!$B214,F_Outputs_Prep!$I$4:$I$378,0),MATCH(F_Outputs!M$2,F_Outputs_Prep!$B$4:$AH$4,0))</f>
        <v>##BLANK</v>
      </c>
      <c r="N214" s="15" t="str">
        <f>INDEX(F_Outputs_Prep!$B$4:$AH$378,MATCH(F_Outputs!$A214&amp;F_Outputs!$B214,F_Outputs_Prep!$I$4:$I$378,0),MATCH(F_Outputs!N$2,F_Outputs_Prep!$B$4:$AH$4,0))</f>
        <v>##BLANK</v>
      </c>
      <c r="O214" s="15" t="str">
        <f>INDEX(F_Outputs_Prep!$B$4:$AH$378,MATCH(F_Outputs!$A214&amp;F_Outputs!$B214,F_Outputs_Prep!$I$4:$I$378,0),MATCH(F_Outputs!O$2,F_Outputs_Prep!$B$4:$AH$4,0))</f>
        <v>##BLANK</v>
      </c>
      <c r="P214" s="15" t="str">
        <f>INDEX(F_Outputs_Prep!$B$4:$AH$378,MATCH(F_Outputs!$A214&amp;F_Outputs!$B214,F_Outputs_Prep!$I$4:$I$378,0),MATCH(F_Outputs!P$2,F_Outputs_Prep!$B$4:$AH$4,0))</f>
        <v>##BLANK</v>
      </c>
      <c r="Q214" s="15" t="str">
        <f>INDEX(F_Outputs_Prep!$B$4:$AH$378,MATCH(F_Outputs!$A214&amp;F_Outputs!$B214,F_Outputs_Prep!$I$4:$I$378,0),MATCH(F_Outputs!Q$2,F_Outputs_Prep!$B$4:$AH$4,0))</f>
        <v>##BLANK</v>
      </c>
      <c r="R214" s="15" t="str">
        <f>INDEX(F_Outputs_Prep!$B$4:$AH$378,MATCH(F_Outputs!$A214&amp;F_Outputs!$B214,F_Outputs_Prep!$I$4:$I$378,0),MATCH(F_Outputs!R$2,F_Outputs_Prep!$B$4:$AH$4,0))</f>
        <v>##BLANK</v>
      </c>
      <c r="S214" s="15">
        <f>INDEX(F_Outputs_Prep!$B$4:$AH$378,MATCH(F_Outputs!$A214&amp;F_Outputs!$B214,F_Outputs_Prep!$I$4:$I$378,0),MATCH(F_Outputs!S$2,F_Outputs_Prep!$B$4:$AH$4,0))</f>
        <v>33328.15</v>
      </c>
      <c r="T214" s="15">
        <f>INDEX(F_Outputs_Prep!$B$4:$AH$378,MATCH(F_Outputs!$A214&amp;F_Outputs!$B214,F_Outputs_Prep!$I$4:$I$378,0),MATCH(F_Outputs!T$2,F_Outputs_Prep!$B$4:$AH$4,0))</f>
        <v>2193405.4500000002</v>
      </c>
      <c r="U214" s="15">
        <f>INDEX(F_Outputs_Prep!$B$4:$AH$378,MATCH(F_Outputs!$A214&amp;F_Outputs!$B214,F_Outputs_Prep!$I$4:$I$378,0),MATCH(F_Outputs!U$2,F_Outputs_Prep!$B$4:$AH$4,0))</f>
        <v>2291550.2999999998</v>
      </c>
      <c r="V214" s="15">
        <f>INDEX(F_Outputs_Prep!$B$4:$AH$378,MATCH(F_Outputs!$A214&amp;F_Outputs!$B214,F_Outputs_Prep!$I$4:$I$378,0),MATCH(F_Outputs!V$2,F_Outputs_Prep!$B$4:$AH$4,0))</f>
        <v>2309194.4</v>
      </c>
      <c r="W214" s="15">
        <f>INDEX(F_Outputs_Prep!$B$4:$AH$378,MATCH(F_Outputs!$A214&amp;F_Outputs!$B214,F_Outputs_Prep!$I$4:$I$378,0),MATCH(F_Outputs!W$2,F_Outputs_Prep!$B$4:$AH$4,0))</f>
        <v>2314614.65</v>
      </c>
      <c r="X214" s="15">
        <f>INDEX(F_Outputs_Prep!$B$4:$AH$378,MATCH(F_Outputs!$A214&amp;F_Outputs!$B214,F_Outputs_Prep!$I$4:$I$378,0),MATCH(F_Outputs!X$2,F_Outputs_Prep!$B$4:$AH$4,0))</f>
        <v>2314614.65</v>
      </c>
    </row>
    <row r="215" spans="1:24" ht="15" x14ac:dyDescent="0.25">
      <c r="A215" s="58" t="s">
        <v>87</v>
      </c>
      <c r="B215" s="56" t="s">
        <v>168</v>
      </c>
      <c r="C215" s="56" t="s">
        <v>188</v>
      </c>
      <c r="D215" s="52" t="s">
        <v>50</v>
      </c>
      <c r="E215" s="56" t="s">
        <v>44</v>
      </c>
      <c r="F215" s="15" t="str">
        <f>INDEX(F_Outputs_Prep!$B$4:$AH$378,MATCH(F_Outputs!$A215&amp;F_Outputs!$B215,F_Outputs_Prep!$I$4:$I$378,0),MATCH(F_Outputs!F$2,F_Outputs_Prep!$B$4:$AH$4,0))</f>
        <v>##BLANK</v>
      </c>
      <c r="G215" s="15" t="str">
        <f>INDEX(F_Outputs_Prep!$B$4:$AH$378,MATCH(F_Outputs!$A215&amp;F_Outputs!$B215,F_Outputs_Prep!$I$4:$I$378,0),MATCH(F_Outputs!G$2,F_Outputs_Prep!$B$4:$AH$4,0))</f>
        <v>##BLANK</v>
      </c>
      <c r="H215" s="15" t="str">
        <f>INDEX(F_Outputs_Prep!$B$4:$AH$378,MATCH(F_Outputs!$A215&amp;F_Outputs!$B215,F_Outputs_Prep!$I$4:$I$378,0),MATCH(F_Outputs!H$2,F_Outputs_Prep!$B$4:$AH$4,0))</f>
        <v>##BLANK</v>
      </c>
      <c r="I215" s="15" t="str">
        <f>INDEX(F_Outputs_Prep!$B$4:$AH$378,MATCH(F_Outputs!$A215&amp;F_Outputs!$B215,F_Outputs_Prep!$I$4:$I$378,0),MATCH(F_Outputs!I$2,F_Outputs_Prep!$B$4:$AH$4,0))</f>
        <v>##BLANK</v>
      </c>
      <c r="J215" s="15" t="str">
        <f>INDEX(F_Outputs_Prep!$B$4:$AH$378,MATCH(F_Outputs!$A215&amp;F_Outputs!$B215,F_Outputs_Prep!$I$4:$I$378,0),MATCH(F_Outputs!J$2,F_Outputs_Prep!$B$4:$AH$4,0))</f>
        <v>##BLANK</v>
      </c>
      <c r="K215" s="15" t="str">
        <f>INDEX(F_Outputs_Prep!$B$4:$AH$378,MATCH(F_Outputs!$A215&amp;F_Outputs!$B215,F_Outputs_Prep!$I$4:$I$378,0),MATCH(F_Outputs!K$2,F_Outputs_Prep!$B$4:$AH$4,0))</f>
        <v>##BLANK</v>
      </c>
      <c r="L215" s="15" t="str">
        <f>INDEX(F_Outputs_Prep!$B$4:$AH$378,MATCH(F_Outputs!$A215&amp;F_Outputs!$B215,F_Outputs_Prep!$I$4:$I$378,0),MATCH(F_Outputs!L$2,F_Outputs_Prep!$B$4:$AH$4,0))</f>
        <v>##BLANK</v>
      </c>
      <c r="M215" s="15" t="str">
        <f>INDEX(F_Outputs_Prep!$B$4:$AH$378,MATCH(F_Outputs!$A215&amp;F_Outputs!$B215,F_Outputs_Prep!$I$4:$I$378,0),MATCH(F_Outputs!M$2,F_Outputs_Prep!$B$4:$AH$4,0))</f>
        <v>##BLANK</v>
      </c>
      <c r="N215" s="15" t="str">
        <f>INDEX(F_Outputs_Prep!$B$4:$AH$378,MATCH(F_Outputs!$A215&amp;F_Outputs!$B215,F_Outputs_Prep!$I$4:$I$378,0),MATCH(F_Outputs!N$2,F_Outputs_Prep!$B$4:$AH$4,0))</f>
        <v>##BLANK</v>
      </c>
      <c r="O215" s="15" t="str">
        <f>INDEX(F_Outputs_Prep!$B$4:$AH$378,MATCH(F_Outputs!$A215&amp;F_Outputs!$B215,F_Outputs_Prep!$I$4:$I$378,0),MATCH(F_Outputs!O$2,F_Outputs_Prep!$B$4:$AH$4,0))</f>
        <v>##BLANK</v>
      </c>
      <c r="P215" s="15" t="str">
        <f>INDEX(F_Outputs_Prep!$B$4:$AH$378,MATCH(F_Outputs!$A215&amp;F_Outputs!$B215,F_Outputs_Prep!$I$4:$I$378,0),MATCH(F_Outputs!P$2,F_Outputs_Prep!$B$4:$AH$4,0))</f>
        <v>##BLANK</v>
      </c>
      <c r="Q215" s="15" t="str">
        <f>INDEX(F_Outputs_Prep!$B$4:$AH$378,MATCH(F_Outputs!$A215&amp;F_Outputs!$B215,F_Outputs_Prep!$I$4:$I$378,0),MATCH(F_Outputs!Q$2,F_Outputs_Prep!$B$4:$AH$4,0))</f>
        <v>##BLANK</v>
      </c>
      <c r="R215" s="15" t="str">
        <f>INDEX(F_Outputs_Prep!$B$4:$AH$378,MATCH(F_Outputs!$A215&amp;F_Outputs!$B215,F_Outputs_Prep!$I$4:$I$378,0),MATCH(F_Outputs!R$2,F_Outputs_Prep!$B$4:$AH$4,0))</f>
        <v>##BLANK</v>
      </c>
      <c r="S215" s="15">
        <f>INDEX(F_Outputs_Prep!$B$4:$AH$378,MATCH(F_Outputs!$A215&amp;F_Outputs!$B215,F_Outputs_Prep!$I$4:$I$378,0),MATCH(F_Outputs!S$2,F_Outputs_Prep!$B$4:$AH$4,0))</f>
        <v>0</v>
      </c>
      <c r="T215" s="15">
        <f>INDEX(F_Outputs_Prep!$B$4:$AH$378,MATCH(F_Outputs!$A215&amp;F_Outputs!$B215,F_Outputs_Prep!$I$4:$I$378,0),MATCH(F_Outputs!T$2,F_Outputs_Prep!$B$4:$AH$4,0))</f>
        <v>0</v>
      </c>
      <c r="U215" s="15">
        <f>INDEX(F_Outputs_Prep!$B$4:$AH$378,MATCH(F_Outputs!$A215&amp;F_Outputs!$B215,F_Outputs_Prep!$I$4:$I$378,0),MATCH(F_Outputs!U$2,F_Outputs_Prep!$B$4:$AH$4,0))</f>
        <v>0</v>
      </c>
      <c r="V215" s="15">
        <f>INDEX(F_Outputs_Prep!$B$4:$AH$378,MATCH(F_Outputs!$A215&amp;F_Outputs!$B215,F_Outputs_Prep!$I$4:$I$378,0),MATCH(F_Outputs!V$2,F_Outputs_Prep!$B$4:$AH$4,0))</f>
        <v>0</v>
      </c>
      <c r="W215" s="15">
        <f>INDEX(F_Outputs_Prep!$B$4:$AH$378,MATCH(F_Outputs!$A215&amp;F_Outputs!$B215,F_Outputs_Prep!$I$4:$I$378,0),MATCH(F_Outputs!W$2,F_Outputs_Prep!$B$4:$AH$4,0))</f>
        <v>0</v>
      </c>
      <c r="X215" s="15">
        <f>INDEX(F_Outputs_Prep!$B$4:$AH$378,MATCH(F_Outputs!$A215&amp;F_Outputs!$B215,F_Outputs_Prep!$I$4:$I$378,0),MATCH(F_Outputs!X$2,F_Outputs_Prep!$B$4:$AH$4,0))</f>
        <v>0</v>
      </c>
    </row>
    <row r="216" spans="1:24" ht="15" x14ac:dyDescent="0.25">
      <c r="A216" s="58" t="s">
        <v>87</v>
      </c>
      <c r="B216" s="56" t="s">
        <v>169</v>
      </c>
      <c r="C216" s="56" t="s">
        <v>189</v>
      </c>
      <c r="D216" s="52" t="s">
        <v>50</v>
      </c>
      <c r="E216" s="56" t="s">
        <v>44</v>
      </c>
      <c r="F216" s="15" t="str">
        <f>INDEX(F_Outputs_Prep!$B$4:$AH$378,MATCH(F_Outputs!$A216&amp;F_Outputs!$B216,F_Outputs_Prep!$I$4:$I$378,0),MATCH(F_Outputs!F$2,F_Outputs_Prep!$B$4:$AH$4,0))</f>
        <v>##BLANK</v>
      </c>
      <c r="G216" s="15" t="str">
        <f>INDEX(F_Outputs_Prep!$B$4:$AH$378,MATCH(F_Outputs!$A216&amp;F_Outputs!$B216,F_Outputs_Prep!$I$4:$I$378,0),MATCH(F_Outputs!G$2,F_Outputs_Prep!$B$4:$AH$4,0))</f>
        <v>##BLANK</v>
      </c>
      <c r="H216" s="15" t="str">
        <f>INDEX(F_Outputs_Prep!$B$4:$AH$378,MATCH(F_Outputs!$A216&amp;F_Outputs!$B216,F_Outputs_Prep!$I$4:$I$378,0),MATCH(F_Outputs!H$2,F_Outputs_Prep!$B$4:$AH$4,0))</f>
        <v>##BLANK</v>
      </c>
      <c r="I216" s="15" t="str">
        <f>INDEX(F_Outputs_Prep!$B$4:$AH$378,MATCH(F_Outputs!$A216&amp;F_Outputs!$B216,F_Outputs_Prep!$I$4:$I$378,0),MATCH(F_Outputs!I$2,F_Outputs_Prep!$B$4:$AH$4,0))</f>
        <v>##BLANK</v>
      </c>
      <c r="J216" s="15" t="str">
        <f>INDEX(F_Outputs_Prep!$B$4:$AH$378,MATCH(F_Outputs!$A216&amp;F_Outputs!$B216,F_Outputs_Prep!$I$4:$I$378,0),MATCH(F_Outputs!J$2,F_Outputs_Prep!$B$4:$AH$4,0))</f>
        <v>##BLANK</v>
      </c>
      <c r="K216" s="15" t="str">
        <f>INDEX(F_Outputs_Prep!$B$4:$AH$378,MATCH(F_Outputs!$A216&amp;F_Outputs!$B216,F_Outputs_Prep!$I$4:$I$378,0),MATCH(F_Outputs!K$2,F_Outputs_Prep!$B$4:$AH$4,0))</f>
        <v>##BLANK</v>
      </c>
      <c r="L216" s="15" t="str">
        <f>INDEX(F_Outputs_Prep!$B$4:$AH$378,MATCH(F_Outputs!$A216&amp;F_Outputs!$B216,F_Outputs_Prep!$I$4:$I$378,0),MATCH(F_Outputs!L$2,F_Outputs_Prep!$B$4:$AH$4,0))</f>
        <v>##BLANK</v>
      </c>
      <c r="M216" s="15" t="str">
        <f>INDEX(F_Outputs_Prep!$B$4:$AH$378,MATCH(F_Outputs!$A216&amp;F_Outputs!$B216,F_Outputs_Prep!$I$4:$I$378,0),MATCH(F_Outputs!M$2,F_Outputs_Prep!$B$4:$AH$4,0))</f>
        <v>##BLANK</v>
      </c>
      <c r="N216" s="15" t="str">
        <f>INDEX(F_Outputs_Prep!$B$4:$AH$378,MATCH(F_Outputs!$A216&amp;F_Outputs!$B216,F_Outputs_Prep!$I$4:$I$378,0),MATCH(F_Outputs!N$2,F_Outputs_Prep!$B$4:$AH$4,0))</f>
        <v>##BLANK</v>
      </c>
      <c r="O216" s="15" t="str">
        <f>INDEX(F_Outputs_Prep!$B$4:$AH$378,MATCH(F_Outputs!$A216&amp;F_Outputs!$B216,F_Outputs_Prep!$I$4:$I$378,0),MATCH(F_Outputs!O$2,F_Outputs_Prep!$B$4:$AH$4,0))</f>
        <v>##BLANK</v>
      </c>
      <c r="P216" s="15" t="str">
        <f>INDEX(F_Outputs_Prep!$B$4:$AH$378,MATCH(F_Outputs!$A216&amp;F_Outputs!$B216,F_Outputs_Prep!$I$4:$I$378,0),MATCH(F_Outputs!P$2,F_Outputs_Prep!$B$4:$AH$4,0))</f>
        <v>##BLANK</v>
      </c>
      <c r="Q216" s="15" t="str">
        <f>INDEX(F_Outputs_Prep!$B$4:$AH$378,MATCH(F_Outputs!$A216&amp;F_Outputs!$B216,F_Outputs_Prep!$I$4:$I$378,0),MATCH(F_Outputs!Q$2,F_Outputs_Prep!$B$4:$AH$4,0))</f>
        <v>##BLANK</v>
      </c>
      <c r="R216" s="15" t="str">
        <f>INDEX(F_Outputs_Prep!$B$4:$AH$378,MATCH(F_Outputs!$A216&amp;F_Outputs!$B216,F_Outputs_Prep!$I$4:$I$378,0),MATCH(F_Outputs!R$2,F_Outputs_Prep!$B$4:$AH$4,0))</f>
        <v>##BLANK</v>
      </c>
      <c r="S216" s="15" t="str">
        <f>INDEX(F_Outputs_Prep!$B$4:$AH$378,MATCH(F_Outputs!$A216&amp;F_Outputs!$B216,F_Outputs_Prep!$I$4:$I$378,0),MATCH(F_Outputs!S$2,F_Outputs_Prep!$B$4:$AH$4,0))</f>
        <v>##BLANK</v>
      </c>
      <c r="T216" s="15" t="str">
        <f>INDEX(F_Outputs_Prep!$B$4:$AH$378,MATCH(F_Outputs!$A216&amp;F_Outputs!$B216,F_Outputs_Prep!$I$4:$I$378,0),MATCH(F_Outputs!T$2,F_Outputs_Prep!$B$4:$AH$4,0))</f>
        <v>##BLANK</v>
      </c>
      <c r="U216" s="15" t="str">
        <f>INDEX(F_Outputs_Prep!$B$4:$AH$378,MATCH(F_Outputs!$A216&amp;F_Outputs!$B216,F_Outputs_Prep!$I$4:$I$378,0),MATCH(F_Outputs!U$2,F_Outputs_Prep!$B$4:$AH$4,0))</f>
        <v>##BLANK</v>
      </c>
      <c r="V216" s="15" t="str">
        <f>INDEX(F_Outputs_Prep!$B$4:$AH$378,MATCH(F_Outputs!$A216&amp;F_Outputs!$B216,F_Outputs_Prep!$I$4:$I$378,0),MATCH(F_Outputs!V$2,F_Outputs_Prep!$B$4:$AH$4,0))</f>
        <v>##BLANK</v>
      </c>
      <c r="W216" s="15" t="str">
        <f>INDEX(F_Outputs_Prep!$B$4:$AH$378,MATCH(F_Outputs!$A216&amp;F_Outputs!$B216,F_Outputs_Prep!$I$4:$I$378,0),MATCH(F_Outputs!W$2,F_Outputs_Prep!$B$4:$AH$4,0))</f>
        <v>##BLANK</v>
      </c>
      <c r="X216" s="15" t="str">
        <f>INDEX(F_Outputs_Prep!$B$4:$AH$378,MATCH(F_Outputs!$A216&amp;F_Outputs!$B216,F_Outputs_Prep!$I$4:$I$378,0),MATCH(F_Outputs!X$2,F_Outputs_Prep!$B$4:$AH$4,0))</f>
        <v>##BLANK</v>
      </c>
    </row>
    <row r="217" spans="1:24" ht="15" x14ac:dyDescent="0.25">
      <c r="A217" s="58" t="s">
        <v>87</v>
      </c>
      <c r="B217" s="56" t="s">
        <v>170</v>
      </c>
      <c r="C217" s="56" t="s">
        <v>190</v>
      </c>
      <c r="D217" s="52" t="s">
        <v>50</v>
      </c>
      <c r="E217" s="56" t="s">
        <v>44</v>
      </c>
      <c r="F217" s="15" t="str">
        <f>INDEX(F_Outputs_Prep!$B$4:$AH$378,MATCH(F_Outputs!$A217&amp;F_Outputs!$B217,F_Outputs_Prep!$I$4:$I$378,0),MATCH(F_Outputs!F$2,F_Outputs_Prep!$B$4:$AH$4,0))</f>
        <v>##BLANK</v>
      </c>
      <c r="G217" s="15" t="str">
        <f>INDEX(F_Outputs_Prep!$B$4:$AH$378,MATCH(F_Outputs!$A217&amp;F_Outputs!$B217,F_Outputs_Prep!$I$4:$I$378,0),MATCH(F_Outputs!G$2,F_Outputs_Prep!$B$4:$AH$4,0))</f>
        <v>##BLANK</v>
      </c>
      <c r="H217" s="15" t="str">
        <f>INDEX(F_Outputs_Prep!$B$4:$AH$378,MATCH(F_Outputs!$A217&amp;F_Outputs!$B217,F_Outputs_Prep!$I$4:$I$378,0),MATCH(F_Outputs!H$2,F_Outputs_Prep!$B$4:$AH$4,0))</f>
        <v>##BLANK</v>
      </c>
      <c r="I217" s="15" t="str">
        <f>INDEX(F_Outputs_Prep!$B$4:$AH$378,MATCH(F_Outputs!$A217&amp;F_Outputs!$B217,F_Outputs_Prep!$I$4:$I$378,0),MATCH(F_Outputs!I$2,F_Outputs_Prep!$B$4:$AH$4,0))</f>
        <v>##BLANK</v>
      </c>
      <c r="J217" s="15" t="str">
        <f>INDEX(F_Outputs_Prep!$B$4:$AH$378,MATCH(F_Outputs!$A217&amp;F_Outputs!$B217,F_Outputs_Prep!$I$4:$I$378,0),MATCH(F_Outputs!J$2,F_Outputs_Prep!$B$4:$AH$4,0))</f>
        <v>##BLANK</v>
      </c>
      <c r="K217" s="15" t="str">
        <f>INDEX(F_Outputs_Prep!$B$4:$AH$378,MATCH(F_Outputs!$A217&amp;F_Outputs!$B217,F_Outputs_Prep!$I$4:$I$378,0),MATCH(F_Outputs!K$2,F_Outputs_Prep!$B$4:$AH$4,0))</f>
        <v>##BLANK</v>
      </c>
      <c r="L217" s="15" t="str">
        <f>INDEX(F_Outputs_Prep!$B$4:$AH$378,MATCH(F_Outputs!$A217&amp;F_Outputs!$B217,F_Outputs_Prep!$I$4:$I$378,0),MATCH(F_Outputs!L$2,F_Outputs_Prep!$B$4:$AH$4,0))</f>
        <v>##BLANK</v>
      </c>
      <c r="M217" s="15" t="str">
        <f>INDEX(F_Outputs_Prep!$B$4:$AH$378,MATCH(F_Outputs!$A217&amp;F_Outputs!$B217,F_Outputs_Prep!$I$4:$I$378,0),MATCH(F_Outputs!M$2,F_Outputs_Prep!$B$4:$AH$4,0))</f>
        <v>##BLANK</v>
      </c>
      <c r="N217" s="15" t="str">
        <f>INDEX(F_Outputs_Prep!$B$4:$AH$378,MATCH(F_Outputs!$A217&amp;F_Outputs!$B217,F_Outputs_Prep!$I$4:$I$378,0),MATCH(F_Outputs!N$2,F_Outputs_Prep!$B$4:$AH$4,0))</f>
        <v>##BLANK</v>
      </c>
      <c r="O217" s="15" t="str">
        <f>INDEX(F_Outputs_Prep!$B$4:$AH$378,MATCH(F_Outputs!$A217&amp;F_Outputs!$B217,F_Outputs_Prep!$I$4:$I$378,0),MATCH(F_Outputs!O$2,F_Outputs_Prep!$B$4:$AH$4,0))</f>
        <v>##BLANK</v>
      </c>
      <c r="P217" s="15" t="str">
        <f>INDEX(F_Outputs_Prep!$B$4:$AH$378,MATCH(F_Outputs!$A217&amp;F_Outputs!$B217,F_Outputs_Prep!$I$4:$I$378,0),MATCH(F_Outputs!P$2,F_Outputs_Prep!$B$4:$AH$4,0))</f>
        <v>##BLANK</v>
      </c>
      <c r="Q217" s="15" t="str">
        <f>INDEX(F_Outputs_Prep!$B$4:$AH$378,MATCH(F_Outputs!$A217&amp;F_Outputs!$B217,F_Outputs_Prep!$I$4:$I$378,0),MATCH(F_Outputs!Q$2,F_Outputs_Prep!$B$4:$AH$4,0))</f>
        <v>##BLANK</v>
      </c>
      <c r="R217" s="15" t="str">
        <f>INDEX(F_Outputs_Prep!$B$4:$AH$378,MATCH(F_Outputs!$A217&amp;F_Outputs!$B217,F_Outputs_Prep!$I$4:$I$378,0),MATCH(F_Outputs!R$2,F_Outputs_Prep!$B$4:$AH$4,0))</f>
        <v>##BLANK</v>
      </c>
      <c r="S217" s="15">
        <f>INDEX(F_Outputs_Prep!$B$4:$AH$378,MATCH(F_Outputs!$A217&amp;F_Outputs!$B217,F_Outputs_Prep!$I$4:$I$378,0),MATCH(F_Outputs!S$2,F_Outputs_Prep!$B$4:$AH$4,0))</f>
        <v>0</v>
      </c>
      <c r="T217" s="15">
        <f>INDEX(F_Outputs_Prep!$B$4:$AH$378,MATCH(F_Outputs!$A217&amp;F_Outputs!$B217,F_Outputs_Prep!$I$4:$I$378,0),MATCH(F_Outputs!T$2,F_Outputs_Prep!$B$4:$AH$4,0))</f>
        <v>0</v>
      </c>
      <c r="U217" s="15">
        <f>INDEX(F_Outputs_Prep!$B$4:$AH$378,MATCH(F_Outputs!$A217&amp;F_Outputs!$B217,F_Outputs_Prep!$I$4:$I$378,0),MATCH(F_Outputs!U$2,F_Outputs_Prep!$B$4:$AH$4,0))</f>
        <v>0</v>
      </c>
      <c r="V217" s="15">
        <f>INDEX(F_Outputs_Prep!$B$4:$AH$378,MATCH(F_Outputs!$A217&amp;F_Outputs!$B217,F_Outputs_Prep!$I$4:$I$378,0),MATCH(F_Outputs!V$2,F_Outputs_Prep!$B$4:$AH$4,0))</f>
        <v>0</v>
      </c>
      <c r="W217" s="15">
        <f>INDEX(F_Outputs_Prep!$B$4:$AH$378,MATCH(F_Outputs!$A217&amp;F_Outputs!$B217,F_Outputs_Prep!$I$4:$I$378,0),MATCH(F_Outputs!W$2,F_Outputs_Prep!$B$4:$AH$4,0))</f>
        <v>0</v>
      </c>
      <c r="X217" s="15">
        <f>INDEX(F_Outputs_Prep!$B$4:$AH$378,MATCH(F_Outputs!$A217&amp;F_Outputs!$B217,F_Outputs_Prep!$I$4:$I$378,0),MATCH(F_Outputs!X$2,F_Outputs_Prep!$B$4:$AH$4,0))</f>
        <v>0</v>
      </c>
    </row>
    <row r="218" spans="1:24" ht="15" x14ac:dyDescent="0.25">
      <c r="A218" s="58" t="s">
        <v>87</v>
      </c>
      <c r="B218" s="56" t="s">
        <v>97</v>
      </c>
      <c r="C218" s="56" t="s">
        <v>98</v>
      </c>
      <c r="D218" s="52" t="s">
        <v>50</v>
      </c>
      <c r="E218" s="56" t="s">
        <v>44</v>
      </c>
      <c r="F218" s="15" t="str">
        <f>INDEX(F_Outputs_Prep!$B$4:$AH$378,MATCH(F_Outputs!$A218&amp;F_Outputs!$B218,F_Outputs_Prep!$I$4:$I$378,0),MATCH(F_Outputs!F$2,F_Outputs_Prep!$B$4:$AH$4,0))</f>
        <v>##BLANK</v>
      </c>
      <c r="G218" s="15" t="str">
        <f>INDEX(F_Outputs_Prep!$B$4:$AH$378,MATCH(F_Outputs!$A218&amp;F_Outputs!$B218,F_Outputs_Prep!$I$4:$I$378,0),MATCH(F_Outputs!G$2,F_Outputs_Prep!$B$4:$AH$4,0))</f>
        <v>##BLANK</v>
      </c>
      <c r="H218" s="15" t="str">
        <f>INDEX(F_Outputs_Prep!$B$4:$AH$378,MATCH(F_Outputs!$A218&amp;F_Outputs!$B218,F_Outputs_Prep!$I$4:$I$378,0),MATCH(F_Outputs!H$2,F_Outputs_Prep!$B$4:$AH$4,0))</f>
        <v>##BLANK</v>
      </c>
      <c r="I218" s="15" t="str">
        <f>INDEX(F_Outputs_Prep!$B$4:$AH$378,MATCH(F_Outputs!$A218&amp;F_Outputs!$B218,F_Outputs_Prep!$I$4:$I$378,0),MATCH(F_Outputs!I$2,F_Outputs_Prep!$B$4:$AH$4,0))</f>
        <v>##BLANK</v>
      </c>
      <c r="J218" s="15" t="str">
        <f>INDEX(F_Outputs_Prep!$B$4:$AH$378,MATCH(F_Outputs!$A218&amp;F_Outputs!$B218,F_Outputs_Prep!$I$4:$I$378,0),MATCH(F_Outputs!J$2,F_Outputs_Prep!$B$4:$AH$4,0))</f>
        <v>##BLANK</v>
      </c>
      <c r="K218" s="15" t="str">
        <f>INDEX(F_Outputs_Prep!$B$4:$AH$378,MATCH(F_Outputs!$A218&amp;F_Outputs!$B218,F_Outputs_Prep!$I$4:$I$378,0),MATCH(F_Outputs!K$2,F_Outputs_Prep!$B$4:$AH$4,0))</f>
        <v>##BLANK</v>
      </c>
      <c r="L218" s="15" t="str">
        <f>INDEX(F_Outputs_Prep!$B$4:$AH$378,MATCH(F_Outputs!$A218&amp;F_Outputs!$B218,F_Outputs_Prep!$I$4:$I$378,0),MATCH(F_Outputs!L$2,F_Outputs_Prep!$B$4:$AH$4,0))</f>
        <v>##BLANK</v>
      </c>
      <c r="M218" s="15" t="str">
        <f>INDEX(F_Outputs_Prep!$B$4:$AH$378,MATCH(F_Outputs!$A218&amp;F_Outputs!$B218,F_Outputs_Prep!$I$4:$I$378,0),MATCH(F_Outputs!M$2,F_Outputs_Prep!$B$4:$AH$4,0))</f>
        <v>##BLANK</v>
      </c>
      <c r="N218" s="15" t="str">
        <f>INDEX(F_Outputs_Prep!$B$4:$AH$378,MATCH(F_Outputs!$A218&amp;F_Outputs!$B218,F_Outputs_Prep!$I$4:$I$378,0),MATCH(F_Outputs!N$2,F_Outputs_Prep!$B$4:$AH$4,0))</f>
        <v>##BLANK</v>
      </c>
      <c r="O218" s="15" t="str">
        <f>INDEX(F_Outputs_Prep!$B$4:$AH$378,MATCH(F_Outputs!$A218&amp;F_Outputs!$B218,F_Outputs_Prep!$I$4:$I$378,0),MATCH(F_Outputs!O$2,F_Outputs_Prep!$B$4:$AH$4,0))</f>
        <v>##BLANK</v>
      </c>
      <c r="P218" s="15" t="str">
        <f>INDEX(F_Outputs_Prep!$B$4:$AH$378,MATCH(F_Outputs!$A218&amp;F_Outputs!$B218,F_Outputs_Prep!$I$4:$I$378,0),MATCH(F_Outputs!P$2,F_Outputs_Prep!$B$4:$AH$4,0))</f>
        <v>##BLANK</v>
      </c>
      <c r="Q218" s="15" t="str">
        <f>INDEX(F_Outputs_Prep!$B$4:$AH$378,MATCH(F_Outputs!$A218&amp;F_Outputs!$B218,F_Outputs_Prep!$I$4:$I$378,0),MATCH(F_Outputs!Q$2,F_Outputs_Prep!$B$4:$AH$4,0))</f>
        <v>##BLANK</v>
      </c>
      <c r="R218" s="15" t="str">
        <f>INDEX(F_Outputs_Prep!$B$4:$AH$378,MATCH(F_Outputs!$A218&amp;F_Outputs!$B218,F_Outputs_Prep!$I$4:$I$378,0),MATCH(F_Outputs!R$2,F_Outputs_Prep!$B$4:$AH$4,0))</f>
        <v>##BLANK</v>
      </c>
      <c r="S218" s="15">
        <f>INDEX(F_Outputs_Prep!$B$4:$AH$378,MATCH(F_Outputs!$A218&amp;F_Outputs!$B218,F_Outputs_Prep!$I$4:$I$378,0),MATCH(F_Outputs!S$2,F_Outputs_Prep!$B$4:$AH$4,0))</f>
        <v>33328.15</v>
      </c>
      <c r="T218" s="15">
        <f>INDEX(F_Outputs_Prep!$B$4:$AH$378,MATCH(F_Outputs!$A218&amp;F_Outputs!$B218,F_Outputs_Prep!$I$4:$I$378,0),MATCH(F_Outputs!T$2,F_Outputs_Prep!$B$4:$AH$4,0))</f>
        <v>2193405.4500000002</v>
      </c>
      <c r="U218" s="15">
        <f>INDEX(F_Outputs_Prep!$B$4:$AH$378,MATCH(F_Outputs!$A218&amp;F_Outputs!$B218,F_Outputs_Prep!$I$4:$I$378,0),MATCH(F_Outputs!U$2,F_Outputs_Prep!$B$4:$AH$4,0))</f>
        <v>2291550.2999999998</v>
      </c>
      <c r="V218" s="15">
        <f>INDEX(F_Outputs_Prep!$B$4:$AH$378,MATCH(F_Outputs!$A218&amp;F_Outputs!$B218,F_Outputs_Prep!$I$4:$I$378,0),MATCH(F_Outputs!V$2,F_Outputs_Prep!$B$4:$AH$4,0))</f>
        <v>2309194.4</v>
      </c>
      <c r="W218" s="15">
        <f>INDEX(F_Outputs_Prep!$B$4:$AH$378,MATCH(F_Outputs!$A218&amp;F_Outputs!$B218,F_Outputs_Prep!$I$4:$I$378,0),MATCH(F_Outputs!W$2,F_Outputs_Prep!$B$4:$AH$4,0))</f>
        <v>2314614.65</v>
      </c>
      <c r="X218" s="15">
        <f>INDEX(F_Outputs_Prep!$B$4:$AH$378,MATCH(F_Outputs!$A218&amp;F_Outputs!$B218,F_Outputs_Prep!$I$4:$I$378,0),MATCH(F_Outputs!X$2,F_Outputs_Prep!$B$4:$AH$4,0))</f>
        <v>2314614.65</v>
      </c>
    </row>
    <row r="219" spans="1:24" ht="15" x14ac:dyDescent="0.25">
      <c r="A219" s="58" t="s">
        <v>87</v>
      </c>
      <c r="B219" s="56" t="s">
        <v>163</v>
      </c>
      <c r="C219" s="56" t="s">
        <v>191</v>
      </c>
      <c r="D219" s="52" t="s">
        <v>68</v>
      </c>
      <c r="E219" s="56" t="s">
        <v>44</v>
      </c>
      <c r="F219" s="15" t="str">
        <f>INDEX(F_Outputs_Prep!$B$4:$AH$378,MATCH(F_Outputs!$A219&amp;F_Outputs!$B219,F_Outputs_Prep!$I$4:$I$378,0),MATCH(F_Outputs!F$2,F_Outputs_Prep!$B$4:$AH$4,0))</f>
        <v>##BLANK</v>
      </c>
      <c r="G219" s="15" t="str">
        <f>INDEX(F_Outputs_Prep!$B$4:$AH$378,MATCH(F_Outputs!$A219&amp;F_Outputs!$B219,F_Outputs_Prep!$I$4:$I$378,0),MATCH(F_Outputs!G$2,F_Outputs_Prep!$B$4:$AH$4,0))</f>
        <v>##BLANK</v>
      </c>
      <c r="H219" s="15" t="str">
        <f>INDEX(F_Outputs_Prep!$B$4:$AH$378,MATCH(F_Outputs!$A219&amp;F_Outputs!$B219,F_Outputs_Prep!$I$4:$I$378,0),MATCH(F_Outputs!H$2,F_Outputs_Prep!$B$4:$AH$4,0))</f>
        <v>##BLANK</v>
      </c>
      <c r="I219" s="15" t="str">
        <f>INDEX(F_Outputs_Prep!$B$4:$AH$378,MATCH(F_Outputs!$A219&amp;F_Outputs!$B219,F_Outputs_Prep!$I$4:$I$378,0),MATCH(F_Outputs!I$2,F_Outputs_Prep!$B$4:$AH$4,0))</f>
        <v>##BLANK</v>
      </c>
      <c r="J219" s="15" t="str">
        <f>INDEX(F_Outputs_Prep!$B$4:$AH$378,MATCH(F_Outputs!$A219&amp;F_Outputs!$B219,F_Outputs_Prep!$I$4:$I$378,0),MATCH(F_Outputs!J$2,F_Outputs_Prep!$B$4:$AH$4,0))</f>
        <v>##BLANK</v>
      </c>
      <c r="K219" s="15" t="str">
        <f>INDEX(F_Outputs_Prep!$B$4:$AH$378,MATCH(F_Outputs!$A219&amp;F_Outputs!$B219,F_Outputs_Prep!$I$4:$I$378,0),MATCH(F_Outputs!K$2,F_Outputs_Prep!$B$4:$AH$4,0))</f>
        <v>##BLANK</v>
      </c>
      <c r="L219" s="15" t="str">
        <f>INDEX(F_Outputs_Prep!$B$4:$AH$378,MATCH(F_Outputs!$A219&amp;F_Outputs!$B219,F_Outputs_Prep!$I$4:$I$378,0),MATCH(F_Outputs!L$2,F_Outputs_Prep!$B$4:$AH$4,0))</f>
        <v>##BLANK</v>
      </c>
      <c r="M219" s="15" t="str">
        <f>INDEX(F_Outputs_Prep!$B$4:$AH$378,MATCH(F_Outputs!$A219&amp;F_Outputs!$B219,F_Outputs_Prep!$I$4:$I$378,0),MATCH(F_Outputs!M$2,F_Outputs_Prep!$B$4:$AH$4,0))</f>
        <v>##BLANK</v>
      </c>
      <c r="N219" s="15" t="str">
        <f>INDEX(F_Outputs_Prep!$B$4:$AH$378,MATCH(F_Outputs!$A219&amp;F_Outputs!$B219,F_Outputs_Prep!$I$4:$I$378,0),MATCH(F_Outputs!N$2,F_Outputs_Prep!$B$4:$AH$4,0))</f>
        <v>##BLANK</v>
      </c>
      <c r="O219" s="15" t="str">
        <f>INDEX(F_Outputs_Prep!$B$4:$AH$378,MATCH(F_Outputs!$A219&amp;F_Outputs!$B219,F_Outputs_Prep!$I$4:$I$378,0),MATCH(F_Outputs!O$2,F_Outputs_Prep!$B$4:$AH$4,0))</f>
        <v>##BLANK</v>
      </c>
      <c r="P219" s="15" t="str">
        <f>INDEX(F_Outputs_Prep!$B$4:$AH$378,MATCH(F_Outputs!$A219&amp;F_Outputs!$B219,F_Outputs_Prep!$I$4:$I$378,0),MATCH(F_Outputs!P$2,F_Outputs_Prep!$B$4:$AH$4,0))</f>
        <v>##BLANK</v>
      </c>
      <c r="Q219" s="15" t="str">
        <f>INDEX(F_Outputs_Prep!$B$4:$AH$378,MATCH(F_Outputs!$A219&amp;F_Outputs!$B219,F_Outputs_Prep!$I$4:$I$378,0),MATCH(F_Outputs!Q$2,F_Outputs_Prep!$B$4:$AH$4,0))</f>
        <v>##BLANK</v>
      </c>
      <c r="R219" s="15" t="str">
        <f>INDEX(F_Outputs_Prep!$B$4:$AH$378,MATCH(F_Outputs!$A219&amp;F_Outputs!$B219,F_Outputs_Prep!$I$4:$I$378,0),MATCH(F_Outputs!R$2,F_Outputs_Prep!$B$4:$AH$4,0))</f>
        <v>##BLANK</v>
      </c>
      <c r="S219" s="15">
        <f>INDEX(F_Outputs_Prep!$B$4:$AH$378,MATCH(F_Outputs!$A219&amp;F_Outputs!$B219,F_Outputs_Prep!$I$4:$I$378,0),MATCH(F_Outputs!S$2,F_Outputs_Prep!$B$4:$AH$4,0))</f>
        <v>1.0999999999999999E-2</v>
      </c>
      <c r="T219" s="15">
        <f>INDEX(F_Outputs_Prep!$B$4:$AH$378,MATCH(F_Outputs!$A219&amp;F_Outputs!$B219,F_Outputs_Prep!$I$4:$I$378,0),MATCH(F_Outputs!T$2,F_Outputs_Prep!$B$4:$AH$4,0))</f>
        <v>0.72119999999999995</v>
      </c>
      <c r="U219" s="15">
        <f>INDEX(F_Outputs_Prep!$B$4:$AH$378,MATCH(F_Outputs!$A219&amp;F_Outputs!$B219,F_Outputs_Prep!$I$4:$I$378,0),MATCH(F_Outputs!U$2,F_Outputs_Prep!$B$4:$AH$4,0))</f>
        <v>0.75349999999999995</v>
      </c>
      <c r="V219" s="15">
        <f>INDEX(F_Outputs_Prep!$B$4:$AH$378,MATCH(F_Outputs!$A219&amp;F_Outputs!$B219,F_Outputs_Prep!$I$4:$I$378,0),MATCH(F_Outputs!V$2,F_Outputs_Prep!$B$4:$AH$4,0))</f>
        <v>0.75929999999999997</v>
      </c>
      <c r="W219" s="15">
        <f>INDEX(F_Outputs_Prep!$B$4:$AH$378,MATCH(F_Outputs!$A219&amp;F_Outputs!$B219,F_Outputs_Prep!$I$4:$I$378,0),MATCH(F_Outputs!W$2,F_Outputs_Prep!$B$4:$AH$4,0))</f>
        <v>0.7611</v>
      </c>
      <c r="X219" s="15">
        <f>INDEX(F_Outputs_Prep!$B$4:$AH$378,MATCH(F_Outputs!$A219&amp;F_Outputs!$B219,F_Outputs_Prep!$I$4:$I$378,0),MATCH(F_Outputs!X$2,F_Outputs_Prep!$B$4:$AH$4,0))</f>
        <v>0.7611</v>
      </c>
    </row>
    <row r="220" spans="1:24" ht="15" x14ac:dyDescent="0.25">
      <c r="A220" s="58" t="s">
        <v>87</v>
      </c>
      <c r="B220" s="56" t="s">
        <v>192</v>
      </c>
      <c r="C220" s="56" t="s">
        <v>193</v>
      </c>
      <c r="D220" s="52" t="s">
        <v>194</v>
      </c>
      <c r="E220" s="56" t="s">
        <v>44</v>
      </c>
      <c r="F220" s="15" t="str">
        <f ca="1">INDEX(F_Outputs_Prep!$B$4:$AH$378,MATCH(F_Outputs!$A220&amp;F_Outputs!$B220,F_Outputs_Prep!$I$4:$I$378,0),MATCH(F_Outputs!F$2,F_Outputs_Prep!$B$4:$AH$4,0))</f>
        <v>[…]02/04/2026 17:29:15</v>
      </c>
      <c r="G220" s="15" t="str">
        <f ca="1">INDEX(F_Outputs_Prep!$B$4:$AH$378,MATCH(F_Outputs!$A220&amp;F_Outputs!$B220,F_Outputs_Prep!$I$4:$I$378,0),MATCH(F_Outputs!G$2,F_Outputs_Prep!$B$4:$AH$4,0))</f>
        <v>[…]02/04/2026 17:29:15</v>
      </c>
      <c r="H220" s="15" t="str">
        <f ca="1">INDEX(F_Outputs_Prep!$B$4:$AH$378,MATCH(F_Outputs!$A220&amp;F_Outputs!$B220,F_Outputs_Prep!$I$4:$I$378,0),MATCH(F_Outputs!H$2,F_Outputs_Prep!$B$4:$AH$4,0))</f>
        <v>[…]02/04/2026 17:29:15</v>
      </c>
      <c r="I220" s="15" t="str">
        <f ca="1">INDEX(F_Outputs_Prep!$B$4:$AH$378,MATCH(F_Outputs!$A220&amp;F_Outputs!$B220,F_Outputs_Prep!$I$4:$I$378,0),MATCH(F_Outputs!I$2,F_Outputs_Prep!$B$4:$AH$4,0))</f>
        <v>[…]02/04/2026 17:29:15</v>
      </c>
      <c r="J220" s="15" t="str">
        <f ca="1">INDEX(F_Outputs_Prep!$B$4:$AH$378,MATCH(F_Outputs!$A220&amp;F_Outputs!$B220,F_Outputs_Prep!$I$4:$I$378,0),MATCH(F_Outputs!J$2,F_Outputs_Prep!$B$4:$AH$4,0))</f>
        <v>[…]02/04/2026 17:29:15</v>
      </c>
      <c r="K220" s="15" t="str">
        <f ca="1">INDEX(F_Outputs_Prep!$B$4:$AH$378,MATCH(F_Outputs!$A220&amp;F_Outputs!$B220,F_Outputs_Prep!$I$4:$I$378,0),MATCH(F_Outputs!K$2,F_Outputs_Prep!$B$4:$AH$4,0))</f>
        <v>[…]02/04/2026 17:29:15</v>
      </c>
      <c r="L220" s="15" t="str">
        <f ca="1">INDEX(F_Outputs_Prep!$B$4:$AH$378,MATCH(F_Outputs!$A220&amp;F_Outputs!$B220,F_Outputs_Prep!$I$4:$I$378,0),MATCH(F_Outputs!L$2,F_Outputs_Prep!$B$4:$AH$4,0))</f>
        <v>[…]02/04/2026 17:29:15</v>
      </c>
      <c r="M220" s="15" t="str">
        <f ca="1">INDEX(F_Outputs_Prep!$B$4:$AH$378,MATCH(F_Outputs!$A220&amp;F_Outputs!$B220,F_Outputs_Prep!$I$4:$I$378,0),MATCH(F_Outputs!M$2,F_Outputs_Prep!$B$4:$AH$4,0))</f>
        <v>[…]02/04/2026 17:29:15</v>
      </c>
      <c r="N220" s="15" t="str">
        <f ca="1">INDEX(F_Outputs_Prep!$B$4:$AH$378,MATCH(F_Outputs!$A220&amp;F_Outputs!$B220,F_Outputs_Prep!$I$4:$I$378,0),MATCH(F_Outputs!N$2,F_Outputs_Prep!$B$4:$AH$4,0))</f>
        <v>[…]02/04/2026 17:29:15</v>
      </c>
      <c r="O220" s="15" t="str">
        <f ca="1">INDEX(F_Outputs_Prep!$B$4:$AH$378,MATCH(F_Outputs!$A220&amp;F_Outputs!$B220,F_Outputs_Prep!$I$4:$I$378,0),MATCH(F_Outputs!O$2,F_Outputs_Prep!$B$4:$AH$4,0))</f>
        <v>[…]02/04/2026 17:29:15</v>
      </c>
      <c r="P220" s="15" t="str">
        <f ca="1">INDEX(F_Outputs_Prep!$B$4:$AH$378,MATCH(F_Outputs!$A220&amp;F_Outputs!$B220,F_Outputs_Prep!$I$4:$I$378,0),MATCH(F_Outputs!P$2,F_Outputs_Prep!$B$4:$AH$4,0))</f>
        <v>[…]02/04/2026 17:29:15</v>
      </c>
      <c r="Q220" s="15" t="str">
        <f ca="1">INDEX(F_Outputs_Prep!$B$4:$AH$378,MATCH(F_Outputs!$A220&amp;F_Outputs!$B220,F_Outputs_Prep!$I$4:$I$378,0),MATCH(F_Outputs!Q$2,F_Outputs_Prep!$B$4:$AH$4,0))</f>
        <v>[…]02/04/2026 17:29:15</v>
      </c>
      <c r="R220" s="15" t="str">
        <f ca="1">INDEX(F_Outputs_Prep!$B$4:$AH$378,MATCH(F_Outputs!$A220&amp;F_Outputs!$B220,F_Outputs_Prep!$I$4:$I$378,0),MATCH(F_Outputs!R$2,F_Outputs_Prep!$B$4:$AH$4,0))</f>
        <v>[…]02/04/2026 17:29:15</v>
      </c>
      <c r="S220" s="15" t="str">
        <f ca="1">INDEX(F_Outputs_Prep!$B$4:$AH$378,MATCH(F_Outputs!$A220&amp;F_Outputs!$B220,F_Outputs_Prep!$I$4:$I$378,0),MATCH(F_Outputs!S$2,F_Outputs_Prep!$B$4:$AH$4,0))</f>
        <v>[…]02/04/2026 17:29:15</v>
      </c>
      <c r="T220" s="15" t="str">
        <f ca="1">INDEX(F_Outputs_Prep!$B$4:$AH$378,MATCH(F_Outputs!$A220&amp;F_Outputs!$B220,F_Outputs_Prep!$I$4:$I$378,0),MATCH(F_Outputs!T$2,F_Outputs_Prep!$B$4:$AH$4,0))</f>
        <v>[…]02/04/2026 17:29:15</v>
      </c>
      <c r="U220" s="15" t="str">
        <f ca="1">INDEX(F_Outputs_Prep!$B$4:$AH$378,MATCH(F_Outputs!$A220&amp;F_Outputs!$B220,F_Outputs_Prep!$I$4:$I$378,0),MATCH(F_Outputs!U$2,F_Outputs_Prep!$B$4:$AH$4,0))</f>
        <v>[…]02/04/2026 17:29:15</v>
      </c>
      <c r="V220" s="15" t="str">
        <f ca="1">INDEX(F_Outputs_Prep!$B$4:$AH$378,MATCH(F_Outputs!$A220&amp;F_Outputs!$B220,F_Outputs_Prep!$I$4:$I$378,0),MATCH(F_Outputs!V$2,F_Outputs_Prep!$B$4:$AH$4,0))</f>
        <v>[…]02/04/2026 17:29:15</v>
      </c>
      <c r="W220" s="15" t="str">
        <f ca="1">INDEX(F_Outputs_Prep!$B$4:$AH$378,MATCH(F_Outputs!$A220&amp;F_Outputs!$B220,F_Outputs_Prep!$I$4:$I$378,0),MATCH(F_Outputs!W$2,F_Outputs_Prep!$B$4:$AH$4,0))</f>
        <v>[…]02/04/2026 17:29:15</v>
      </c>
      <c r="X220" s="15" t="str">
        <f ca="1">INDEX(F_Outputs_Prep!$B$4:$AH$378,MATCH(F_Outputs!$A220&amp;F_Outputs!$B220,F_Outputs_Prep!$I$4:$I$378,0),MATCH(F_Outputs!X$2,F_Outputs_Prep!$B$4:$AH$4,0))</f>
        <v>[…]02/04/2026 17:29:15</v>
      </c>
    </row>
    <row r="221" spans="1:24" ht="15" x14ac:dyDescent="0.25">
      <c r="A221" s="58" t="s">
        <v>87</v>
      </c>
      <c r="B221" s="56" t="s">
        <v>195</v>
      </c>
      <c r="C221" s="56" t="s">
        <v>196</v>
      </c>
      <c r="D221" s="52" t="s">
        <v>194</v>
      </c>
      <c r="E221" s="56" t="s">
        <v>44</v>
      </c>
      <c r="F221" s="15" t="str">
        <f ca="1">INDEX(F_Outputs_Prep!$B$4:$AH$378,MATCH(F_Outputs!$A221&amp;F_Outputs!$B221,F_Outputs_Prep!$I$4:$I$378,0),MATCH(F_Outputs!F$2,F_Outputs_Prep!$B$4:$AH$4,0))</f>
        <v>PR24-FD-CA13-River-water-quality-v2.xlsx</v>
      </c>
      <c r="G221" s="15" t="str">
        <f ca="1">INDEX(F_Outputs_Prep!$B$4:$AH$378,MATCH(F_Outputs!$A221&amp;F_Outputs!$B221,F_Outputs_Prep!$I$4:$I$378,0),MATCH(F_Outputs!G$2,F_Outputs_Prep!$B$4:$AH$4,0))</f>
        <v>PR24-FD-CA13-River-water-quality-v2.xlsx</v>
      </c>
      <c r="H221" s="15" t="str">
        <f ca="1">INDEX(F_Outputs_Prep!$B$4:$AH$378,MATCH(F_Outputs!$A221&amp;F_Outputs!$B221,F_Outputs_Prep!$I$4:$I$378,0),MATCH(F_Outputs!H$2,F_Outputs_Prep!$B$4:$AH$4,0))</f>
        <v>PR24-FD-CA13-River-water-quality-v2.xlsx</v>
      </c>
      <c r="I221" s="15" t="str">
        <f ca="1">INDEX(F_Outputs_Prep!$B$4:$AH$378,MATCH(F_Outputs!$A221&amp;F_Outputs!$B221,F_Outputs_Prep!$I$4:$I$378,0),MATCH(F_Outputs!I$2,F_Outputs_Prep!$B$4:$AH$4,0))</f>
        <v>PR24-FD-CA13-River-water-quality-v2.xlsx</v>
      </c>
      <c r="J221" s="15" t="str">
        <f ca="1">INDEX(F_Outputs_Prep!$B$4:$AH$378,MATCH(F_Outputs!$A221&amp;F_Outputs!$B221,F_Outputs_Prep!$I$4:$I$378,0),MATCH(F_Outputs!J$2,F_Outputs_Prep!$B$4:$AH$4,0))</f>
        <v>PR24-FD-CA13-River-water-quality-v2.xlsx</v>
      </c>
      <c r="K221" s="15" t="str">
        <f ca="1">INDEX(F_Outputs_Prep!$B$4:$AH$378,MATCH(F_Outputs!$A221&amp;F_Outputs!$B221,F_Outputs_Prep!$I$4:$I$378,0),MATCH(F_Outputs!K$2,F_Outputs_Prep!$B$4:$AH$4,0))</f>
        <v>PR24-FD-CA13-River-water-quality-v2.xlsx</v>
      </c>
      <c r="L221" s="15" t="str">
        <f ca="1">INDEX(F_Outputs_Prep!$B$4:$AH$378,MATCH(F_Outputs!$A221&amp;F_Outputs!$B221,F_Outputs_Prep!$I$4:$I$378,0),MATCH(F_Outputs!L$2,F_Outputs_Prep!$B$4:$AH$4,0))</f>
        <v>PR24-FD-CA13-River-water-quality-v2.xlsx</v>
      </c>
      <c r="M221" s="15" t="str">
        <f ca="1">INDEX(F_Outputs_Prep!$B$4:$AH$378,MATCH(F_Outputs!$A221&amp;F_Outputs!$B221,F_Outputs_Prep!$I$4:$I$378,0),MATCH(F_Outputs!M$2,F_Outputs_Prep!$B$4:$AH$4,0))</f>
        <v>PR24-FD-CA13-River-water-quality-v2.xlsx</v>
      </c>
      <c r="N221" s="15" t="str">
        <f ca="1">INDEX(F_Outputs_Prep!$B$4:$AH$378,MATCH(F_Outputs!$A221&amp;F_Outputs!$B221,F_Outputs_Prep!$I$4:$I$378,0),MATCH(F_Outputs!N$2,F_Outputs_Prep!$B$4:$AH$4,0))</f>
        <v>PR24-FD-CA13-River-water-quality-v2.xlsx</v>
      </c>
      <c r="O221" s="15" t="str">
        <f ca="1">INDEX(F_Outputs_Prep!$B$4:$AH$378,MATCH(F_Outputs!$A221&amp;F_Outputs!$B221,F_Outputs_Prep!$I$4:$I$378,0),MATCH(F_Outputs!O$2,F_Outputs_Prep!$B$4:$AH$4,0))</f>
        <v>PR24-FD-CA13-River-water-quality-v2.xlsx</v>
      </c>
      <c r="P221" s="15" t="str">
        <f ca="1">INDEX(F_Outputs_Prep!$B$4:$AH$378,MATCH(F_Outputs!$A221&amp;F_Outputs!$B221,F_Outputs_Prep!$I$4:$I$378,0),MATCH(F_Outputs!P$2,F_Outputs_Prep!$B$4:$AH$4,0))</f>
        <v>PR24-FD-CA13-River-water-quality-v2.xlsx</v>
      </c>
      <c r="Q221" s="15" t="str">
        <f ca="1">INDEX(F_Outputs_Prep!$B$4:$AH$378,MATCH(F_Outputs!$A221&amp;F_Outputs!$B221,F_Outputs_Prep!$I$4:$I$378,0),MATCH(F_Outputs!Q$2,F_Outputs_Prep!$B$4:$AH$4,0))</f>
        <v>PR24-FD-CA13-River-water-quality-v2.xlsx</v>
      </c>
      <c r="R221" s="15" t="str">
        <f ca="1">INDEX(F_Outputs_Prep!$B$4:$AH$378,MATCH(F_Outputs!$A221&amp;F_Outputs!$B221,F_Outputs_Prep!$I$4:$I$378,0),MATCH(F_Outputs!R$2,F_Outputs_Prep!$B$4:$AH$4,0))</f>
        <v>PR24-FD-CA13-River-water-quality-v2.xlsx</v>
      </c>
      <c r="S221" s="15" t="str">
        <f ca="1">INDEX(F_Outputs_Prep!$B$4:$AH$378,MATCH(F_Outputs!$A221&amp;F_Outputs!$B221,F_Outputs_Prep!$I$4:$I$378,0),MATCH(F_Outputs!S$2,F_Outputs_Prep!$B$4:$AH$4,0))</f>
        <v>PR24-FD-CA13-River-water-quality-v2.xlsx</v>
      </c>
      <c r="T221" s="15" t="str">
        <f ca="1">INDEX(F_Outputs_Prep!$B$4:$AH$378,MATCH(F_Outputs!$A221&amp;F_Outputs!$B221,F_Outputs_Prep!$I$4:$I$378,0),MATCH(F_Outputs!T$2,F_Outputs_Prep!$B$4:$AH$4,0))</f>
        <v>PR24-FD-CA13-River-water-quality-v2.xlsx</v>
      </c>
      <c r="U221" s="15" t="str">
        <f ca="1">INDEX(F_Outputs_Prep!$B$4:$AH$378,MATCH(F_Outputs!$A221&amp;F_Outputs!$B221,F_Outputs_Prep!$I$4:$I$378,0),MATCH(F_Outputs!U$2,F_Outputs_Prep!$B$4:$AH$4,0))</f>
        <v>PR24-FD-CA13-River-water-quality-v2.xlsx</v>
      </c>
      <c r="V221" s="15" t="str">
        <f ca="1">INDEX(F_Outputs_Prep!$B$4:$AH$378,MATCH(F_Outputs!$A221&amp;F_Outputs!$B221,F_Outputs_Prep!$I$4:$I$378,0),MATCH(F_Outputs!V$2,F_Outputs_Prep!$B$4:$AH$4,0))</f>
        <v>PR24-FD-CA13-River-water-quality-v2.xlsx</v>
      </c>
      <c r="W221" s="15" t="str">
        <f ca="1">INDEX(F_Outputs_Prep!$B$4:$AH$378,MATCH(F_Outputs!$A221&amp;F_Outputs!$B221,F_Outputs_Prep!$I$4:$I$378,0),MATCH(F_Outputs!W$2,F_Outputs_Prep!$B$4:$AH$4,0))</f>
        <v>PR24-FD-CA13-River-water-quality-v2.xlsx</v>
      </c>
      <c r="X221" s="15" t="str">
        <f ca="1">INDEX(F_Outputs_Prep!$B$4:$AH$378,MATCH(F_Outputs!$A221&amp;F_Outputs!$B221,F_Outputs_Prep!$I$4:$I$378,0),MATCH(F_Outputs!X$2,F_Outputs_Prep!$B$4:$AH$4,0))</f>
        <v>PR24-FD-CA13-River-water-quality-v2.xlsx</v>
      </c>
    </row>
    <row r="222" spans="1:24" ht="15" x14ac:dyDescent="0.25">
      <c r="A222" s="58" t="s">
        <v>87</v>
      </c>
      <c r="B222" s="56" t="s">
        <v>197</v>
      </c>
      <c r="C222" s="56" t="s">
        <v>198</v>
      </c>
      <c r="D222" s="52" t="s">
        <v>194</v>
      </c>
      <c r="E222" s="56" t="s">
        <v>44</v>
      </c>
      <c r="F222" s="15" t="str">
        <f>INDEX(F_Outputs_Prep!$B$4:$AH$378,MATCH(F_Outputs!$A222&amp;F_Outputs!$B222,F_Outputs_Prep!$I$4:$I$378,0),MATCH(F_Outputs!F$2,F_Outputs_Prep!$B$4:$AH$4,0))</f>
        <v>NA</v>
      </c>
      <c r="G222" s="15" t="str">
        <f>INDEX(F_Outputs_Prep!$B$4:$AH$378,MATCH(F_Outputs!$A222&amp;F_Outputs!$B222,F_Outputs_Prep!$I$4:$I$378,0),MATCH(F_Outputs!G$2,F_Outputs_Prep!$B$4:$AH$4,0))</f>
        <v>NA</v>
      </c>
      <c r="H222" s="15" t="str">
        <f>INDEX(F_Outputs_Prep!$B$4:$AH$378,MATCH(F_Outputs!$A222&amp;F_Outputs!$B222,F_Outputs_Prep!$I$4:$I$378,0),MATCH(F_Outputs!H$2,F_Outputs_Prep!$B$4:$AH$4,0))</f>
        <v>NA</v>
      </c>
      <c r="I222" s="15" t="str">
        <f>INDEX(F_Outputs_Prep!$B$4:$AH$378,MATCH(F_Outputs!$A222&amp;F_Outputs!$B222,F_Outputs_Prep!$I$4:$I$378,0),MATCH(F_Outputs!I$2,F_Outputs_Prep!$B$4:$AH$4,0))</f>
        <v>NA</v>
      </c>
      <c r="J222" s="15" t="str">
        <f>INDEX(F_Outputs_Prep!$B$4:$AH$378,MATCH(F_Outputs!$A222&amp;F_Outputs!$B222,F_Outputs_Prep!$I$4:$I$378,0),MATCH(F_Outputs!J$2,F_Outputs_Prep!$B$4:$AH$4,0))</f>
        <v>NA</v>
      </c>
      <c r="K222" s="15" t="str">
        <f>INDEX(F_Outputs_Prep!$B$4:$AH$378,MATCH(F_Outputs!$A222&amp;F_Outputs!$B222,F_Outputs_Prep!$I$4:$I$378,0),MATCH(F_Outputs!K$2,F_Outputs_Prep!$B$4:$AH$4,0))</f>
        <v>NA</v>
      </c>
      <c r="L222" s="15" t="str">
        <f>INDEX(F_Outputs_Prep!$B$4:$AH$378,MATCH(F_Outputs!$A222&amp;F_Outputs!$B222,F_Outputs_Prep!$I$4:$I$378,0),MATCH(F_Outputs!L$2,F_Outputs_Prep!$B$4:$AH$4,0))</f>
        <v>NA</v>
      </c>
      <c r="M222" s="15" t="str">
        <f>INDEX(F_Outputs_Prep!$B$4:$AH$378,MATCH(F_Outputs!$A222&amp;F_Outputs!$B222,F_Outputs_Prep!$I$4:$I$378,0),MATCH(F_Outputs!M$2,F_Outputs_Prep!$B$4:$AH$4,0))</f>
        <v>NA</v>
      </c>
      <c r="N222" s="15" t="str">
        <f>INDEX(F_Outputs_Prep!$B$4:$AH$378,MATCH(F_Outputs!$A222&amp;F_Outputs!$B222,F_Outputs_Prep!$I$4:$I$378,0),MATCH(F_Outputs!N$2,F_Outputs_Prep!$B$4:$AH$4,0))</f>
        <v>NA</v>
      </c>
      <c r="O222" s="15" t="str">
        <f>INDEX(F_Outputs_Prep!$B$4:$AH$378,MATCH(F_Outputs!$A222&amp;F_Outputs!$B222,F_Outputs_Prep!$I$4:$I$378,0),MATCH(F_Outputs!O$2,F_Outputs_Prep!$B$4:$AH$4,0))</f>
        <v>NA</v>
      </c>
      <c r="P222" s="15" t="str">
        <f>INDEX(F_Outputs_Prep!$B$4:$AH$378,MATCH(F_Outputs!$A222&amp;F_Outputs!$B222,F_Outputs_Prep!$I$4:$I$378,0),MATCH(F_Outputs!P$2,F_Outputs_Prep!$B$4:$AH$4,0))</f>
        <v>NA</v>
      </c>
      <c r="Q222" s="15" t="str">
        <f>INDEX(F_Outputs_Prep!$B$4:$AH$378,MATCH(F_Outputs!$A222&amp;F_Outputs!$B222,F_Outputs_Prep!$I$4:$I$378,0),MATCH(F_Outputs!Q$2,F_Outputs_Prep!$B$4:$AH$4,0))</f>
        <v>NA</v>
      </c>
      <c r="R222" s="15" t="str">
        <f>INDEX(F_Outputs_Prep!$B$4:$AH$378,MATCH(F_Outputs!$A222&amp;F_Outputs!$B222,F_Outputs_Prep!$I$4:$I$378,0),MATCH(F_Outputs!R$2,F_Outputs_Prep!$B$4:$AH$4,0))</f>
        <v>NA</v>
      </c>
      <c r="S222" s="15" t="str">
        <f>INDEX(F_Outputs_Prep!$B$4:$AH$378,MATCH(F_Outputs!$A222&amp;F_Outputs!$B222,F_Outputs_Prep!$I$4:$I$378,0),MATCH(F_Outputs!S$2,F_Outputs_Prep!$B$4:$AH$4,0))</f>
        <v>NA</v>
      </c>
      <c r="T222" s="15" t="str">
        <f>INDEX(F_Outputs_Prep!$B$4:$AH$378,MATCH(F_Outputs!$A222&amp;F_Outputs!$B222,F_Outputs_Prep!$I$4:$I$378,0),MATCH(F_Outputs!T$2,F_Outputs_Prep!$B$4:$AH$4,0))</f>
        <v>NA</v>
      </c>
      <c r="U222" s="15" t="str">
        <f>INDEX(F_Outputs_Prep!$B$4:$AH$378,MATCH(F_Outputs!$A222&amp;F_Outputs!$B222,F_Outputs_Prep!$I$4:$I$378,0),MATCH(F_Outputs!U$2,F_Outputs_Prep!$B$4:$AH$4,0))</f>
        <v>NA</v>
      </c>
      <c r="V222" s="15" t="str">
        <f>INDEX(F_Outputs_Prep!$B$4:$AH$378,MATCH(F_Outputs!$A222&amp;F_Outputs!$B222,F_Outputs_Prep!$I$4:$I$378,0),MATCH(F_Outputs!V$2,F_Outputs_Prep!$B$4:$AH$4,0))</f>
        <v>NA</v>
      </c>
      <c r="W222" s="15" t="str">
        <f>INDEX(F_Outputs_Prep!$B$4:$AH$378,MATCH(F_Outputs!$A222&amp;F_Outputs!$B222,F_Outputs_Prep!$I$4:$I$378,0),MATCH(F_Outputs!W$2,F_Outputs_Prep!$B$4:$AH$4,0))</f>
        <v>NA</v>
      </c>
      <c r="X222" s="15" t="str">
        <f>INDEX(F_Outputs_Prep!$B$4:$AH$378,MATCH(F_Outputs!$A222&amp;F_Outputs!$B222,F_Outputs_Prep!$I$4:$I$378,0),MATCH(F_Outputs!X$2,F_Outputs_Prep!$B$4:$AH$4,0))</f>
        <v>NA</v>
      </c>
    </row>
    <row r="223" spans="1:24" ht="15" x14ac:dyDescent="0.25">
      <c r="A223" s="58" t="s">
        <v>87</v>
      </c>
      <c r="B223" s="56" t="s">
        <v>199</v>
      </c>
      <c r="C223" s="56" t="s">
        <v>200</v>
      </c>
      <c r="D223" s="52" t="s">
        <v>201</v>
      </c>
      <c r="E223" s="56" t="s">
        <v>44</v>
      </c>
      <c r="F223" s="15">
        <f>INDEX(F_Outputs_Prep!$B$4:$AH$378,MATCH(F_Outputs!$A223&amp;F_Outputs!$B223,F_Outputs_Prep!$I$4:$I$378,0),MATCH(F_Outputs!F$2,F_Outputs_Prep!$B$4:$AH$4,0))</f>
        <v>1</v>
      </c>
      <c r="G223" s="15">
        <f>INDEX(F_Outputs_Prep!$B$4:$AH$378,MATCH(F_Outputs!$A223&amp;F_Outputs!$B223,F_Outputs_Prep!$I$4:$I$378,0),MATCH(F_Outputs!G$2,F_Outputs_Prep!$B$4:$AH$4,0))</f>
        <v>1</v>
      </c>
      <c r="H223" s="15">
        <f>INDEX(F_Outputs_Prep!$B$4:$AH$378,MATCH(F_Outputs!$A223&amp;F_Outputs!$B223,F_Outputs_Prep!$I$4:$I$378,0),MATCH(F_Outputs!H$2,F_Outputs_Prep!$B$4:$AH$4,0))</f>
        <v>1</v>
      </c>
      <c r="I223" s="15">
        <f>INDEX(F_Outputs_Prep!$B$4:$AH$378,MATCH(F_Outputs!$A223&amp;F_Outputs!$B223,F_Outputs_Prep!$I$4:$I$378,0),MATCH(F_Outputs!I$2,F_Outputs_Prep!$B$4:$AH$4,0))</f>
        <v>1</v>
      </c>
      <c r="J223" s="15">
        <f>INDEX(F_Outputs_Prep!$B$4:$AH$378,MATCH(F_Outputs!$A223&amp;F_Outputs!$B223,F_Outputs_Prep!$I$4:$I$378,0),MATCH(F_Outputs!J$2,F_Outputs_Prep!$B$4:$AH$4,0))</f>
        <v>1</v>
      </c>
      <c r="K223" s="15">
        <f>INDEX(F_Outputs_Prep!$B$4:$AH$378,MATCH(F_Outputs!$A223&amp;F_Outputs!$B223,F_Outputs_Prep!$I$4:$I$378,0),MATCH(F_Outputs!K$2,F_Outputs_Prep!$B$4:$AH$4,0))</f>
        <v>1</v>
      </c>
      <c r="L223" s="15">
        <f>INDEX(F_Outputs_Prep!$B$4:$AH$378,MATCH(F_Outputs!$A223&amp;F_Outputs!$B223,F_Outputs_Prep!$I$4:$I$378,0),MATCH(F_Outputs!L$2,F_Outputs_Prep!$B$4:$AH$4,0))</f>
        <v>1</v>
      </c>
      <c r="M223" s="15">
        <f>INDEX(F_Outputs_Prep!$B$4:$AH$378,MATCH(F_Outputs!$A223&amp;F_Outputs!$B223,F_Outputs_Prep!$I$4:$I$378,0),MATCH(F_Outputs!M$2,F_Outputs_Prep!$B$4:$AH$4,0))</f>
        <v>1</v>
      </c>
      <c r="N223" s="15">
        <f>INDEX(F_Outputs_Prep!$B$4:$AH$378,MATCH(F_Outputs!$A223&amp;F_Outputs!$B223,F_Outputs_Prep!$I$4:$I$378,0),MATCH(F_Outputs!N$2,F_Outputs_Prep!$B$4:$AH$4,0))</f>
        <v>1</v>
      </c>
      <c r="O223" s="15">
        <f>INDEX(F_Outputs_Prep!$B$4:$AH$378,MATCH(F_Outputs!$A223&amp;F_Outputs!$B223,F_Outputs_Prep!$I$4:$I$378,0),MATCH(F_Outputs!O$2,F_Outputs_Prep!$B$4:$AH$4,0))</f>
        <v>1</v>
      </c>
      <c r="P223" s="15">
        <f>INDEX(F_Outputs_Prep!$B$4:$AH$378,MATCH(F_Outputs!$A223&amp;F_Outputs!$B223,F_Outputs_Prep!$I$4:$I$378,0),MATCH(F_Outputs!P$2,F_Outputs_Prep!$B$4:$AH$4,0))</f>
        <v>1</v>
      </c>
      <c r="Q223" s="15">
        <f>INDEX(F_Outputs_Prep!$B$4:$AH$378,MATCH(F_Outputs!$A223&amp;F_Outputs!$B223,F_Outputs_Prep!$I$4:$I$378,0),MATCH(F_Outputs!Q$2,F_Outputs_Prep!$B$4:$AH$4,0))</f>
        <v>1</v>
      </c>
      <c r="R223" s="15">
        <f>INDEX(F_Outputs_Prep!$B$4:$AH$378,MATCH(F_Outputs!$A223&amp;F_Outputs!$B223,F_Outputs_Prep!$I$4:$I$378,0),MATCH(F_Outputs!R$2,F_Outputs_Prep!$B$4:$AH$4,0))</f>
        <v>1</v>
      </c>
      <c r="S223" s="15">
        <f>INDEX(F_Outputs_Prep!$B$4:$AH$378,MATCH(F_Outputs!$A223&amp;F_Outputs!$B223,F_Outputs_Prep!$I$4:$I$378,0),MATCH(F_Outputs!S$2,F_Outputs_Prep!$B$4:$AH$4,0))</f>
        <v>1</v>
      </c>
      <c r="T223" s="15">
        <f>INDEX(F_Outputs_Prep!$B$4:$AH$378,MATCH(F_Outputs!$A223&amp;F_Outputs!$B223,F_Outputs_Prep!$I$4:$I$378,0),MATCH(F_Outputs!T$2,F_Outputs_Prep!$B$4:$AH$4,0))</f>
        <v>1</v>
      </c>
      <c r="U223" s="15">
        <f>INDEX(F_Outputs_Prep!$B$4:$AH$378,MATCH(F_Outputs!$A223&amp;F_Outputs!$B223,F_Outputs_Prep!$I$4:$I$378,0),MATCH(F_Outputs!U$2,F_Outputs_Prep!$B$4:$AH$4,0))</f>
        <v>1</v>
      </c>
      <c r="V223" s="15">
        <f>INDEX(F_Outputs_Prep!$B$4:$AH$378,MATCH(F_Outputs!$A223&amp;F_Outputs!$B223,F_Outputs_Prep!$I$4:$I$378,0),MATCH(F_Outputs!V$2,F_Outputs_Prep!$B$4:$AH$4,0))</f>
        <v>1</v>
      </c>
      <c r="W223" s="15">
        <f>INDEX(F_Outputs_Prep!$B$4:$AH$378,MATCH(F_Outputs!$A223&amp;F_Outputs!$B223,F_Outputs_Prep!$I$4:$I$378,0),MATCH(F_Outputs!W$2,F_Outputs_Prep!$B$4:$AH$4,0))</f>
        <v>1</v>
      </c>
      <c r="X223" s="15">
        <f>INDEX(F_Outputs_Prep!$B$4:$AH$378,MATCH(F_Outputs!$A223&amp;F_Outputs!$B223,F_Outputs_Prep!$I$4:$I$378,0),MATCH(F_Outputs!X$2,F_Outputs_Prep!$B$4:$AH$4,0))</f>
        <v>1</v>
      </c>
    </row>
    <row r="224" spans="1:24" ht="15" x14ac:dyDescent="0.25">
      <c r="A224" s="58" t="s">
        <v>88</v>
      </c>
      <c r="B224" s="56" t="s">
        <v>125</v>
      </c>
      <c r="C224" s="56" t="s">
        <v>176</v>
      </c>
      <c r="D224" s="52" t="s">
        <v>50</v>
      </c>
      <c r="E224" s="56" t="s">
        <v>44</v>
      </c>
      <c r="F224" s="15" t="str">
        <f>INDEX(F_Outputs_Prep!$B$4:$AH$378,MATCH(F_Outputs!$A224&amp;F_Outputs!$B224,F_Outputs_Prep!$I$4:$I$378,0),MATCH(F_Outputs!F$2,F_Outputs_Prep!$B$4:$AH$4,0))</f>
        <v>##BLANK</v>
      </c>
      <c r="G224" s="15" t="str">
        <f>INDEX(F_Outputs_Prep!$B$4:$AH$378,MATCH(F_Outputs!$A224&amp;F_Outputs!$B224,F_Outputs_Prep!$I$4:$I$378,0),MATCH(F_Outputs!G$2,F_Outputs_Prep!$B$4:$AH$4,0))</f>
        <v>##BLANK</v>
      </c>
      <c r="H224" s="15" t="str">
        <f>INDEX(F_Outputs_Prep!$B$4:$AH$378,MATCH(F_Outputs!$A224&amp;F_Outputs!$B224,F_Outputs_Prep!$I$4:$I$378,0),MATCH(F_Outputs!H$2,F_Outputs_Prep!$B$4:$AH$4,0))</f>
        <v>##BLANK</v>
      </c>
      <c r="I224" s="15" t="str">
        <f>INDEX(F_Outputs_Prep!$B$4:$AH$378,MATCH(F_Outputs!$A224&amp;F_Outputs!$B224,F_Outputs_Prep!$I$4:$I$378,0),MATCH(F_Outputs!I$2,F_Outputs_Prep!$B$4:$AH$4,0))</f>
        <v>##BLANK</v>
      </c>
      <c r="J224" s="15" t="str">
        <f>INDEX(F_Outputs_Prep!$B$4:$AH$378,MATCH(F_Outputs!$A224&amp;F_Outputs!$B224,F_Outputs_Prep!$I$4:$I$378,0),MATCH(F_Outputs!J$2,F_Outputs_Prep!$B$4:$AH$4,0))</f>
        <v>##BLANK</v>
      </c>
      <c r="K224" s="15" t="str">
        <f>INDEX(F_Outputs_Prep!$B$4:$AH$378,MATCH(F_Outputs!$A224&amp;F_Outputs!$B224,F_Outputs_Prep!$I$4:$I$378,0),MATCH(F_Outputs!K$2,F_Outputs_Prep!$B$4:$AH$4,0))</f>
        <v>##BLANK</v>
      </c>
      <c r="L224" s="15" t="str">
        <f>INDEX(F_Outputs_Prep!$B$4:$AH$378,MATCH(F_Outputs!$A224&amp;F_Outputs!$B224,F_Outputs_Prep!$I$4:$I$378,0),MATCH(F_Outputs!L$2,F_Outputs_Prep!$B$4:$AH$4,0))</f>
        <v>##BLANK</v>
      </c>
      <c r="M224" s="15" t="str">
        <f>INDEX(F_Outputs_Prep!$B$4:$AH$378,MATCH(F_Outputs!$A224&amp;F_Outputs!$B224,F_Outputs_Prep!$I$4:$I$378,0),MATCH(F_Outputs!M$2,F_Outputs_Prep!$B$4:$AH$4,0))</f>
        <v>##BLANK</v>
      </c>
      <c r="N224" s="15" t="str">
        <f>INDEX(F_Outputs_Prep!$B$4:$AH$378,MATCH(F_Outputs!$A224&amp;F_Outputs!$B224,F_Outputs_Prep!$I$4:$I$378,0),MATCH(F_Outputs!N$2,F_Outputs_Prep!$B$4:$AH$4,0))</f>
        <v>##BLANK</v>
      </c>
      <c r="O224" s="15" t="str">
        <f>INDEX(F_Outputs_Prep!$B$4:$AH$378,MATCH(F_Outputs!$A224&amp;F_Outputs!$B224,F_Outputs_Prep!$I$4:$I$378,0),MATCH(F_Outputs!O$2,F_Outputs_Prep!$B$4:$AH$4,0))</f>
        <v>##BLANK</v>
      </c>
      <c r="P224" s="15" t="str">
        <f>INDEX(F_Outputs_Prep!$B$4:$AH$378,MATCH(F_Outputs!$A224&amp;F_Outputs!$B224,F_Outputs_Prep!$I$4:$I$378,0),MATCH(F_Outputs!P$2,F_Outputs_Prep!$B$4:$AH$4,0))</f>
        <v>##BLANK</v>
      </c>
      <c r="Q224" s="15" t="str">
        <f>INDEX(F_Outputs_Prep!$B$4:$AH$378,MATCH(F_Outputs!$A224&amp;F_Outputs!$B224,F_Outputs_Prep!$I$4:$I$378,0),MATCH(F_Outputs!Q$2,F_Outputs_Prep!$B$4:$AH$4,0))</f>
        <v>##BLANK</v>
      </c>
      <c r="R224" s="15" t="str">
        <f>INDEX(F_Outputs_Prep!$B$4:$AH$378,MATCH(F_Outputs!$A224&amp;F_Outputs!$B224,F_Outputs_Prep!$I$4:$I$378,0),MATCH(F_Outputs!R$2,F_Outputs_Prep!$B$4:$AH$4,0))</f>
        <v>##BLANK</v>
      </c>
      <c r="S224" s="15" t="str">
        <f>INDEX(F_Outputs_Prep!$B$4:$AH$378,MATCH(F_Outputs!$A224&amp;F_Outputs!$B224,F_Outputs_Prep!$I$4:$I$378,0),MATCH(F_Outputs!S$2,F_Outputs_Prep!$B$4:$AH$4,0))</f>
        <v>##BLANK</v>
      </c>
      <c r="T224" s="15" t="str">
        <f>INDEX(F_Outputs_Prep!$B$4:$AH$378,MATCH(F_Outputs!$A224&amp;F_Outputs!$B224,F_Outputs_Prep!$I$4:$I$378,0),MATCH(F_Outputs!T$2,F_Outputs_Prep!$B$4:$AH$4,0))</f>
        <v>##BLANK</v>
      </c>
      <c r="U224" s="15" t="str">
        <f>INDEX(F_Outputs_Prep!$B$4:$AH$378,MATCH(F_Outputs!$A224&amp;F_Outputs!$B224,F_Outputs_Prep!$I$4:$I$378,0),MATCH(F_Outputs!U$2,F_Outputs_Prep!$B$4:$AH$4,0))</f>
        <v>##BLANK</v>
      </c>
      <c r="V224" s="15" t="str">
        <f>INDEX(F_Outputs_Prep!$B$4:$AH$378,MATCH(F_Outputs!$A224&amp;F_Outputs!$B224,F_Outputs_Prep!$I$4:$I$378,0),MATCH(F_Outputs!V$2,F_Outputs_Prep!$B$4:$AH$4,0))</f>
        <v>##BLANK</v>
      </c>
      <c r="W224" s="15" t="str">
        <f>INDEX(F_Outputs_Prep!$B$4:$AH$378,MATCH(F_Outputs!$A224&amp;F_Outputs!$B224,F_Outputs_Prep!$I$4:$I$378,0),MATCH(F_Outputs!W$2,F_Outputs_Prep!$B$4:$AH$4,0))</f>
        <v>##BLANK</v>
      </c>
      <c r="X224" s="15" t="str">
        <f>INDEX(F_Outputs_Prep!$B$4:$AH$378,MATCH(F_Outputs!$A224&amp;F_Outputs!$B224,F_Outputs_Prep!$I$4:$I$378,0),MATCH(F_Outputs!X$2,F_Outputs_Prep!$B$4:$AH$4,0))</f>
        <v>##BLANK</v>
      </c>
    </row>
    <row r="225" spans="1:24" ht="15" x14ac:dyDescent="0.25">
      <c r="A225" s="58" t="s">
        <v>88</v>
      </c>
      <c r="B225" s="56" t="s">
        <v>126</v>
      </c>
      <c r="C225" s="56" t="s">
        <v>177</v>
      </c>
      <c r="D225" s="52" t="s">
        <v>50</v>
      </c>
      <c r="E225" s="56" t="s">
        <v>44</v>
      </c>
      <c r="F225" s="15" t="str">
        <f>INDEX(F_Outputs_Prep!$B$4:$AH$378,MATCH(F_Outputs!$A225&amp;F_Outputs!$B225,F_Outputs_Prep!$I$4:$I$378,0),MATCH(F_Outputs!F$2,F_Outputs_Prep!$B$4:$AH$4,0))</f>
        <v>##BLANK</v>
      </c>
      <c r="G225" s="15" t="str">
        <f>INDEX(F_Outputs_Prep!$B$4:$AH$378,MATCH(F_Outputs!$A225&amp;F_Outputs!$B225,F_Outputs_Prep!$I$4:$I$378,0),MATCH(F_Outputs!G$2,F_Outputs_Prep!$B$4:$AH$4,0))</f>
        <v>##BLANK</v>
      </c>
      <c r="H225" s="15" t="str">
        <f>INDEX(F_Outputs_Prep!$B$4:$AH$378,MATCH(F_Outputs!$A225&amp;F_Outputs!$B225,F_Outputs_Prep!$I$4:$I$378,0),MATCH(F_Outputs!H$2,F_Outputs_Prep!$B$4:$AH$4,0))</f>
        <v>##BLANK</v>
      </c>
      <c r="I225" s="15" t="str">
        <f>INDEX(F_Outputs_Prep!$B$4:$AH$378,MATCH(F_Outputs!$A225&amp;F_Outputs!$B225,F_Outputs_Prep!$I$4:$I$378,0),MATCH(F_Outputs!I$2,F_Outputs_Prep!$B$4:$AH$4,0))</f>
        <v>##BLANK</v>
      </c>
      <c r="J225" s="15" t="str">
        <f>INDEX(F_Outputs_Prep!$B$4:$AH$378,MATCH(F_Outputs!$A225&amp;F_Outputs!$B225,F_Outputs_Prep!$I$4:$I$378,0),MATCH(F_Outputs!J$2,F_Outputs_Prep!$B$4:$AH$4,0))</f>
        <v>##BLANK</v>
      </c>
      <c r="K225" s="15" t="str">
        <f>INDEX(F_Outputs_Prep!$B$4:$AH$378,MATCH(F_Outputs!$A225&amp;F_Outputs!$B225,F_Outputs_Prep!$I$4:$I$378,0),MATCH(F_Outputs!K$2,F_Outputs_Prep!$B$4:$AH$4,0))</f>
        <v>##BLANK</v>
      </c>
      <c r="L225" s="15" t="str">
        <f>INDEX(F_Outputs_Prep!$B$4:$AH$378,MATCH(F_Outputs!$A225&amp;F_Outputs!$B225,F_Outputs_Prep!$I$4:$I$378,0),MATCH(F_Outputs!L$2,F_Outputs_Prep!$B$4:$AH$4,0))</f>
        <v>##BLANK</v>
      </c>
      <c r="M225" s="15" t="str">
        <f>INDEX(F_Outputs_Prep!$B$4:$AH$378,MATCH(F_Outputs!$A225&amp;F_Outputs!$B225,F_Outputs_Prep!$I$4:$I$378,0),MATCH(F_Outputs!M$2,F_Outputs_Prep!$B$4:$AH$4,0))</f>
        <v>##BLANK</v>
      </c>
      <c r="N225" s="15" t="str">
        <f>INDEX(F_Outputs_Prep!$B$4:$AH$378,MATCH(F_Outputs!$A225&amp;F_Outputs!$B225,F_Outputs_Prep!$I$4:$I$378,0),MATCH(F_Outputs!N$2,F_Outputs_Prep!$B$4:$AH$4,0))</f>
        <v>##BLANK</v>
      </c>
      <c r="O225" s="15" t="str">
        <f>INDEX(F_Outputs_Prep!$B$4:$AH$378,MATCH(F_Outputs!$A225&amp;F_Outputs!$B225,F_Outputs_Prep!$I$4:$I$378,0),MATCH(F_Outputs!O$2,F_Outputs_Prep!$B$4:$AH$4,0))</f>
        <v>##BLANK</v>
      </c>
      <c r="P225" s="15" t="str">
        <f>INDEX(F_Outputs_Prep!$B$4:$AH$378,MATCH(F_Outputs!$A225&amp;F_Outputs!$B225,F_Outputs_Prep!$I$4:$I$378,0),MATCH(F_Outputs!P$2,F_Outputs_Prep!$B$4:$AH$4,0))</f>
        <v>##BLANK</v>
      </c>
      <c r="Q225" s="15" t="str">
        <f>INDEX(F_Outputs_Prep!$B$4:$AH$378,MATCH(F_Outputs!$A225&amp;F_Outputs!$B225,F_Outputs_Prep!$I$4:$I$378,0),MATCH(F_Outputs!Q$2,F_Outputs_Prep!$B$4:$AH$4,0))</f>
        <v>##BLANK</v>
      </c>
      <c r="R225" s="15" t="str">
        <f>INDEX(F_Outputs_Prep!$B$4:$AH$378,MATCH(F_Outputs!$A225&amp;F_Outputs!$B225,F_Outputs_Prep!$I$4:$I$378,0),MATCH(F_Outputs!R$2,F_Outputs_Prep!$B$4:$AH$4,0))</f>
        <v>##BLANK</v>
      </c>
      <c r="S225" s="15" t="str">
        <f>INDEX(F_Outputs_Prep!$B$4:$AH$378,MATCH(F_Outputs!$A225&amp;F_Outputs!$B225,F_Outputs_Prep!$I$4:$I$378,0),MATCH(F_Outputs!S$2,F_Outputs_Prep!$B$4:$AH$4,0))</f>
        <v>##BLANK</v>
      </c>
      <c r="T225" s="15" t="str">
        <f>INDEX(F_Outputs_Prep!$B$4:$AH$378,MATCH(F_Outputs!$A225&amp;F_Outputs!$B225,F_Outputs_Prep!$I$4:$I$378,0),MATCH(F_Outputs!T$2,F_Outputs_Prep!$B$4:$AH$4,0))</f>
        <v>##BLANK</v>
      </c>
      <c r="U225" s="15" t="str">
        <f>INDEX(F_Outputs_Prep!$B$4:$AH$378,MATCH(F_Outputs!$A225&amp;F_Outputs!$B225,F_Outputs_Prep!$I$4:$I$378,0),MATCH(F_Outputs!U$2,F_Outputs_Prep!$B$4:$AH$4,0))</f>
        <v>##BLANK</v>
      </c>
      <c r="V225" s="15" t="str">
        <f>INDEX(F_Outputs_Prep!$B$4:$AH$378,MATCH(F_Outputs!$A225&amp;F_Outputs!$B225,F_Outputs_Prep!$I$4:$I$378,0),MATCH(F_Outputs!V$2,F_Outputs_Prep!$B$4:$AH$4,0))</f>
        <v>##BLANK</v>
      </c>
      <c r="W225" s="15" t="str">
        <f>INDEX(F_Outputs_Prep!$B$4:$AH$378,MATCH(F_Outputs!$A225&amp;F_Outputs!$B225,F_Outputs_Prep!$I$4:$I$378,0),MATCH(F_Outputs!W$2,F_Outputs_Prep!$B$4:$AH$4,0))</f>
        <v>##BLANK</v>
      </c>
      <c r="X225" s="15" t="str">
        <f>INDEX(F_Outputs_Prep!$B$4:$AH$378,MATCH(F_Outputs!$A225&amp;F_Outputs!$B225,F_Outputs_Prep!$I$4:$I$378,0),MATCH(F_Outputs!X$2,F_Outputs_Prep!$B$4:$AH$4,0))</f>
        <v>##BLANK</v>
      </c>
    </row>
    <row r="226" spans="1:24" ht="15" x14ac:dyDescent="0.25">
      <c r="A226" s="58" t="s">
        <v>88</v>
      </c>
      <c r="B226" s="56" t="s">
        <v>127</v>
      </c>
      <c r="C226" s="56" t="s">
        <v>178</v>
      </c>
      <c r="D226" s="52" t="s">
        <v>50</v>
      </c>
      <c r="E226" s="56" t="s">
        <v>44</v>
      </c>
      <c r="F226" s="15" t="str">
        <f>INDEX(F_Outputs_Prep!$B$4:$AH$378,MATCH(F_Outputs!$A226&amp;F_Outputs!$B226,F_Outputs_Prep!$I$4:$I$378,0),MATCH(F_Outputs!F$2,F_Outputs_Prep!$B$4:$AH$4,0))</f>
        <v>##BLANK</v>
      </c>
      <c r="G226" s="15" t="str">
        <f>INDEX(F_Outputs_Prep!$B$4:$AH$378,MATCH(F_Outputs!$A226&amp;F_Outputs!$B226,F_Outputs_Prep!$I$4:$I$378,0),MATCH(F_Outputs!G$2,F_Outputs_Prep!$B$4:$AH$4,0))</f>
        <v>##BLANK</v>
      </c>
      <c r="H226" s="15" t="str">
        <f>INDEX(F_Outputs_Prep!$B$4:$AH$378,MATCH(F_Outputs!$A226&amp;F_Outputs!$B226,F_Outputs_Prep!$I$4:$I$378,0),MATCH(F_Outputs!H$2,F_Outputs_Prep!$B$4:$AH$4,0))</f>
        <v>##BLANK</v>
      </c>
      <c r="I226" s="15" t="str">
        <f>INDEX(F_Outputs_Prep!$B$4:$AH$378,MATCH(F_Outputs!$A226&amp;F_Outputs!$B226,F_Outputs_Prep!$I$4:$I$378,0),MATCH(F_Outputs!I$2,F_Outputs_Prep!$B$4:$AH$4,0))</f>
        <v>##BLANK</v>
      </c>
      <c r="J226" s="15" t="str">
        <f>INDEX(F_Outputs_Prep!$B$4:$AH$378,MATCH(F_Outputs!$A226&amp;F_Outputs!$B226,F_Outputs_Prep!$I$4:$I$378,0),MATCH(F_Outputs!J$2,F_Outputs_Prep!$B$4:$AH$4,0))</f>
        <v>##BLANK</v>
      </c>
      <c r="K226" s="15" t="str">
        <f>INDEX(F_Outputs_Prep!$B$4:$AH$378,MATCH(F_Outputs!$A226&amp;F_Outputs!$B226,F_Outputs_Prep!$I$4:$I$378,0),MATCH(F_Outputs!K$2,F_Outputs_Prep!$B$4:$AH$4,0))</f>
        <v>##BLANK</v>
      </c>
      <c r="L226" s="15" t="str">
        <f>INDEX(F_Outputs_Prep!$B$4:$AH$378,MATCH(F_Outputs!$A226&amp;F_Outputs!$B226,F_Outputs_Prep!$I$4:$I$378,0),MATCH(F_Outputs!L$2,F_Outputs_Prep!$B$4:$AH$4,0))</f>
        <v>##BLANK</v>
      </c>
      <c r="M226" s="15" t="str">
        <f>INDEX(F_Outputs_Prep!$B$4:$AH$378,MATCH(F_Outputs!$A226&amp;F_Outputs!$B226,F_Outputs_Prep!$I$4:$I$378,0),MATCH(F_Outputs!M$2,F_Outputs_Prep!$B$4:$AH$4,0))</f>
        <v>##BLANK</v>
      </c>
      <c r="N226" s="15" t="str">
        <f>INDEX(F_Outputs_Prep!$B$4:$AH$378,MATCH(F_Outputs!$A226&amp;F_Outputs!$B226,F_Outputs_Prep!$I$4:$I$378,0),MATCH(F_Outputs!N$2,F_Outputs_Prep!$B$4:$AH$4,0))</f>
        <v>##BLANK</v>
      </c>
      <c r="O226" s="15" t="str">
        <f>INDEX(F_Outputs_Prep!$B$4:$AH$378,MATCH(F_Outputs!$A226&amp;F_Outputs!$B226,F_Outputs_Prep!$I$4:$I$378,0),MATCH(F_Outputs!O$2,F_Outputs_Prep!$B$4:$AH$4,0))</f>
        <v>##BLANK</v>
      </c>
      <c r="P226" s="15" t="str">
        <f>INDEX(F_Outputs_Prep!$B$4:$AH$378,MATCH(F_Outputs!$A226&amp;F_Outputs!$B226,F_Outputs_Prep!$I$4:$I$378,0),MATCH(F_Outputs!P$2,F_Outputs_Prep!$B$4:$AH$4,0))</f>
        <v>##BLANK</v>
      </c>
      <c r="Q226" s="15" t="str">
        <f>INDEX(F_Outputs_Prep!$B$4:$AH$378,MATCH(F_Outputs!$A226&amp;F_Outputs!$B226,F_Outputs_Prep!$I$4:$I$378,0),MATCH(F_Outputs!Q$2,F_Outputs_Prep!$B$4:$AH$4,0))</f>
        <v>##BLANK</v>
      </c>
      <c r="R226" s="15" t="str">
        <f>INDEX(F_Outputs_Prep!$B$4:$AH$378,MATCH(F_Outputs!$A226&amp;F_Outputs!$B226,F_Outputs_Prep!$I$4:$I$378,0),MATCH(F_Outputs!R$2,F_Outputs_Prep!$B$4:$AH$4,0))</f>
        <v>##BLANK</v>
      </c>
      <c r="S226" s="15" t="str">
        <f>INDEX(F_Outputs_Prep!$B$4:$AH$378,MATCH(F_Outputs!$A226&amp;F_Outputs!$B226,F_Outputs_Prep!$I$4:$I$378,0),MATCH(F_Outputs!S$2,F_Outputs_Prep!$B$4:$AH$4,0))</f>
        <v>##BLANK</v>
      </c>
      <c r="T226" s="15" t="str">
        <f>INDEX(F_Outputs_Prep!$B$4:$AH$378,MATCH(F_Outputs!$A226&amp;F_Outputs!$B226,F_Outputs_Prep!$I$4:$I$378,0),MATCH(F_Outputs!T$2,F_Outputs_Prep!$B$4:$AH$4,0))</f>
        <v>##BLANK</v>
      </c>
      <c r="U226" s="15" t="str">
        <f>INDEX(F_Outputs_Prep!$B$4:$AH$378,MATCH(F_Outputs!$A226&amp;F_Outputs!$B226,F_Outputs_Prep!$I$4:$I$378,0),MATCH(F_Outputs!U$2,F_Outputs_Prep!$B$4:$AH$4,0))</f>
        <v>##BLANK</v>
      </c>
      <c r="V226" s="15" t="str">
        <f>INDEX(F_Outputs_Prep!$B$4:$AH$378,MATCH(F_Outputs!$A226&amp;F_Outputs!$B226,F_Outputs_Prep!$I$4:$I$378,0),MATCH(F_Outputs!V$2,F_Outputs_Prep!$B$4:$AH$4,0))</f>
        <v>##BLANK</v>
      </c>
      <c r="W226" s="15" t="str">
        <f>INDEX(F_Outputs_Prep!$B$4:$AH$378,MATCH(F_Outputs!$A226&amp;F_Outputs!$B226,F_Outputs_Prep!$I$4:$I$378,0),MATCH(F_Outputs!W$2,F_Outputs_Prep!$B$4:$AH$4,0))</f>
        <v>##BLANK</v>
      </c>
      <c r="X226" s="15" t="str">
        <f>INDEX(F_Outputs_Prep!$B$4:$AH$378,MATCH(F_Outputs!$A226&amp;F_Outputs!$B226,F_Outputs_Prep!$I$4:$I$378,0),MATCH(F_Outputs!X$2,F_Outputs_Prep!$B$4:$AH$4,0))</f>
        <v>##BLANK</v>
      </c>
    </row>
    <row r="227" spans="1:24" ht="15" x14ac:dyDescent="0.25">
      <c r="A227" s="58" t="s">
        <v>88</v>
      </c>
      <c r="B227" s="56" t="s">
        <v>128</v>
      </c>
      <c r="C227" s="56" t="s">
        <v>179</v>
      </c>
      <c r="D227" s="52" t="s">
        <v>50</v>
      </c>
      <c r="E227" s="56" t="s">
        <v>44</v>
      </c>
      <c r="F227" s="15" t="str">
        <f>INDEX(F_Outputs_Prep!$B$4:$AH$378,MATCH(F_Outputs!$A227&amp;F_Outputs!$B227,F_Outputs_Prep!$I$4:$I$378,0),MATCH(F_Outputs!F$2,F_Outputs_Prep!$B$4:$AH$4,0))</f>
        <v>##BLANK</v>
      </c>
      <c r="G227" s="15" t="str">
        <f>INDEX(F_Outputs_Prep!$B$4:$AH$378,MATCH(F_Outputs!$A227&amp;F_Outputs!$B227,F_Outputs_Prep!$I$4:$I$378,0),MATCH(F_Outputs!G$2,F_Outputs_Prep!$B$4:$AH$4,0))</f>
        <v>##BLANK</v>
      </c>
      <c r="H227" s="15" t="str">
        <f>INDEX(F_Outputs_Prep!$B$4:$AH$378,MATCH(F_Outputs!$A227&amp;F_Outputs!$B227,F_Outputs_Prep!$I$4:$I$378,0),MATCH(F_Outputs!H$2,F_Outputs_Prep!$B$4:$AH$4,0))</f>
        <v>##BLANK</v>
      </c>
      <c r="I227" s="15" t="str">
        <f>INDEX(F_Outputs_Prep!$B$4:$AH$378,MATCH(F_Outputs!$A227&amp;F_Outputs!$B227,F_Outputs_Prep!$I$4:$I$378,0),MATCH(F_Outputs!I$2,F_Outputs_Prep!$B$4:$AH$4,0))</f>
        <v>##BLANK</v>
      </c>
      <c r="J227" s="15" t="str">
        <f>INDEX(F_Outputs_Prep!$B$4:$AH$378,MATCH(F_Outputs!$A227&amp;F_Outputs!$B227,F_Outputs_Prep!$I$4:$I$378,0),MATCH(F_Outputs!J$2,F_Outputs_Prep!$B$4:$AH$4,0))</f>
        <v>##BLANK</v>
      </c>
      <c r="K227" s="15" t="str">
        <f>INDEX(F_Outputs_Prep!$B$4:$AH$378,MATCH(F_Outputs!$A227&amp;F_Outputs!$B227,F_Outputs_Prep!$I$4:$I$378,0),MATCH(F_Outputs!K$2,F_Outputs_Prep!$B$4:$AH$4,0))</f>
        <v>##BLANK</v>
      </c>
      <c r="L227" s="15" t="str">
        <f>INDEX(F_Outputs_Prep!$B$4:$AH$378,MATCH(F_Outputs!$A227&amp;F_Outputs!$B227,F_Outputs_Prep!$I$4:$I$378,0),MATCH(F_Outputs!L$2,F_Outputs_Prep!$B$4:$AH$4,0))</f>
        <v>##BLANK</v>
      </c>
      <c r="M227" s="15" t="str">
        <f>INDEX(F_Outputs_Prep!$B$4:$AH$378,MATCH(F_Outputs!$A227&amp;F_Outputs!$B227,F_Outputs_Prep!$I$4:$I$378,0),MATCH(F_Outputs!M$2,F_Outputs_Prep!$B$4:$AH$4,0))</f>
        <v>##BLANK</v>
      </c>
      <c r="N227" s="15" t="str">
        <f>INDEX(F_Outputs_Prep!$B$4:$AH$378,MATCH(F_Outputs!$A227&amp;F_Outputs!$B227,F_Outputs_Prep!$I$4:$I$378,0),MATCH(F_Outputs!N$2,F_Outputs_Prep!$B$4:$AH$4,0))</f>
        <v>##BLANK</v>
      </c>
      <c r="O227" s="15" t="str">
        <f>INDEX(F_Outputs_Prep!$B$4:$AH$378,MATCH(F_Outputs!$A227&amp;F_Outputs!$B227,F_Outputs_Prep!$I$4:$I$378,0),MATCH(F_Outputs!O$2,F_Outputs_Prep!$B$4:$AH$4,0))</f>
        <v>##BLANK</v>
      </c>
      <c r="P227" s="15" t="str">
        <f>INDEX(F_Outputs_Prep!$B$4:$AH$378,MATCH(F_Outputs!$A227&amp;F_Outputs!$B227,F_Outputs_Prep!$I$4:$I$378,0),MATCH(F_Outputs!P$2,F_Outputs_Prep!$B$4:$AH$4,0))</f>
        <v>##BLANK</v>
      </c>
      <c r="Q227" s="15" t="str">
        <f>INDEX(F_Outputs_Prep!$B$4:$AH$378,MATCH(F_Outputs!$A227&amp;F_Outputs!$B227,F_Outputs_Prep!$I$4:$I$378,0),MATCH(F_Outputs!Q$2,F_Outputs_Prep!$B$4:$AH$4,0))</f>
        <v>##BLANK</v>
      </c>
      <c r="R227" s="15" t="str">
        <f>INDEX(F_Outputs_Prep!$B$4:$AH$378,MATCH(F_Outputs!$A227&amp;F_Outputs!$B227,F_Outputs_Prep!$I$4:$I$378,0),MATCH(F_Outputs!R$2,F_Outputs_Prep!$B$4:$AH$4,0))</f>
        <v>##BLANK</v>
      </c>
      <c r="S227" s="15" t="str">
        <f>INDEX(F_Outputs_Prep!$B$4:$AH$378,MATCH(F_Outputs!$A227&amp;F_Outputs!$B227,F_Outputs_Prep!$I$4:$I$378,0),MATCH(F_Outputs!S$2,F_Outputs_Prep!$B$4:$AH$4,0))</f>
        <v>##BLANK</v>
      </c>
      <c r="T227" s="15" t="str">
        <f>INDEX(F_Outputs_Prep!$B$4:$AH$378,MATCH(F_Outputs!$A227&amp;F_Outputs!$B227,F_Outputs_Prep!$I$4:$I$378,0),MATCH(F_Outputs!T$2,F_Outputs_Prep!$B$4:$AH$4,0))</f>
        <v>##BLANK</v>
      </c>
      <c r="U227" s="15" t="str">
        <f>INDEX(F_Outputs_Prep!$B$4:$AH$378,MATCH(F_Outputs!$A227&amp;F_Outputs!$B227,F_Outputs_Prep!$I$4:$I$378,0),MATCH(F_Outputs!U$2,F_Outputs_Prep!$B$4:$AH$4,0))</f>
        <v>##BLANK</v>
      </c>
      <c r="V227" s="15" t="str">
        <f>INDEX(F_Outputs_Prep!$B$4:$AH$378,MATCH(F_Outputs!$A227&amp;F_Outputs!$B227,F_Outputs_Prep!$I$4:$I$378,0),MATCH(F_Outputs!V$2,F_Outputs_Prep!$B$4:$AH$4,0))</f>
        <v>##BLANK</v>
      </c>
      <c r="W227" s="15" t="str">
        <f>INDEX(F_Outputs_Prep!$B$4:$AH$378,MATCH(F_Outputs!$A227&amp;F_Outputs!$B227,F_Outputs_Prep!$I$4:$I$378,0),MATCH(F_Outputs!W$2,F_Outputs_Prep!$B$4:$AH$4,0))</f>
        <v>##BLANK</v>
      </c>
      <c r="X227" s="15" t="str">
        <f>INDEX(F_Outputs_Prep!$B$4:$AH$378,MATCH(F_Outputs!$A227&amp;F_Outputs!$B227,F_Outputs_Prep!$I$4:$I$378,0),MATCH(F_Outputs!X$2,F_Outputs_Prep!$B$4:$AH$4,0))</f>
        <v>##BLANK</v>
      </c>
    </row>
    <row r="228" spans="1:24" ht="15" x14ac:dyDescent="0.25">
      <c r="A228" s="58" t="s">
        <v>88</v>
      </c>
      <c r="B228" s="56" t="s">
        <v>129</v>
      </c>
      <c r="C228" s="56" t="s">
        <v>180</v>
      </c>
      <c r="D228" s="52" t="s">
        <v>50</v>
      </c>
      <c r="E228" s="56" t="s">
        <v>44</v>
      </c>
      <c r="F228" s="15" t="str">
        <f>INDEX(F_Outputs_Prep!$B$4:$AH$378,MATCH(F_Outputs!$A228&amp;F_Outputs!$B228,F_Outputs_Prep!$I$4:$I$378,0),MATCH(F_Outputs!F$2,F_Outputs_Prep!$B$4:$AH$4,0))</f>
        <v>##BLANK</v>
      </c>
      <c r="G228" s="15" t="str">
        <f>INDEX(F_Outputs_Prep!$B$4:$AH$378,MATCH(F_Outputs!$A228&amp;F_Outputs!$B228,F_Outputs_Prep!$I$4:$I$378,0),MATCH(F_Outputs!G$2,F_Outputs_Prep!$B$4:$AH$4,0))</f>
        <v>##BLANK</v>
      </c>
      <c r="H228" s="15" t="str">
        <f>INDEX(F_Outputs_Prep!$B$4:$AH$378,MATCH(F_Outputs!$A228&amp;F_Outputs!$B228,F_Outputs_Prep!$I$4:$I$378,0),MATCH(F_Outputs!H$2,F_Outputs_Prep!$B$4:$AH$4,0))</f>
        <v>##BLANK</v>
      </c>
      <c r="I228" s="15" t="str">
        <f>INDEX(F_Outputs_Prep!$B$4:$AH$378,MATCH(F_Outputs!$A228&amp;F_Outputs!$B228,F_Outputs_Prep!$I$4:$I$378,0),MATCH(F_Outputs!I$2,F_Outputs_Prep!$B$4:$AH$4,0))</f>
        <v>##BLANK</v>
      </c>
      <c r="J228" s="15" t="str">
        <f>INDEX(F_Outputs_Prep!$B$4:$AH$378,MATCH(F_Outputs!$A228&amp;F_Outputs!$B228,F_Outputs_Prep!$I$4:$I$378,0),MATCH(F_Outputs!J$2,F_Outputs_Prep!$B$4:$AH$4,0))</f>
        <v>##BLANK</v>
      </c>
      <c r="K228" s="15" t="str">
        <f>INDEX(F_Outputs_Prep!$B$4:$AH$378,MATCH(F_Outputs!$A228&amp;F_Outputs!$B228,F_Outputs_Prep!$I$4:$I$378,0),MATCH(F_Outputs!K$2,F_Outputs_Prep!$B$4:$AH$4,0))</f>
        <v>##BLANK</v>
      </c>
      <c r="L228" s="15" t="str">
        <f>INDEX(F_Outputs_Prep!$B$4:$AH$378,MATCH(F_Outputs!$A228&amp;F_Outputs!$B228,F_Outputs_Prep!$I$4:$I$378,0),MATCH(F_Outputs!L$2,F_Outputs_Prep!$B$4:$AH$4,0))</f>
        <v>##BLANK</v>
      </c>
      <c r="M228" s="15" t="str">
        <f>INDEX(F_Outputs_Prep!$B$4:$AH$378,MATCH(F_Outputs!$A228&amp;F_Outputs!$B228,F_Outputs_Prep!$I$4:$I$378,0),MATCH(F_Outputs!M$2,F_Outputs_Prep!$B$4:$AH$4,0))</f>
        <v>##BLANK</v>
      </c>
      <c r="N228" s="15" t="str">
        <f>INDEX(F_Outputs_Prep!$B$4:$AH$378,MATCH(F_Outputs!$A228&amp;F_Outputs!$B228,F_Outputs_Prep!$I$4:$I$378,0),MATCH(F_Outputs!N$2,F_Outputs_Prep!$B$4:$AH$4,0))</f>
        <v>##BLANK</v>
      </c>
      <c r="O228" s="15" t="str">
        <f>INDEX(F_Outputs_Prep!$B$4:$AH$378,MATCH(F_Outputs!$A228&amp;F_Outputs!$B228,F_Outputs_Prep!$I$4:$I$378,0),MATCH(F_Outputs!O$2,F_Outputs_Prep!$B$4:$AH$4,0))</f>
        <v>##BLANK</v>
      </c>
      <c r="P228" s="15" t="str">
        <f>INDEX(F_Outputs_Prep!$B$4:$AH$378,MATCH(F_Outputs!$A228&amp;F_Outputs!$B228,F_Outputs_Prep!$I$4:$I$378,0),MATCH(F_Outputs!P$2,F_Outputs_Prep!$B$4:$AH$4,0))</f>
        <v>##BLANK</v>
      </c>
      <c r="Q228" s="15" t="str">
        <f>INDEX(F_Outputs_Prep!$B$4:$AH$378,MATCH(F_Outputs!$A228&amp;F_Outputs!$B228,F_Outputs_Prep!$I$4:$I$378,0),MATCH(F_Outputs!Q$2,F_Outputs_Prep!$B$4:$AH$4,0))</f>
        <v>##BLANK</v>
      </c>
      <c r="R228" s="15" t="str">
        <f>INDEX(F_Outputs_Prep!$B$4:$AH$378,MATCH(F_Outputs!$A228&amp;F_Outputs!$B228,F_Outputs_Prep!$I$4:$I$378,0),MATCH(F_Outputs!R$2,F_Outputs_Prep!$B$4:$AH$4,0))</f>
        <v>##BLANK</v>
      </c>
      <c r="S228" s="15" t="str">
        <f>INDEX(F_Outputs_Prep!$B$4:$AH$378,MATCH(F_Outputs!$A228&amp;F_Outputs!$B228,F_Outputs_Prep!$I$4:$I$378,0),MATCH(F_Outputs!S$2,F_Outputs_Prep!$B$4:$AH$4,0))</f>
        <v>##BLANK</v>
      </c>
      <c r="T228" s="15" t="str">
        <f>INDEX(F_Outputs_Prep!$B$4:$AH$378,MATCH(F_Outputs!$A228&amp;F_Outputs!$B228,F_Outputs_Prep!$I$4:$I$378,0),MATCH(F_Outputs!T$2,F_Outputs_Prep!$B$4:$AH$4,0))</f>
        <v>##BLANK</v>
      </c>
      <c r="U228" s="15" t="str">
        <f>INDEX(F_Outputs_Prep!$B$4:$AH$378,MATCH(F_Outputs!$A228&amp;F_Outputs!$B228,F_Outputs_Prep!$I$4:$I$378,0),MATCH(F_Outputs!U$2,F_Outputs_Prep!$B$4:$AH$4,0))</f>
        <v>##BLANK</v>
      </c>
      <c r="V228" s="15" t="str">
        <f>INDEX(F_Outputs_Prep!$B$4:$AH$378,MATCH(F_Outputs!$A228&amp;F_Outputs!$B228,F_Outputs_Prep!$I$4:$I$378,0),MATCH(F_Outputs!V$2,F_Outputs_Prep!$B$4:$AH$4,0))</f>
        <v>##BLANK</v>
      </c>
      <c r="W228" s="15" t="str">
        <f>INDEX(F_Outputs_Prep!$B$4:$AH$378,MATCH(F_Outputs!$A228&amp;F_Outputs!$B228,F_Outputs_Prep!$I$4:$I$378,0),MATCH(F_Outputs!W$2,F_Outputs_Prep!$B$4:$AH$4,0))</f>
        <v>##BLANK</v>
      </c>
      <c r="X228" s="15" t="str">
        <f>INDEX(F_Outputs_Prep!$B$4:$AH$378,MATCH(F_Outputs!$A228&amp;F_Outputs!$B228,F_Outputs_Prep!$I$4:$I$378,0),MATCH(F_Outputs!X$2,F_Outputs_Prep!$B$4:$AH$4,0))</f>
        <v>##BLANK</v>
      </c>
    </row>
    <row r="229" spans="1:24" ht="15" x14ac:dyDescent="0.25">
      <c r="A229" s="58" t="s">
        <v>88</v>
      </c>
      <c r="B229" s="56" t="s">
        <v>130</v>
      </c>
      <c r="C229" s="56" t="s">
        <v>181</v>
      </c>
      <c r="D229" s="52" t="s">
        <v>50</v>
      </c>
      <c r="E229" s="56" t="s">
        <v>44</v>
      </c>
      <c r="F229" s="15" t="str">
        <f>INDEX(F_Outputs_Prep!$B$4:$AH$378,MATCH(F_Outputs!$A229&amp;F_Outputs!$B229,F_Outputs_Prep!$I$4:$I$378,0),MATCH(F_Outputs!F$2,F_Outputs_Prep!$B$4:$AH$4,0))</f>
        <v>##BLANK</v>
      </c>
      <c r="G229" s="15" t="str">
        <f>INDEX(F_Outputs_Prep!$B$4:$AH$378,MATCH(F_Outputs!$A229&amp;F_Outputs!$B229,F_Outputs_Prep!$I$4:$I$378,0),MATCH(F_Outputs!G$2,F_Outputs_Prep!$B$4:$AH$4,0))</f>
        <v>##BLANK</v>
      </c>
      <c r="H229" s="15" t="str">
        <f>INDEX(F_Outputs_Prep!$B$4:$AH$378,MATCH(F_Outputs!$A229&amp;F_Outputs!$B229,F_Outputs_Prep!$I$4:$I$378,0),MATCH(F_Outputs!H$2,F_Outputs_Prep!$B$4:$AH$4,0))</f>
        <v>##BLANK</v>
      </c>
      <c r="I229" s="15" t="str">
        <f>INDEX(F_Outputs_Prep!$B$4:$AH$378,MATCH(F_Outputs!$A229&amp;F_Outputs!$B229,F_Outputs_Prep!$I$4:$I$378,0),MATCH(F_Outputs!I$2,F_Outputs_Prep!$B$4:$AH$4,0))</f>
        <v>##BLANK</v>
      </c>
      <c r="J229" s="15" t="str">
        <f>INDEX(F_Outputs_Prep!$B$4:$AH$378,MATCH(F_Outputs!$A229&amp;F_Outputs!$B229,F_Outputs_Prep!$I$4:$I$378,0),MATCH(F_Outputs!J$2,F_Outputs_Prep!$B$4:$AH$4,0))</f>
        <v>##BLANK</v>
      </c>
      <c r="K229" s="15" t="str">
        <f>INDEX(F_Outputs_Prep!$B$4:$AH$378,MATCH(F_Outputs!$A229&amp;F_Outputs!$B229,F_Outputs_Prep!$I$4:$I$378,0),MATCH(F_Outputs!K$2,F_Outputs_Prep!$B$4:$AH$4,0))</f>
        <v>##BLANK</v>
      </c>
      <c r="L229" s="15" t="str">
        <f>INDEX(F_Outputs_Prep!$B$4:$AH$378,MATCH(F_Outputs!$A229&amp;F_Outputs!$B229,F_Outputs_Prep!$I$4:$I$378,0),MATCH(F_Outputs!L$2,F_Outputs_Prep!$B$4:$AH$4,0))</f>
        <v>##BLANK</v>
      </c>
      <c r="M229" s="15" t="str">
        <f>INDEX(F_Outputs_Prep!$B$4:$AH$378,MATCH(F_Outputs!$A229&amp;F_Outputs!$B229,F_Outputs_Prep!$I$4:$I$378,0),MATCH(F_Outputs!M$2,F_Outputs_Prep!$B$4:$AH$4,0))</f>
        <v>##BLANK</v>
      </c>
      <c r="N229" s="15" t="str">
        <f>INDEX(F_Outputs_Prep!$B$4:$AH$378,MATCH(F_Outputs!$A229&amp;F_Outputs!$B229,F_Outputs_Prep!$I$4:$I$378,0),MATCH(F_Outputs!N$2,F_Outputs_Prep!$B$4:$AH$4,0))</f>
        <v>##BLANK</v>
      </c>
      <c r="O229" s="15" t="str">
        <f>INDEX(F_Outputs_Prep!$B$4:$AH$378,MATCH(F_Outputs!$A229&amp;F_Outputs!$B229,F_Outputs_Prep!$I$4:$I$378,0),MATCH(F_Outputs!O$2,F_Outputs_Prep!$B$4:$AH$4,0))</f>
        <v>##BLANK</v>
      </c>
      <c r="P229" s="15" t="str">
        <f>INDEX(F_Outputs_Prep!$B$4:$AH$378,MATCH(F_Outputs!$A229&amp;F_Outputs!$B229,F_Outputs_Prep!$I$4:$I$378,0),MATCH(F_Outputs!P$2,F_Outputs_Prep!$B$4:$AH$4,0))</f>
        <v>##BLANK</v>
      </c>
      <c r="Q229" s="15" t="str">
        <f>INDEX(F_Outputs_Prep!$B$4:$AH$378,MATCH(F_Outputs!$A229&amp;F_Outputs!$B229,F_Outputs_Prep!$I$4:$I$378,0),MATCH(F_Outputs!Q$2,F_Outputs_Prep!$B$4:$AH$4,0))</f>
        <v>##BLANK</v>
      </c>
      <c r="R229" s="15" t="str">
        <f>INDEX(F_Outputs_Prep!$B$4:$AH$378,MATCH(F_Outputs!$A229&amp;F_Outputs!$B229,F_Outputs_Prep!$I$4:$I$378,0),MATCH(F_Outputs!R$2,F_Outputs_Prep!$B$4:$AH$4,0))</f>
        <v>##BLANK</v>
      </c>
      <c r="S229" s="15" t="str">
        <f>INDEX(F_Outputs_Prep!$B$4:$AH$378,MATCH(F_Outputs!$A229&amp;F_Outputs!$B229,F_Outputs_Prep!$I$4:$I$378,0),MATCH(F_Outputs!S$2,F_Outputs_Prep!$B$4:$AH$4,0))</f>
        <v>##BLANK</v>
      </c>
      <c r="T229" s="15" t="str">
        <f>INDEX(F_Outputs_Prep!$B$4:$AH$378,MATCH(F_Outputs!$A229&amp;F_Outputs!$B229,F_Outputs_Prep!$I$4:$I$378,0),MATCH(F_Outputs!T$2,F_Outputs_Prep!$B$4:$AH$4,0))</f>
        <v>##BLANK</v>
      </c>
      <c r="U229" s="15" t="str">
        <f>INDEX(F_Outputs_Prep!$B$4:$AH$378,MATCH(F_Outputs!$A229&amp;F_Outputs!$B229,F_Outputs_Prep!$I$4:$I$378,0),MATCH(F_Outputs!U$2,F_Outputs_Prep!$B$4:$AH$4,0))</f>
        <v>##BLANK</v>
      </c>
      <c r="V229" s="15" t="str">
        <f>INDEX(F_Outputs_Prep!$B$4:$AH$378,MATCH(F_Outputs!$A229&amp;F_Outputs!$B229,F_Outputs_Prep!$I$4:$I$378,0),MATCH(F_Outputs!V$2,F_Outputs_Prep!$B$4:$AH$4,0))</f>
        <v>##BLANK</v>
      </c>
      <c r="W229" s="15" t="str">
        <f>INDEX(F_Outputs_Prep!$B$4:$AH$378,MATCH(F_Outputs!$A229&amp;F_Outputs!$B229,F_Outputs_Prep!$I$4:$I$378,0),MATCH(F_Outputs!W$2,F_Outputs_Prep!$B$4:$AH$4,0))</f>
        <v>##BLANK</v>
      </c>
      <c r="X229" s="15" t="str">
        <f>INDEX(F_Outputs_Prep!$B$4:$AH$378,MATCH(F_Outputs!$A229&amp;F_Outputs!$B229,F_Outputs_Prep!$I$4:$I$378,0),MATCH(F_Outputs!X$2,F_Outputs_Prep!$B$4:$AH$4,0))</f>
        <v>##BLANK</v>
      </c>
    </row>
    <row r="230" spans="1:24" ht="15" x14ac:dyDescent="0.25">
      <c r="A230" s="58" t="s">
        <v>88</v>
      </c>
      <c r="B230" s="56" t="s">
        <v>131</v>
      </c>
      <c r="C230" s="56" t="s">
        <v>182</v>
      </c>
      <c r="D230" s="52" t="s">
        <v>50</v>
      </c>
      <c r="E230" s="56" t="s">
        <v>44</v>
      </c>
      <c r="F230" s="15" t="str">
        <f>INDEX(F_Outputs_Prep!$B$4:$AH$378,MATCH(F_Outputs!$A230&amp;F_Outputs!$B230,F_Outputs_Prep!$I$4:$I$378,0),MATCH(F_Outputs!F$2,F_Outputs_Prep!$B$4:$AH$4,0))</f>
        <v>##BLANK</v>
      </c>
      <c r="G230" s="15" t="str">
        <f>INDEX(F_Outputs_Prep!$B$4:$AH$378,MATCH(F_Outputs!$A230&amp;F_Outputs!$B230,F_Outputs_Prep!$I$4:$I$378,0),MATCH(F_Outputs!G$2,F_Outputs_Prep!$B$4:$AH$4,0))</f>
        <v>##BLANK</v>
      </c>
      <c r="H230" s="15" t="str">
        <f>INDEX(F_Outputs_Prep!$B$4:$AH$378,MATCH(F_Outputs!$A230&amp;F_Outputs!$B230,F_Outputs_Prep!$I$4:$I$378,0),MATCH(F_Outputs!H$2,F_Outputs_Prep!$B$4:$AH$4,0))</f>
        <v>##BLANK</v>
      </c>
      <c r="I230" s="15" t="str">
        <f>INDEX(F_Outputs_Prep!$B$4:$AH$378,MATCH(F_Outputs!$A230&amp;F_Outputs!$B230,F_Outputs_Prep!$I$4:$I$378,0),MATCH(F_Outputs!I$2,F_Outputs_Prep!$B$4:$AH$4,0))</f>
        <v>##BLANK</v>
      </c>
      <c r="J230" s="15" t="str">
        <f>INDEX(F_Outputs_Prep!$B$4:$AH$378,MATCH(F_Outputs!$A230&amp;F_Outputs!$B230,F_Outputs_Prep!$I$4:$I$378,0),MATCH(F_Outputs!J$2,F_Outputs_Prep!$B$4:$AH$4,0))</f>
        <v>##BLANK</v>
      </c>
      <c r="K230" s="15" t="str">
        <f>INDEX(F_Outputs_Prep!$B$4:$AH$378,MATCH(F_Outputs!$A230&amp;F_Outputs!$B230,F_Outputs_Prep!$I$4:$I$378,0),MATCH(F_Outputs!K$2,F_Outputs_Prep!$B$4:$AH$4,0))</f>
        <v>##BLANK</v>
      </c>
      <c r="L230" s="15" t="str">
        <f>INDEX(F_Outputs_Prep!$B$4:$AH$378,MATCH(F_Outputs!$A230&amp;F_Outputs!$B230,F_Outputs_Prep!$I$4:$I$378,0),MATCH(F_Outputs!L$2,F_Outputs_Prep!$B$4:$AH$4,0))</f>
        <v>##BLANK</v>
      </c>
      <c r="M230" s="15" t="str">
        <f>INDEX(F_Outputs_Prep!$B$4:$AH$378,MATCH(F_Outputs!$A230&amp;F_Outputs!$B230,F_Outputs_Prep!$I$4:$I$378,0),MATCH(F_Outputs!M$2,F_Outputs_Prep!$B$4:$AH$4,0))</f>
        <v>##BLANK</v>
      </c>
      <c r="N230" s="15" t="str">
        <f>INDEX(F_Outputs_Prep!$B$4:$AH$378,MATCH(F_Outputs!$A230&amp;F_Outputs!$B230,F_Outputs_Prep!$I$4:$I$378,0),MATCH(F_Outputs!N$2,F_Outputs_Prep!$B$4:$AH$4,0))</f>
        <v>##BLANK</v>
      </c>
      <c r="O230" s="15" t="str">
        <f>INDEX(F_Outputs_Prep!$B$4:$AH$378,MATCH(F_Outputs!$A230&amp;F_Outputs!$B230,F_Outputs_Prep!$I$4:$I$378,0),MATCH(F_Outputs!O$2,F_Outputs_Prep!$B$4:$AH$4,0))</f>
        <v>##BLANK</v>
      </c>
      <c r="P230" s="15" t="str">
        <f>INDEX(F_Outputs_Prep!$B$4:$AH$378,MATCH(F_Outputs!$A230&amp;F_Outputs!$B230,F_Outputs_Prep!$I$4:$I$378,0),MATCH(F_Outputs!P$2,F_Outputs_Prep!$B$4:$AH$4,0))</f>
        <v>##BLANK</v>
      </c>
      <c r="Q230" s="15" t="str">
        <f>INDEX(F_Outputs_Prep!$B$4:$AH$378,MATCH(F_Outputs!$A230&amp;F_Outputs!$B230,F_Outputs_Prep!$I$4:$I$378,0),MATCH(F_Outputs!Q$2,F_Outputs_Prep!$B$4:$AH$4,0))</f>
        <v>##BLANK</v>
      </c>
      <c r="R230" s="15" t="str">
        <f>INDEX(F_Outputs_Prep!$B$4:$AH$378,MATCH(F_Outputs!$A230&amp;F_Outputs!$B230,F_Outputs_Prep!$I$4:$I$378,0),MATCH(F_Outputs!R$2,F_Outputs_Prep!$B$4:$AH$4,0))</f>
        <v>##BLANK</v>
      </c>
      <c r="S230" s="15" t="str">
        <f>INDEX(F_Outputs_Prep!$B$4:$AH$378,MATCH(F_Outputs!$A230&amp;F_Outputs!$B230,F_Outputs_Prep!$I$4:$I$378,0),MATCH(F_Outputs!S$2,F_Outputs_Prep!$B$4:$AH$4,0))</f>
        <v>##BLANK</v>
      </c>
      <c r="T230" s="15" t="str">
        <f>INDEX(F_Outputs_Prep!$B$4:$AH$378,MATCH(F_Outputs!$A230&amp;F_Outputs!$B230,F_Outputs_Prep!$I$4:$I$378,0),MATCH(F_Outputs!T$2,F_Outputs_Prep!$B$4:$AH$4,0))</f>
        <v>##BLANK</v>
      </c>
      <c r="U230" s="15" t="str">
        <f>INDEX(F_Outputs_Prep!$B$4:$AH$378,MATCH(F_Outputs!$A230&amp;F_Outputs!$B230,F_Outputs_Prep!$I$4:$I$378,0),MATCH(F_Outputs!U$2,F_Outputs_Prep!$B$4:$AH$4,0))</f>
        <v>##BLANK</v>
      </c>
      <c r="V230" s="15" t="str">
        <f>INDEX(F_Outputs_Prep!$B$4:$AH$378,MATCH(F_Outputs!$A230&amp;F_Outputs!$B230,F_Outputs_Prep!$I$4:$I$378,0),MATCH(F_Outputs!V$2,F_Outputs_Prep!$B$4:$AH$4,0))</f>
        <v>##BLANK</v>
      </c>
      <c r="W230" s="15" t="str">
        <f>INDEX(F_Outputs_Prep!$B$4:$AH$378,MATCH(F_Outputs!$A230&amp;F_Outputs!$B230,F_Outputs_Prep!$I$4:$I$378,0),MATCH(F_Outputs!W$2,F_Outputs_Prep!$B$4:$AH$4,0))</f>
        <v>##BLANK</v>
      </c>
      <c r="X230" s="15" t="str">
        <f>INDEX(F_Outputs_Prep!$B$4:$AH$378,MATCH(F_Outputs!$A230&amp;F_Outputs!$B230,F_Outputs_Prep!$I$4:$I$378,0),MATCH(F_Outputs!X$2,F_Outputs_Prep!$B$4:$AH$4,0))</f>
        <v>##BLANK</v>
      </c>
    </row>
    <row r="231" spans="1:24" ht="15" x14ac:dyDescent="0.25">
      <c r="A231" s="58" t="s">
        <v>88</v>
      </c>
      <c r="B231" s="56" t="s">
        <v>132</v>
      </c>
      <c r="C231" s="56" t="s">
        <v>183</v>
      </c>
      <c r="D231" s="52" t="s">
        <v>50</v>
      </c>
      <c r="E231" s="56" t="s">
        <v>44</v>
      </c>
      <c r="F231" s="15" t="str">
        <f>INDEX(F_Outputs_Prep!$B$4:$AH$378,MATCH(F_Outputs!$A231&amp;F_Outputs!$B231,F_Outputs_Prep!$I$4:$I$378,0),MATCH(F_Outputs!F$2,F_Outputs_Prep!$B$4:$AH$4,0))</f>
        <v>##BLANK</v>
      </c>
      <c r="G231" s="15" t="str">
        <f>INDEX(F_Outputs_Prep!$B$4:$AH$378,MATCH(F_Outputs!$A231&amp;F_Outputs!$B231,F_Outputs_Prep!$I$4:$I$378,0),MATCH(F_Outputs!G$2,F_Outputs_Prep!$B$4:$AH$4,0))</f>
        <v>##BLANK</v>
      </c>
      <c r="H231" s="15" t="str">
        <f>INDEX(F_Outputs_Prep!$B$4:$AH$378,MATCH(F_Outputs!$A231&amp;F_Outputs!$B231,F_Outputs_Prep!$I$4:$I$378,0),MATCH(F_Outputs!H$2,F_Outputs_Prep!$B$4:$AH$4,0))</f>
        <v>##BLANK</v>
      </c>
      <c r="I231" s="15" t="str">
        <f>INDEX(F_Outputs_Prep!$B$4:$AH$378,MATCH(F_Outputs!$A231&amp;F_Outputs!$B231,F_Outputs_Prep!$I$4:$I$378,0),MATCH(F_Outputs!I$2,F_Outputs_Prep!$B$4:$AH$4,0))</f>
        <v>##BLANK</v>
      </c>
      <c r="J231" s="15" t="str">
        <f>INDEX(F_Outputs_Prep!$B$4:$AH$378,MATCH(F_Outputs!$A231&amp;F_Outputs!$B231,F_Outputs_Prep!$I$4:$I$378,0),MATCH(F_Outputs!J$2,F_Outputs_Prep!$B$4:$AH$4,0))</f>
        <v>##BLANK</v>
      </c>
      <c r="K231" s="15" t="str">
        <f>INDEX(F_Outputs_Prep!$B$4:$AH$378,MATCH(F_Outputs!$A231&amp;F_Outputs!$B231,F_Outputs_Prep!$I$4:$I$378,0),MATCH(F_Outputs!K$2,F_Outputs_Prep!$B$4:$AH$4,0))</f>
        <v>##BLANK</v>
      </c>
      <c r="L231" s="15" t="str">
        <f>INDEX(F_Outputs_Prep!$B$4:$AH$378,MATCH(F_Outputs!$A231&amp;F_Outputs!$B231,F_Outputs_Prep!$I$4:$I$378,0),MATCH(F_Outputs!L$2,F_Outputs_Prep!$B$4:$AH$4,0))</f>
        <v>##BLANK</v>
      </c>
      <c r="M231" s="15" t="str">
        <f>INDEX(F_Outputs_Prep!$B$4:$AH$378,MATCH(F_Outputs!$A231&amp;F_Outputs!$B231,F_Outputs_Prep!$I$4:$I$378,0),MATCH(F_Outputs!M$2,F_Outputs_Prep!$B$4:$AH$4,0))</f>
        <v>##BLANK</v>
      </c>
      <c r="N231" s="15" t="str">
        <f>INDEX(F_Outputs_Prep!$B$4:$AH$378,MATCH(F_Outputs!$A231&amp;F_Outputs!$B231,F_Outputs_Prep!$I$4:$I$378,0),MATCH(F_Outputs!N$2,F_Outputs_Prep!$B$4:$AH$4,0))</f>
        <v>##BLANK</v>
      </c>
      <c r="O231" s="15" t="str">
        <f>INDEX(F_Outputs_Prep!$B$4:$AH$378,MATCH(F_Outputs!$A231&amp;F_Outputs!$B231,F_Outputs_Prep!$I$4:$I$378,0),MATCH(F_Outputs!O$2,F_Outputs_Prep!$B$4:$AH$4,0))</f>
        <v>##BLANK</v>
      </c>
      <c r="P231" s="15" t="str">
        <f>INDEX(F_Outputs_Prep!$B$4:$AH$378,MATCH(F_Outputs!$A231&amp;F_Outputs!$B231,F_Outputs_Prep!$I$4:$I$378,0),MATCH(F_Outputs!P$2,F_Outputs_Prep!$B$4:$AH$4,0))</f>
        <v>##BLANK</v>
      </c>
      <c r="Q231" s="15" t="str">
        <f>INDEX(F_Outputs_Prep!$B$4:$AH$378,MATCH(F_Outputs!$A231&amp;F_Outputs!$B231,F_Outputs_Prep!$I$4:$I$378,0),MATCH(F_Outputs!Q$2,F_Outputs_Prep!$B$4:$AH$4,0))</f>
        <v>##BLANK</v>
      </c>
      <c r="R231" s="15" t="str">
        <f>INDEX(F_Outputs_Prep!$B$4:$AH$378,MATCH(F_Outputs!$A231&amp;F_Outputs!$B231,F_Outputs_Prep!$I$4:$I$378,0),MATCH(F_Outputs!R$2,F_Outputs_Prep!$B$4:$AH$4,0))</f>
        <v>##BLANK</v>
      </c>
      <c r="S231" s="15" t="str">
        <f>INDEX(F_Outputs_Prep!$B$4:$AH$378,MATCH(F_Outputs!$A231&amp;F_Outputs!$B231,F_Outputs_Prep!$I$4:$I$378,0),MATCH(F_Outputs!S$2,F_Outputs_Prep!$B$4:$AH$4,0))</f>
        <v>##BLANK</v>
      </c>
      <c r="T231" s="15" t="str">
        <f>INDEX(F_Outputs_Prep!$B$4:$AH$378,MATCH(F_Outputs!$A231&amp;F_Outputs!$B231,F_Outputs_Prep!$I$4:$I$378,0),MATCH(F_Outputs!T$2,F_Outputs_Prep!$B$4:$AH$4,0))</f>
        <v>##BLANK</v>
      </c>
      <c r="U231" s="15" t="str">
        <f>INDEX(F_Outputs_Prep!$B$4:$AH$378,MATCH(F_Outputs!$A231&amp;F_Outputs!$B231,F_Outputs_Prep!$I$4:$I$378,0),MATCH(F_Outputs!U$2,F_Outputs_Prep!$B$4:$AH$4,0))</f>
        <v>##BLANK</v>
      </c>
      <c r="V231" s="15" t="str">
        <f>INDEX(F_Outputs_Prep!$B$4:$AH$378,MATCH(F_Outputs!$A231&amp;F_Outputs!$B231,F_Outputs_Prep!$I$4:$I$378,0),MATCH(F_Outputs!V$2,F_Outputs_Prep!$B$4:$AH$4,0))</f>
        <v>##BLANK</v>
      </c>
      <c r="W231" s="15" t="str">
        <f>INDEX(F_Outputs_Prep!$B$4:$AH$378,MATCH(F_Outputs!$A231&amp;F_Outputs!$B231,F_Outputs_Prep!$I$4:$I$378,0),MATCH(F_Outputs!W$2,F_Outputs_Prep!$B$4:$AH$4,0))</f>
        <v>##BLANK</v>
      </c>
      <c r="X231" s="15" t="str">
        <f>INDEX(F_Outputs_Prep!$B$4:$AH$378,MATCH(F_Outputs!$A231&amp;F_Outputs!$B231,F_Outputs_Prep!$I$4:$I$378,0),MATCH(F_Outputs!X$2,F_Outputs_Prep!$B$4:$AH$4,0))</f>
        <v>##BLANK</v>
      </c>
    </row>
    <row r="232" spans="1:24" ht="15" x14ac:dyDescent="0.25">
      <c r="A232" s="58" t="s">
        <v>88</v>
      </c>
      <c r="B232" s="56" t="s">
        <v>124</v>
      </c>
      <c r="C232" s="56" t="s">
        <v>184</v>
      </c>
      <c r="D232" s="52" t="s">
        <v>68</v>
      </c>
      <c r="E232" s="56" t="s">
        <v>44</v>
      </c>
      <c r="F232" s="15" t="str">
        <f>INDEX(F_Outputs_Prep!$B$4:$AH$378,MATCH(F_Outputs!$A232&amp;F_Outputs!$B232,F_Outputs_Prep!$I$4:$I$378,0),MATCH(F_Outputs!F$2,F_Outputs_Prep!$B$4:$AH$4,0))</f>
        <v>##BLANK</v>
      </c>
      <c r="G232" s="15" t="str">
        <f>INDEX(F_Outputs_Prep!$B$4:$AH$378,MATCH(F_Outputs!$A232&amp;F_Outputs!$B232,F_Outputs_Prep!$I$4:$I$378,0),MATCH(F_Outputs!G$2,F_Outputs_Prep!$B$4:$AH$4,0))</f>
        <v>##BLANK</v>
      </c>
      <c r="H232" s="15" t="str">
        <f>INDEX(F_Outputs_Prep!$B$4:$AH$378,MATCH(F_Outputs!$A232&amp;F_Outputs!$B232,F_Outputs_Prep!$I$4:$I$378,0),MATCH(F_Outputs!H$2,F_Outputs_Prep!$B$4:$AH$4,0))</f>
        <v>##BLANK</v>
      </c>
      <c r="I232" s="15" t="str">
        <f>INDEX(F_Outputs_Prep!$B$4:$AH$378,MATCH(F_Outputs!$A232&amp;F_Outputs!$B232,F_Outputs_Prep!$I$4:$I$378,0),MATCH(F_Outputs!I$2,F_Outputs_Prep!$B$4:$AH$4,0))</f>
        <v>##BLANK</v>
      </c>
      <c r="J232" s="15" t="str">
        <f>INDEX(F_Outputs_Prep!$B$4:$AH$378,MATCH(F_Outputs!$A232&amp;F_Outputs!$B232,F_Outputs_Prep!$I$4:$I$378,0),MATCH(F_Outputs!J$2,F_Outputs_Prep!$B$4:$AH$4,0))</f>
        <v>##BLANK</v>
      </c>
      <c r="K232" s="15" t="str">
        <f>INDEX(F_Outputs_Prep!$B$4:$AH$378,MATCH(F_Outputs!$A232&amp;F_Outputs!$B232,F_Outputs_Prep!$I$4:$I$378,0),MATCH(F_Outputs!K$2,F_Outputs_Prep!$B$4:$AH$4,0))</f>
        <v>##BLANK</v>
      </c>
      <c r="L232" s="15" t="str">
        <f>INDEX(F_Outputs_Prep!$B$4:$AH$378,MATCH(F_Outputs!$A232&amp;F_Outputs!$B232,F_Outputs_Prep!$I$4:$I$378,0),MATCH(F_Outputs!L$2,F_Outputs_Prep!$B$4:$AH$4,0))</f>
        <v>##BLANK</v>
      </c>
      <c r="M232" s="15" t="str">
        <f>INDEX(F_Outputs_Prep!$B$4:$AH$378,MATCH(F_Outputs!$A232&amp;F_Outputs!$B232,F_Outputs_Prep!$I$4:$I$378,0),MATCH(F_Outputs!M$2,F_Outputs_Prep!$B$4:$AH$4,0))</f>
        <v>##BLANK</v>
      </c>
      <c r="N232" s="15" t="str">
        <f>INDEX(F_Outputs_Prep!$B$4:$AH$378,MATCH(F_Outputs!$A232&amp;F_Outputs!$B232,F_Outputs_Prep!$I$4:$I$378,0),MATCH(F_Outputs!N$2,F_Outputs_Prep!$B$4:$AH$4,0))</f>
        <v>##BLANK</v>
      </c>
      <c r="O232" s="15" t="str">
        <f>INDEX(F_Outputs_Prep!$B$4:$AH$378,MATCH(F_Outputs!$A232&amp;F_Outputs!$B232,F_Outputs_Prep!$I$4:$I$378,0),MATCH(F_Outputs!O$2,F_Outputs_Prep!$B$4:$AH$4,0))</f>
        <v>##BLANK</v>
      </c>
      <c r="P232" s="15" t="str">
        <f>INDEX(F_Outputs_Prep!$B$4:$AH$378,MATCH(F_Outputs!$A232&amp;F_Outputs!$B232,F_Outputs_Prep!$I$4:$I$378,0),MATCH(F_Outputs!P$2,F_Outputs_Prep!$B$4:$AH$4,0))</f>
        <v>##BLANK</v>
      </c>
      <c r="Q232" s="15" t="str">
        <f>INDEX(F_Outputs_Prep!$B$4:$AH$378,MATCH(F_Outputs!$A232&amp;F_Outputs!$B232,F_Outputs_Prep!$I$4:$I$378,0),MATCH(F_Outputs!Q$2,F_Outputs_Prep!$B$4:$AH$4,0))</f>
        <v>##BLANK</v>
      </c>
      <c r="R232" s="15" t="str">
        <f>INDEX(F_Outputs_Prep!$B$4:$AH$378,MATCH(F_Outputs!$A232&amp;F_Outputs!$B232,F_Outputs_Prep!$I$4:$I$378,0),MATCH(F_Outputs!R$2,F_Outputs_Prep!$B$4:$AH$4,0))</f>
        <v>##BLANK</v>
      </c>
      <c r="S232" s="15" t="str">
        <f>INDEX(F_Outputs_Prep!$B$4:$AH$378,MATCH(F_Outputs!$A232&amp;F_Outputs!$B232,F_Outputs_Prep!$I$4:$I$378,0),MATCH(F_Outputs!S$2,F_Outputs_Prep!$B$4:$AH$4,0))</f>
        <v>##BLANK</v>
      </c>
      <c r="T232" s="15" t="str">
        <f>INDEX(F_Outputs_Prep!$B$4:$AH$378,MATCH(F_Outputs!$A232&amp;F_Outputs!$B232,F_Outputs_Prep!$I$4:$I$378,0),MATCH(F_Outputs!T$2,F_Outputs_Prep!$B$4:$AH$4,0))</f>
        <v>##BLANK</v>
      </c>
      <c r="U232" s="15" t="str">
        <f>INDEX(F_Outputs_Prep!$B$4:$AH$378,MATCH(F_Outputs!$A232&amp;F_Outputs!$B232,F_Outputs_Prep!$I$4:$I$378,0),MATCH(F_Outputs!U$2,F_Outputs_Prep!$B$4:$AH$4,0))</f>
        <v>##BLANK</v>
      </c>
      <c r="V232" s="15" t="str">
        <f>INDEX(F_Outputs_Prep!$B$4:$AH$378,MATCH(F_Outputs!$A232&amp;F_Outputs!$B232,F_Outputs_Prep!$I$4:$I$378,0),MATCH(F_Outputs!V$2,F_Outputs_Prep!$B$4:$AH$4,0))</f>
        <v>##BLANK</v>
      </c>
      <c r="W232" s="15" t="str">
        <f>INDEX(F_Outputs_Prep!$B$4:$AH$378,MATCH(F_Outputs!$A232&amp;F_Outputs!$B232,F_Outputs_Prep!$I$4:$I$378,0),MATCH(F_Outputs!W$2,F_Outputs_Prep!$B$4:$AH$4,0))</f>
        <v>##BLANK</v>
      </c>
      <c r="X232" s="15" t="str">
        <f>INDEX(F_Outputs_Prep!$B$4:$AH$378,MATCH(F_Outputs!$A232&amp;F_Outputs!$B232,F_Outputs_Prep!$I$4:$I$378,0),MATCH(F_Outputs!X$2,F_Outputs_Prep!$B$4:$AH$4,0))</f>
        <v>##BLANK</v>
      </c>
    </row>
    <row r="233" spans="1:24" ht="15" x14ac:dyDescent="0.25">
      <c r="A233" s="58" t="s">
        <v>88</v>
      </c>
      <c r="B233" s="56" t="s">
        <v>164</v>
      </c>
      <c r="C233" s="56" t="s">
        <v>153</v>
      </c>
      <c r="D233" s="52" t="s">
        <v>50</v>
      </c>
      <c r="E233" s="56" t="s">
        <v>44</v>
      </c>
      <c r="F233" s="15" t="str">
        <f>INDEX(F_Outputs_Prep!$B$4:$AH$378,MATCH(F_Outputs!$A233&amp;F_Outputs!$B233,F_Outputs_Prep!$I$4:$I$378,0),MATCH(F_Outputs!F$2,F_Outputs_Prep!$B$4:$AH$4,0))</f>
        <v>##BLANK</v>
      </c>
      <c r="G233" s="15" t="str">
        <f>INDEX(F_Outputs_Prep!$B$4:$AH$378,MATCH(F_Outputs!$A233&amp;F_Outputs!$B233,F_Outputs_Prep!$I$4:$I$378,0),MATCH(F_Outputs!G$2,F_Outputs_Prep!$B$4:$AH$4,0))</f>
        <v>##BLANK</v>
      </c>
      <c r="H233" s="15" t="str">
        <f>INDEX(F_Outputs_Prep!$B$4:$AH$378,MATCH(F_Outputs!$A233&amp;F_Outputs!$B233,F_Outputs_Prep!$I$4:$I$378,0),MATCH(F_Outputs!H$2,F_Outputs_Prep!$B$4:$AH$4,0))</f>
        <v>##BLANK</v>
      </c>
      <c r="I233" s="15" t="str">
        <f>INDEX(F_Outputs_Prep!$B$4:$AH$378,MATCH(F_Outputs!$A233&amp;F_Outputs!$B233,F_Outputs_Prep!$I$4:$I$378,0),MATCH(F_Outputs!I$2,F_Outputs_Prep!$B$4:$AH$4,0))</f>
        <v>##BLANK</v>
      </c>
      <c r="J233" s="15" t="str">
        <f>INDEX(F_Outputs_Prep!$B$4:$AH$378,MATCH(F_Outputs!$A233&amp;F_Outputs!$B233,F_Outputs_Prep!$I$4:$I$378,0),MATCH(F_Outputs!J$2,F_Outputs_Prep!$B$4:$AH$4,0))</f>
        <v>##BLANK</v>
      </c>
      <c r="K233" s="15" t="str">
        <f>INDEX(F_Outputs_Prep!$B$4:$AH$378,MATCH(F_Outputs!$A233&amp;F_Outputs!$B233,F_Outputs_Prep!$I$4:$I$378,0),MATCH(F_Outputs!K$2,F_Outputs_Prep!$B$4:$AH$4,0))</f>
        <v>##BLANK</v>
      </c>
      <c r="L233" s="15" t="str">
        <f>INDEX(F_Outputs_Prep!$B$4:$AH$378,MATCH(F_Outputs!$A233&amp;F_Outputs!$B233,F_Outputs_Prep!$I$4:$I$378,0),MATCH(F_Outputs!L$2,F_Outputs_Prep!$B$4:$AH$4,0))</f>
        <v>##BLANK</v>
      </c>
      <c r="M233" s="15" t="str">
        <f>INDEX(F_Outputs_Prep!$B$4:$AH$378,MATCH(F_Outputs!$A233&amp;F_Outputs!$B233,F_Outputs_Prep!$I$4:$I$378,0),MATCH(F_Outputs!M$2,F_Outputs_Prep!$B$4:$AH$4,0))</f>
        <v>##BLANK</v>
      </c>
      <c r="N233" s="15" t="str">
        <f>INDEX(F_Outputs_Prep!$B$4:$AH$378,MATCH(F_Outputs!$A233&amp;F_Outputs!$B233,F_Outputs_Prep!$I$4:$I$378,0),MATCH(F_Outputs!N$2,F_Outputs_Prep!$B$4:$AH$4,0))</f>
        <v>##BLANK</v>
      </c>
      <c r="O233" s="15" t="str">
        <f>INDEX(F_Outputs_Prep!$B$4:$AH$378,MATCH(F_Outputs!$A233&amp;F_Outputs!$B233,F_Outputs_Prep!$I$4:$I$378,0),MATCH(F_Outputs!O$2,F_Outputs_Prep!$B$4:$AH$4,0))</f>
        <v>##BLANK</v>
      </c>
      <c r="P233" s="15" t="str">
        <f>INDEX(F_Outputs_Prep!$B$4:$AH$378,MATCH(F_Outputs!$A233&amp;F_Outputs!$B233,F_Outputs_Prep!$I$4:$I$378,0),MATCH(F_Outputs!P$2,F_Outputs_Prep!$B$4:$AH$4,0))</f>
        <v>##BLANK</v>
      </c>
      <c r="Q233" s="15" t="str">
        <f>INDEX(F_Outputs_Prep!$B$4:$AH$378,MATCH(F_Outputs!$A233&amp;F_Outputs!$B233,F_Outputs_Prep!$I$4:$I$378,0),MATCH(F_Outputs!Q$2,F_Outputs_Prep!$B$4:$AH$4,0))</f>
        <v>##BLANK</v>
      </c>
      <c r="R233" s="15" t="str">
        <f>INDEX(F_Outputs_Prep!$B$4:$AH$378,MATCH(F_Outputs!$A233&amp;F_Outputs!$B233,F_Outputs_Prep!$I$4:$I$378,0),MATCH(F_Outputs!R$2,F_Outputs_Prep!$B$4:$AH$4,0))</f>
        <v>##BLANK</v>
      </c>
      <c r="S233" s="15" t="str">
        <f>INDEX(F_Outputs_Prep!$B$4:$AH$378,MATCH(F_Outputs!$A233&amp;F_Outputs!$B233,F_Outputs_Prep!$I$4:$I$378,0),MATCH(F_Outputs!S$2,F_Outputs_Prep!$B$4:$AH$4,0))</f>
        <v>##BLANK</v>
      </c>
      <c r="T233" s="15" t="str">
        <f>INDEX(F_Outputs_Prep!$B$4:$AH$378,MATCH(F_Outputs!$A233&amp;F_Outputs!$B233,F_Outputs_Prep!$I$4:$I$378,0),MATCH(F_Outputs!T$2,F_Outputs_Prep!$B$4:$AH$4,0))</f>
        <v>##BLANK</v>
      </c>
      <c r="U233" s="15" t="str">
        <f>INDEX(F_Outputs_Prep!$B$4:$AH$378,MATCH(F_Outputs!$A233&amp;F_Outputs!$B233,F_Outputs_Prep!$I$4:$I$378,0),MATCH(F_Outputs!U$2,F_Outputs_Prep!$B$4:$AH$4,0))</f>
        <v>##BLANK</v>
      </c>
      <c r="V233" s="15" t="str">
        <f>INDEX(F_Outputs_Prep!$B$4:$AH$378,MATCH(F_Outputs!$A233&amp;F_Outputs!$B233,F_Outputs_Prep!$I$4:$I$378,0),MATCH(F_Outputs!V$2,F_Outputs_Prep!$B$4:$AH$4,0))</f>
        <v>##BLANK</v>
      </c>
      <c r="W233" s="15" t="str">
        <f>INDEX(F_Outputs_Prep!$B$4:$AH$378,MATCH(F_Outputs!$A233&amp;F_Outputs!$B233,F_Outputs_Prep!$I$4:$I$378,0),MATCH(F_Outputs!W$2,F_Outputs_Prep!$B$4:$AH$4,0))</f>
        <v>##BLANK</v>
      </c>
      <c r="X233" s="15" t="str">
        <f>INDEX(F_Outputs_Prep!$B$4:$AH$378,MATCH(F_Outputs!$A233&amp;F_Outputs!$B233,F_Outputs_Prep!$I$4:$I$378,0),MATCH(F_Outputs!X$2,F_Outputs_Prep!$B$4:$AH$4,0))</f>
        <v>##BLANK</v>
      </c>
    </row>
    <row r="234" spans="1:24" ht="15" x14ac:dyDescent="0.25">
      <c r="A234" s="58" t="s">
        <v>88</v>
      </c>
      <c r="B234" s="56" t="s">
        <v>165</v>
      </c>
      <c r="C234" s="56" t="s">
        <v>185</v>
      </c>
      <c r="D234" s="52" t="s">
        <v>50</v>
      </c>
      <c r="E234" s="56" t="s">
        <v>44</v>
      </c>
      <c r="F234" s="15" t="str">
        <f>INDEX(F_Outputs_Prep!$B$4:$AH$378,MATCH(F_Outputs!$A234&amp;F_Outputs!$B234,F_Outputs_Prep!$I$4:$I$378,0),MATCH(F_Outputs!F$2,F_Outputs_Prep!$B$4:$AH$4,0))</f>
        <v>##BLANK</v>
      </c>
      <c r="G234" s="15" t="str">
        <f>INDEX(F_Outputs_Prep!$B$4:$AH$378,MATCH(F_Outputs!$A234&amp;F_Outputs!$B234,F_Outputs_Prep!$I$4:$I$378,0),MATCH(F_Outputs!G$2,F_Outputs_Prep!$B$4:$AH$4,0))</f>
        <v>##BLANK</v>
      </c>
      <c r="H234" s="15" t="str">
        <f>INDEX(F_Outputs_Prep!$B$4:$AH$378,MATCH(F_Outputs!$A234&amp;F_Outputs!$B234,F_Outputs_Prep!$I$4:$I$378,0),MATCH(F_Outputs!H$2,F_Outputs_Prep!$B$4:$AH$4,0))</f>
        <v>##BLANK</v>
      </c>
      <c r="I234" s="15" t="str">
        <f>INDEX(F_Outputs_Prep!$B$4:$AH$378,MATCH(F_Outputs!$A234&amp;F_Outputs!$B234,F_Outputs_Prep!$I$4:$I$378,0),MATCH(F_Outputs!I$2,F_Outputs_Prep!$B$4:$AH$4,0))</f>
        <v>##BLANK</v>
      </c>
      <c r="J234" s="15" t="str">
        <f>INDEX(F_Outputs_Prep!$B$4:$AH$378,MATCH(F_Outputs!$A234&amp;F_Outputs!$B234,F_Outputs_Prep!$I$4:$I$378,0),MATCH(F_Outputs!J$2,F_Outputs_Prep!$B$4:$AH$4,0))</f>
        <v>##BLANK</v>
      </c>
      <c r="K234" s="15" t="str">
        <f>INDEX(F_Outputs_Prep!$B$4:$AH$378,MATCH(F_Outputs!$A234&amp;F_Outputs!$B234,F_Outputs_Prep!$I$4:$I$378,0),MATCH(F_Outputs!K$2,F_Outputs_Prep!$B$4:$AH$4,0))</f>
        <v>##BLANK</v>
      </c>
      <c r="L234" s="15" t="str">
        <f>INDEX(F_Outputs_Prep!$B$4:$AH$378,MATCH(F_Outputs!$A234&amp;F_Outputs!$B234,F_Outputs_Prep!$I$4:$I$378,0),MATCH(F_Outputs!L$2,F_Outputs_Prep!$B$4:$AH$4,0))</f>
        <v>##BLANK</v>
      </c>
      <c r="M234" s="15" t="str">
        <f>INDEX(F_Outputs_Prep!$B$4:$AH$378,MATCH(F_Outputs!$A234&amp;F_Outputs!$B234,F_Outputs_Prep!$I$4:$I$378,0),MATCH(F_Outputs!M$2,F_Outputs_Prep!$B$4:$AH$4,0))</f>
        <v>##BLANK</v>
      </c>
      <c r="N234" s="15" t="str">
        <f>INDEX(F_Outputs_Prep!$B$4:$AH$378,MATCH(F_Outputs!$A234&amp;F_Outputs!$B234,F_Outputs_Prep!$I$4:$I$378,0),MATCH(F_Outputs!N$2,F_Outputs_Prep!$B$4:$AH$4,0))</f>
        <v>##BLANK</v>
      </c>
      <c r="O234" s="15" t="str">
        <f>INDEX(F_Outputs_Prep!$B$4:$AH$378,MATCH(F_Outputs!$A234&amp;F_Outputs!$B234,F_Outputs_Prep!$I$4:$I$378,0),MATCH(F_Outputs!O$2,F_Outputs_Prep!$B$4:$AH$4,0))</f>
        <v>##BLANK</v>
      </c>
      <c r="P234" s="15" t="str">
        <f>INDEX(F_Outputs_Prep!$B$4:$AH$378,MATCH(F_Outputs!$A234&amp;F_Outputs!$B234,F_Outputs_Prep!$I$4:$I$378,0),MATCH(F_Outputs!P$2,F_Outputs_Prep!$B$4:$AH$4,0))</f>
        <v>##BLANK</v>
      </c>
      <c r="Q234" s="15" t="str">
        <f>INDEX(F_Outputs_Prep!$B$4:$AH$378,MATCH(F_Outputs!$A234&amp;F_Outputs!$B234,F_Outputs_Prep!$I$4:$I$378,0),MATCH(F_Outputs!Q$2,F_Outputs_Prep!$B$4:$AH$4,0))</f>
        <v>##BLANK</v>
      </c>
      <c r="R234" s="15" t="str">
        <f>INDEX(F_Outputs_Prep!$B$4:$AH$378,MATCH(F_Outputs!$A234&amp;F_Outputs!$B234,F_Outputs_Prep!$I$4:$I$378,0),MATCH(F_Outputs!R$2,F_Outputs_Prep!$B$4:$AH$4,0))</f>
        <v>##BLANK</v>
      </c>
      <c r="S234" s="15" t="str">
        <f>INDEX(F_Outputs_Prep!$B$4:$AH$378,MATCH(F_Outputs!$A234&amp;F_Outputs!$B234,F_Outputs_Prep!$I$4:$I$378,0),MATCH(F_Outputs!S$2,F_Outputs_Prep!$B$4:$AH$4,0))</f>
        <v>##BLANK</v>
      </c>
      <c r="T234" s="15" t="str">
        <f>INDEX(F_Outputs_Prep!$B$4:$AH$378,MATCH(F_Outputs!$A234&amp;F_Outputs!$B234,F_Outputs_Prep!$I$4:$I$378,0),MATCH(F_Outputs!T$2,F_Outputs_Prep!$B$4:$AH$4,0))</f>
        <v>##BLANK</v>
      </c>
      <c r="U234" s="15" t="str">
        <f>INDEX(F_Outputs_Prep!$B$4:$AH$378,MATCH(F_Outputs!$A234&amp;F_Outputs!$B234,F_Outputs_Prep!$I$4:$I$378,0),MATCH(F_Outputs!U$2,F_Outputs_Prep!$B$4:$AH$4,0))</f>
        <v>##BLANK</v>
      </c>
      <c r="V234" s="15" t="str">
        <f>INDEX(F_Outputs_Prep!$B$4:$AH$378,MATCH(F_Outputs!$A234&amp;F_Outputs!$B234,F_Outputs_Prep!$I$4:$I$378,0),MATCH(F_Outputs!V$2,F_Outputs_Prep!$B$4:$AH$4,0))</f>
        <v>##BLANK</v>
      </c>
      <c r="W234" s="15" t="str">
        <f>INDEX(F_Outputs_Prep!$B$4:$AH$378,MATCH(F_Outputs!$A234&amp;F_Outputs!$B234,F_Outputs_Prep!$I$4:$I$378,0),MATCH(F_Outputs!W$2,F_Outputs_Prep!$B$4:$AH$4,0))</f>
        <v>##BLANK</v>
      </c>
      <c r="X234" s="15" t="str">
        <f>INDEX(F_Outputs_Prep!$B$4:$AH$378,MATCH(F_Outputs!$A234&amp;F_Outputs!$B234,F_Outputs_Prep!$I$4:$I$378,0),MATCH(F_Outputs!X$2,F_Outputs_Prep!$B$4:$AH$4,0))</f>
        <v>##BLANK</v>
      </c>
    </row>
    <row r="235" spans="1:24" ht="15" x14ac:dyDescent="0.25">
      <c r="A235" s="58" t="s">
        <v>88</v>
      </c>
      <c r="B235" s="56" t="s">
        <v>166</v>
      </c>
      <c r="C235" s="56" t="s">
        <v>186</v>
      </c>
      <c r="D235" s="52" t="s">
        <v>50</v>
      </c>
      <c r="E235" s="56" t="s">
        <v>44</v>
      </c>
      <c r="F235" s="15" t="str">
        <f>INDEX(F_Outputs_Prep!$B$4:$AH$378,MATCH(F_Outputs!$A235&amp;F_Outputs!$B235,F_Outputs_Prep!$I$4:$I$378,0),MATCH(F_Outputs!F$2,F_Outputs_Prep!$B$4:$AH$4,0))</f>
        <v>##BLANK</v>
      </c>
      <c r="G235" s="15" t="str">
        <f>INDEX(F_Outputs_Prep!$B$4:$AH$378,MATCH(F_Outputs!$A235&amp;F_Outputs!$B235,F_Outputs_Prep!$I$4:$I$378,0),MATCH(F_Outputs!G$2,F_Outputs_Prep!$B$4:$AH$4,0))</f>
        <v>##BLANK</v>
      </c>
      <c r="H235" s="15" t="str">
        <f>INDEX(F_Outputs_Prep!$B$4:$AH$378,MATCH(F_Outputs!$A235&amp;F_Outputs!$B235,F_Outputs_Prep!$I$4:$I$378,0),MATCH(F_Outputs!H$2,F_Outputs_Prep!$B$4:$AH$4,0))</f>
        <v>##BLANK</v>
      </c>
      <c r="I235" s="15" t="str">
        <f>INDEX(F_Outputs_Prep!$B$4:$AH$378,MATCH(F_Outputs!$A235&amp;F_Outputs!$B235,F_Outputs_Prep!$I$4:$I$378,0),MATCH(F_Outputs!I$2,F_Outputs_Prep!$B$4:$AH$4,0))</f>
        <v>##BLANK</v>
      </c>
      <c r="J235" s="15" t="str">
        <f>INDEX(F_Outputs_Prep!$B$4:$AH$378,MATCH(F_Outputs!$A235&amp;F_Outputs!$B235,F_Outputs_Prep!$I$4:$I$378,0),MATCH(F_Outputs!J$2,F_Outputs_Prep!$B$4:$AH$4,0))</f>
        <v>##BLANK</v>
      </c>
      <c r="K235" s="15" t="str">
        <f>INDEX(F_Outputs_Prep!$B$4:$AH$378,MATCH(F_Outputs!$A235&amp;F_Outputs!$B235,F_Outputs_Prep!$I$4:$I$378,0),MATCH(F_Outputs!K$2,F_Outputs_Prep!$B$4:$AH$4,0))</f>
        <v>##BLANK</v>
      </c>
      <c r="L235" s="15" t="str">
        <f>INDEX(F_Outputs_Prep!$B$4:$AH$378,MATCH(F_Outputs!$A235&amp;F_Outputs!$B235,F_Outputs_Prep!$I$4:$I$378,0),MATCH(F_Outputs!L$2,F_Outputs_Prep!$B$4:$AH$4,0))</f>
        <v>##BLANK</v>
      </c>
      <c r="M235" s="15" t="str">
        <f>INDEX(F_Outputs_Prep!$B$4:$AH$378,MATCH(F_Outputs!$A235&amp;F_Outputs!$B235,F_Outputs_Prep!$I$4:$I$378,0),MATCH(F_Outputs!M$2,F_Outputs_Prep!$B$4:$AH$4,0))</f>
        <v>##BLANK</v>
      </c>
      <c r="N235" s="15" t="str">
        <f>INDEX(F_Outputs_Prep!$B$4:$AH$378,MATCH(F_Outputs!$A235&amp;F_Outputs!$B235,F_Outputs_Prep!$I$4:$I$378,0),MATCH(F_Outputs!N$2,F_Outputs_Prep!$B$4:$AH$4,0))</f>
        <v>##BLANK</v>
      </c>
      <c r="O235" s="15" t="str">
        <f>INDEX(F_Outputs_Prep!$B$4:$AH$378,MATCH(F_Outputs!$A235&amp;F_Outputs!$B235,F_Outputs_Prep!$I$4:$I$378,0),MATCH(F_Outputs!O$2,F_Outputs_Prep!$B$4:$AH$4,0))</f>
        <v>##BLANK</v>
      </c>
      <c r="P235" s="15" t="str">
        <f>INDEX(F_Outputs_Prep!$B$4:$AH$378,MATCH(F_Outputs!$A235&amp;F_Outputs!$B235,F_Outputs_Prep!$I$4:$I$378,0),MATCH(F_Outputs!P$2,F_Outputs_Prep!$B$4:$AH$4,0))</f>
        <v>##BLANK</v>
      </c>
      <c r="Q235" s="15" t="str">
        <f>INDEX(F_Outputs_Prep!$B$4:$AH$378,MATCH(F_Outputs!$A235&amp;F_Outputs!$B235,F_Outputs_Prep!$I$4:$I$378,0),MATCH(F_Outputs!Q$2,F_Outputs_Prep!$B$4:$AH$4,0))</f>
        <v>##BLANK</v>
      </c>
      <c r="R235" s="15" t="str">
        <f>INDEX(F_Outputs_Prep!$B$4:$AH$378,MATCH(F_Outputs!$A235&amp;F_Outputs!$B235,F_Outputs_Prep!$I$4:$I$378,0),MATCH(F_Outputs!R$2,F_Outputs_Prep!$B$4:$AH$4,0))</f>
        <v>##BLANK</v>
      </c>
      <c r="S235" s="15" t="str">
        <f>INDEX(F_Outputs_Prep!$B$4:$AH$378,MATCH(F_Outputs!$A235&amp;F_Outputs!$B235,F_Outputs_Prep!$I$4:$I$378,0),MATCH(F_Outputs!S$2,F_Outputs_Prep!$B$4:$AH$4,0))</f>
        <v>##BLANK</v>
      </c>
      <c r="T235" s="15" t="str">
        <f>INDEX(F_Outputs_Prep!$B$4:$AH$378,MATCH(F_Outputs!$A235&amp;F_Outputs!$B235,F_Outputs_Prep!$I$4:$I$378,0),MATCH(F_Outputs!T$2,F_Outputs_Prep!$B$4:$AH$4,0))</f>
        <v>##BLANK</v>
      </c>
      <c r="U235" s="15" t="str">
        <f>INDEX(F_Outputs_Prep!$B$4:$AH$378,MATCH(F_Outputs!$A235&amp;F_Outputs!$B235,F_Outputs_Prep!$I$4:$I$378,0),MATCH(F_Outputs!U$2,F_Outputs_Prep!$B$4:$AH$4,0))</f>
        <v>##BLANK</v>
      </c>
      <c r="V235" s="15" t="str">
        <f>INDEX(F_Outputs_Prep!$B$4:$AH$378,MATCH(F_Outputs!$A235&amp;F_Outputs!$B235,F_Outputs_Prep!$I$4:$I$378,0),MATCH(F_Outputs!V$2,F_Outputs_Prep!$B$4:$AH$4,0))</f>
        <v>##BLANK</v>
      </c>
      <c r="W235" s="15" t="str">
        <f>INDEX(F_Outputs_Prep!$B$4:$AH$378,MATCH(F_Outputs!$A235&amp;F_Outputs!$B235,F_Outputs_Prep!$I$4:$I$378,0),MATCH(F_Outputs!W$2,F_Outputs_Prep!$B$4:$AH$4,0))</f>
        <v>##BLANK</v>
      </c>
      <c r="X235" s="15" t="str">
        <f>INDEX(F_Outputs_Prep!$B$4:$AH$378,MATCH(F_Outputs!$A235&amp;F_Outputs!$B235,F_Outputs_Prep!$I$4:$I$378,0),MATCH(F_Outputs!X$2,F_Outputs_Prep!$B$4:$AH$4,0))</f>
        <v>##BLANK</v>
      </c>
    </row>
    <row r="236" spans="1:24" ht="15" x14ac:dyDescent="0.25">
      <c r="A236" s="58" t="s">
        <v>88</v>
      </c>
      <c r="B236" s="56" t="s">
        <v>167</v>
      </c>
      <c r="C236" s="56" t="s">
        <v>187</v>
      </c>
      <c r="D236" s="52" t="s">
        <v>50</v>
      </c>
      <c r="E236" s="56" t="s">
        <v>44</v>
      </c>
      <c r="F236" s="15" t="str">
        <f>INDEX(F_Outputs_Prep!$B$4:$AH$378,MATCH(F_Outputs!$A236&amp;F_Outputs!$B236,F_Outputs_Prep!$I$4:$I$378,0),MATCH(F_Outputs!F$2,F_Outputs_Prep!$B$4:$AH$4,0))</f>
        <v>##BLANK</v>
      </c>
      <c r="G236" s="15" t="str">
        <f>INDEX(F_Outputs_Prep!$B$4:$AH$378,MATCH(F_Outputs!$A236&amp;F_Outputs!$B236,F_Outputs_Prep!$I$4:$I$378,0),MATCH(F_Outputs!G$2,F_Outputs_Prep!$B$4:$AH$4,0))</f>
        <v>##BLANK</v>
      </c>
      <c r="H236" s="15" t="str">
        <f>INDEX(F_Outputs_Prep!$B$4:$AH$378,MATCH(F_Outputs!$A236&amp;F_Outputs!$B236,F_Outputs_Prep!$I$4:$I$378,0),MATCH(F_Outputs!H$2,F_Outputs_Prep!$B$4:$AH$4,0))</f>
        <v>##BLANK</v>
      </c>
      <c r="I236" s="15" t="str">
        <f>INDEX(F_Outputs_Prep!$B$4:$AH$378,MATCH(F_Outputs!$A236&amp;F_Outputs!$B236,F_Outputs_Prep!$I$4:$I$378,0),MATCH(F_Outputs!I$2,F_Outputs_Prep!$B$4:$AH$4,0))</f>
        <v>##BLANK</v>
      </c>
      <c r="J236" s="15" t="str">
        <f>INDEX(F_Outputs_Prep!$B$4:$AH$378,MATCH(F_Outputs!$A236&amp;F_Outputs!$B236,F_Outputs_Prep!$I$4:$I$378,0),MATCH(F_Outputs!J$2,F_Outputs_Prep!$B$4:$AH$4,0))</f>
        <v>##BLANK</v>
      </c>
      <c r="K236" s="15" t="str">
        <f>INDEX(F_Outputs_Prep!$B$4:$AH$378,MATCH(F_Outputs!$A236&amp;F_Outputs!$B236,F_Outputs_Prep!$I$4:$I$378,0),MATCH(F_Outputs!K$2,F_Outputs_Prep!$B$4:$AH$4,0))</f>
        <v>##BLANK</v>
      </c>
      <c r="L236" s="15" t="str">
        <f>INDEX(F_Outputs_Prep!$B$4:$AH$378,MATCH(F_Outputs!$A236&amp;F_Outputs!$B236,F_Outputs_Prep!$I$4:$I$378,0),MATCH(F_Outputs!L$2,F_Outputs_Prep!$B$4:$AH$4,0))</f>
        <v>##BLANK</v>
      </c>
      <c r="M236" s="15" t="str">
        <f>INDEX(F_Outputs_Prep!$B$4:$AH$378,MATCH(F_Outputs!$A236&amp;F_Outputs!$B236,F_Outputs_Prep!$I$4:$I$378,0),MATCH(F_Outputs!M$2,F_Outputs_Prep!$B$4:$AH$4,0))</f>
        <v>##BLANK</v>
      </c>
      <c r="N236" s="15" t="str">
        <f>INDEX(F_Outputs_Prep!$B$4:$AH$378,MATCH(F_Outputs!$A236&amp;F_Outputs!$B236,F_Outputs_Prep!$I$4:$I$378,0),MATCH(F_Outputs!N$2,F_Outputs_Prep!$B$4:$AH$4,0))</f>
        <v>##BLANK</v>
      </c>
      <c r="O236" s="15" t="str">
        <f>INDEX(F_Outputs_Prep!$B$4:$AH$378,MATCH(F_Outputs!$A236&amp;F_Outputs!$B236,F_Outputs_Prep!$I$4:$I$378,0),MATCH(F_Outputs!O$2,F_Outputs_Prep!$B$4:$AH$4,0))</f>
        <v>##BLANK</v>
      </c>
      <c r="P236" s="15" t="str">
        <f>INDEX(F_Outputs_Prep!$B$4:$AH$378,MATCH(F_Outputs!$A236&amp;F_Outputs!$B236,F_Outputs_Prep!$I$4:$I$378,0),MATCH(F_Outputs!P$2,F_Outputs_Prep!$B$4:$AH$4,0))</f>
        <v>##BLANK</v>
      </c>
      <c r="Q236" s="15" t="str">
        <f>INDEX(F_Outputs_Prep!$B$4:$AH$378,MATCH(F_Outputs!$A236&amp;F_Outputs!$B236,F_Outputs_Prep!$I$4:$I$378,0),MATCH(F_Outputs!Q$2,F_Outputs_Prep!$B$4:$AH$4,0))</f>
        <v>##BLANK</v>
      </c>
      <c r="R236" s="15" t="str">
        <f>INDEX(F_Outputs_Prep!$B$4:$AH$378,MATCH(F_Outputs!$A236&amp;F_Outputs!$B236,F_Outputs_Prep!$I$4:$I$378,0),MATCH(F_Outputs!R$2,F_Outputs_Prep!$B$4:$AH$4,0))</f>
        <v>##BLANK</v>
      </c>
      <c r="S236" s="15" t="str">
        <f>INDEX(F_Outputs_Prep!$B$4:$AH$378,MATCH(F_Outputs!$A236&amp;F_Outputs!$B236,F_Outputs_Prep!$I$4:$I$378,0),MATCH(F_Outputs!S$2,F_Outputs_Prep!$B$4:$AH$4,0))</f>
        <v>##BLANK</v>
      </c>
      <c r="T236" s="15" t="str">
        <f>INDEX(F_Outputs_Prep!$B$4:$AH$378,MATCH(F_Outputs!$A236&amp;F_Outputs!$B236,F_Outputs_Prep!$I$4:$I$378,0),MATCH(F_Outputs!T$2,F_Outputs_Prep!$B$4:$AH$4,0))</f>
        <v>##BLANK</v>
      </c>
      <c r="U236" s="15" t="str">
        <f>INDEX(F_Outputs_Prep!$B$4:$AH$378,MATCH(F_Outputs!$A236&amp;F_Outputs!$B236,F_Outputs_Prep!$I$4:$I$378,0),MATCH(F_Outputs!U$2,F_Outputs_Prep!$B$4:$AH$4,0))</f>
        <v>##BLANK</v>
      </c>
      <c r="V236" s="15" t="str">
        <f>INDEX(F_Outputs_Prep!$B$4:$AH$378,MATCH(F_Outputs!$A236&amp;F_Outputs!$B236,F_Outputs_Prep!$I$4:$I$378,0),MATCH(F_Outputs!V$2,F_Outputs_Prep!$B$4:$AH$4,0))</f>
        <v>##BLANK</v>
      </c>
      <c r="W236" s="15" t="str">
        <f>INDEX(F_Outputs_Prep!$B$4:$AH$378,MATCH(F_Outputs!$A236&amp;F_Outputs!$B236,F_Outputs_Prep!$I$4:$I$378,0),MATCH(F_Outputs!W$2,F_Outputs_Prep!$B$4:$AH$4,0))</f>
        <v>##BLANK</v>
      </c>
      <c r="X236" s="15" t="str">
        <f>INDEX(F_Outputs_Prep!$B$4:$AH$378,MATCH(F_Outputs!$A236&amp;F_Outputs!$B236,F_Outputs_Prep!$I$4:$I$378,0),MATCH(F_Outputs!X$2,F_Outputs_Prep!$B$4:$AH$4,0))</f>
        <v>##BLANK</v>
      </c>
    </row>
    <row r="237" spans="1:24" ht="15" x14ac:dyDescent="0.25">
      <c r="A237" s="58" t="s">
        <v>88</v>
      </c>
      <c r="B237" s="56" t="s">
        <v>168</v>
      </c>
      <c r="C237" s="56" t="s">
        <v>188</v>
      </c>
      <c r="D237" s="52" t="s">
        <v>50</v>
      </c>
      <c r="E237" s="56" t="s">
        <v>44</v>
      </c>
      <c r="F237" s="15" t="str">
        <f>INDEX(F_Outputs_Prep!$B$4:$AH$378,MATCH(F_Outputs!$A237&amp;F_Outputs!$B237,F_Outputs_Prep!$I$4:$I$378,0),MATCH(F_Outputs!F$2,F_Outputs_Prep!$B$4:$AH$4,0))</f>
        <v>##BLANK</v>
      </c>
      <c r="G237" s="15" t="str">
        <f>INDEX(F_Outputs_Prep!$B$4:$AH$378,MATCH(F_Outputs!$A237&amp;F_Outputs!$B237,F_Outputs_Prep!$I$4:$I$378,0),MATCH(F_Outputs!G$2,F_Outputs_Prep!$B$4:$AH$4,0))</f>
        <v>##BLANK</v>
      </c>
      <c r="H237" s="15" t="str">
        <f>INDEX(F_Outputs_Prep!$B$4:$AH$378,MATCH(F_Outputs!$A237&amp;F_Outputs!$B237,F_Outputs_Prep!$I$4:$I$378,0),MATCH(F_Outputs!H$2,F_Outputs_Prep!$B$4:$AH$4,0))</f>
        <v>##BLANK</v>
      </c>
      <c r="I237" s="15" t="str">
        <f>INDEX(F_Outputs_Prep!$B$4:$AH$378,MATCH(F_Outputs!$A237&amp;F_Outputs!$B237,F_Outputs_Prep!$I$4:$I$378,0),MATCH(F_Outputs!I$2,F_Outputs_Prep!$B$4:$AH$4,0))</f>
        <v>##BLANK</v>
      </c>
      <c r="J237" s="15" t="str">
        <f>INDEX(F_Outputs_Prep!$B$4:$AH$378,MATCH(F_Outputs!$A237&amp;F_Outputs!$B237,F_Outputs_Prep!$I$4:$I$378,0),MATCH(F_Outputs!J$2,F_Outputs_Prep!$B$4:$AH$4,0))</f>
        <v>##BLANK</v>
      </c>
      <c r="K237" s="15" t="str">
        <f>INDEX(F_Outputs_Prep!$B$4:$AH$378,MATCH(F_Outputs!$A237&amp;F_Outputs!$B237,F_Outputs_Prep!$I$4:$I$378,0),MATCH(F_Outputs!K$2,F_Outputs_Prep!$B$4:$AH$4,0))</f>
        <v>##BLANK</v>
      </c>
      <c r="L237" s="15" t="str">
        <f>INDEX(F_Outputs_Prep!$B$4:$AH$378,MATCH(F_Outputs!$A237&amp;F_Outputs!$B237,F_Outputs_Prep!$I$4:$I$378,0),MATCH(F_Outputs!L$2,F_Outputs_Prep!$B$4:$AH$4,0))</f>
        <v>##BLANK</v>
      </c>
      <c r="M237" s="15" t="str">
        <f>INDEX(F_Outputs_Prep!$B$4:$AH$378,MATCH(F_Outputs!$A237&amp;F_Outputs!$B237,F_Outputs_Prep!$I$4:$I$378,0),MATCH(F_Outputs!M$2,F_Outputs_Prep!$B$4:$AH$4,0))</f>
        <v>##BLANK</v>
      </c>
      <c r="N237" s="15" t="str">
        <f>INDEX(F_Outputs_Prep!$B$4:$AH$378,MATCH(F_Outputs!$A237&amp;F_Outputs!$B237,F_Outputs_Prep!$I$4:$I$378,0),MATCH(F_Outputs!N$2,F_Outputs_Prep!$B$4:$AH$4,0))</f>
        <v>##BLANK</v>
      </c>
      <c r="O237" s="15" t="str">
        <f>INDEX(F_Outputs_Prep!$B$4:$AH$378,MATCH(F_Outputs!$A237&amp;F_Outputs!$B237,F_Outputs_Prep!$I$4:$I$378,0),MATCH(F_Outputs!O$2,F_Outputs_Prep!$B$4:$AH$4,0))</f>
        <v>##BLANK</v>
      </c>
      <c r="P237" s="15" t="str">
        <f>INDEX(F_Outputs_Prep!$B$4:$AH$378,MATCH(F_Outputs!$A237&amp;F_Outputs!$B237,F_Outputs_Prep!$I$4:$I$378,0),MATCH(F_Outputs!P$2,F_Outputs_Prep!$B$4:$AH$4,0))</f>
        <v>##BLANK</v>
      </c>
      <c r="Q237" s="15" t="str">
        <f>INDEX(F_Outputs_Prep!$B$4:$AH$378,MATCH(F_Outputs!$A237&amp;F_Outputs!$B237,F_Outputs_Prep!$I$4:$I$378,0),MATCH(F_Outputs!Q$2,F_Outputs_Prep!$B$4:$AH$4,0))</f>
        <v>##BLANK</v>
      </c>
      <c r="R237" s="15" t="str">
        <f>INDEX(F_Outputs_Prep!$B$4:$AH$378,MATCH(F_Outputs!$A237&amp;F_Outputs!$B237,F_Outputs_Prep!$I$4:$I$378,0),MATCH(F_Outputs!R$2,F_Outputs_Prep!$B$4:$AH$4,0))</f>
        <v>##BLANK</v>
      </c>
      <c r="S237" s="15" t="str">
        <f>INDEX(F_Outputs_Prep!$B$4:$AH$378,MATCH(F_Outputs!$A237&amp;F_Outputs!$B237,F_Outputs_Prep!$I$4:$I$378,0),MATCH(F_Outputs!S$2,F_Outputs_Prep!$B$4:$AH$4,0))</f>
        <v>##BLANK</v>
      </c>
      <c r="T237" s="15" t="str">
        <f>INDEX(F_Outputs_Prep!$B$4:$AH$378,MATCH(F_Outputs!$A237&amp;F_Outputs!$B237,F_Outputs_Prep!$I$4:$I$378,0),MATCH(F_Outputs!T$2,F_Outputs_Prep!$B$4:$AH$4,0))</f>
        <v>##BLANK</v>
      </c>
      <c r="U237" s="15" t="str">
        <f>INDEX(F_Outputs_Prep!$B$4:$AH$378,MATCH(F_Outputs!$A237&amp;F_Outputs!$B237,F_Outputs_Prep!$I$4:$I$378,0),MATCH(F_Outputs!U$2,F_Outputs_Prep!$B$4:$AH$4,0))</f>
        <v>##BLANK</v>
      </c>
      <c r="V237" s="15" t="str">
        <f>INDEX(F_Outputs_Prep!$B$4:$AH$378,MATCH(F_Outputs!$A237&amp;F_Outputs!$B237,F_Outputs_Prep!$I$4:$I$378,0),MATCH(F_Outputs!V$2,F_Outputs_Prep!$B$4:$AH$4,0))</f>
        <v>##BLANK</v>
      </c>
      <c r="W237" s="15" t="str">
        <f>INDEX(F_Outputs_Prep!$B$4:$AH$378,MATCH(F_Outputs!$A237&amp;F_Outputs!$B237,F_Outputs_Prep!$I$4:$I$378,0),MATCH(F_Outputs!W$2,F_Outputs_Prep!$B$4:$AH$4,0))</f>
        <v>##BLANK</v>
      </c>
      <c r="X237" s="15" t="str">
        <f>INDEX(F_Outputs_Prep!$B$4:$AH$378,MATCH(F_Outputs!$A237&amp;F_Outputs!$B237,F_Outputs_Prep!$I$4:$I$378,0),MATCH(F_Outputs!X$2,F_Outputs_Prep!$B$4:$AH$4,0))</f>
        <v>##BLANK</v>
      </c>
    </row>
    <row r="238" spans="1:24" ht="15" x14ac:dyDescent="0.25">
      <c r="A238" s="58" t="s">
        <v>88</v>
      </c>
      <c r="B238" s="56" t="s">
        <v>169</v>
      </c>
      <c r="C238" s="56" t="s">
        <v>189</v>
      </c>
      <c r="D238" s="52" t="s">
        <v>50</v>
      </c>
      <c r="E238" s="56" t="s">
        <v>44</v>
      </c>
      <c r="F238" s="15" t="str">
        <f>INDEX(F_Outputs_Prep!$B$4:$AH$378,MATCH(F_Outputs!$A238&amp;F_Outputs!$B238,F_Outputs_Prep!$I$4:$I$378,0),MATCH(F_Outputs!F$2,F_Outputs_Prep!$B$4:$AH$4,0))</f>
        <v>##BLANK</v>
      </c>
      <c r="G238" s="15" t="str">
        <f>INDEX(F_Outputs_Prep!$B$4:$AH$378,MATCH(F_Outputs!$A238&amp;F_Outputs!$B238,F_Outputs_Prep!$I$4:$I$378,0),MATCH(F_Outputs!G$2,F_Outputs_Prep!$B$4:$AH$4,0))</f>
        <v>##BLANK</v>
      </c>
      <c r="H238" s="15" t="str">
        <f>INDEX(F_Outputs_Prep!$B$4:$AH$378,MATCH(F_Outputs!$A238&amp;F_Outputs!$B238,F_Outputs_Prep!$I$4:$I$378,0),MATCH(F_Outputs!H$2,F_Outputs_Prep!$B$4:$AH$4,0))</f>
        <v>##BLANK</v>
      </c>
      <c r="I238" s="15" t="str">
        <f>INDEX(F_Outputs_Prep!$B$4:$AH$378,MATCH(F_Outputs!$A238&amp;F_Outputs!$B238,F_Outputs_Prep!$I$4:$I$378,0),MATCH(F_Outputs!I$2,F_Outputs_Prep!$B$4:$AH$4,0))</f>
        <v>##BLANK</v>
      </c>
      <c r="J238" s="15" t="str">
        <f>INDEX(F_Outputs_Prep!$B$4:$AH$378,MATCH(F_Outputs!$A238&amp;F_Outputs!$B238,F_Outputs_Prep!$I$4:$I$378,0),MATCH(F_Outputs!J$2,F_Outputs_Prep!$B$4:$AH$4,0))</f>
        <v>##BLANK</v>
      </c>
      <c r="K238" s="15" t="str">
        <f>INDEX(F_Outputs_Prep!$B$4:$AH$378,MATCH(F_Outputs!$A238&amp;F_Outputs!$B238,F_Outputs_Prep!$I$4:$I$378,0),MATCH(F_Outputs!K$2,F_Outputs_Prep!$B$4:$AH$4,0))</f>
        <v>##BLANK</v>
      </c>
      <c r="L238" s="15" t="str">
        <f>INDEX(F_Outputs_Prep!$B$4:$AH$378,MATCH(F_Outputs!$A238&amp;F_Outputs!$B238,F_Outputs_Prep!$I$4:$I$378,0),MATCH(F_Outputs!L$2,F_Outputs_Prep!$B$4:$AH$4,0))</f>
        <v>##BLANK</v>
      </c>
      <c r="M238" s="15" t="str">
        <f>INDEX(F_Outputs_Prep!$B$4:$AH$378,MATCH(F_Outputs!$A238&amp;F_Outputs!$B238,F_Outputs_Prep!$I$4:$I$378,0),MATCH(F_Outputs!M$2,F_Outputs_Prep!$B$4:$AH$4,0))</f>
        <v>##BLANK</v>
      </c>
      <c r="N238" s="15" t="str">
        <f>INDEX(F_Outputs_Prep!$B$4:$AH$378,MATCH(F_Outputs!$A238&amp;F_Outputs!$B238,F_Outputs_Prep!$I$4:$I$378,0),MATCH(F_Outputs!N$2,F_Outputs_Prep!$B$4:$AH$4,0))</f>
        <v>##BLANK</v>
      </c>
      <c r="O238" s="15" t="str">
        <f>INDEX(F_Outputs_Prep!$B$4:$AH$378,MATCH(F_Outputs!$A238&amp;F_Outputs!$B238,F_Outputs_Prep!$I$4:$I$378,0),MATCH(F_Outputs!O$2,F_Outputs_Prep!$B$4:$AH$4,0))</f>
        <v>##BLANK</v>
      </c>
      <c r="P238" s="15" t="str">
        <f>INDEX(F_Outputs_Prep!$B$4:$AH$378,MATCH(F_Outputs!$A238&amp;F_Outputs!$B238,F_Outputs_Prep!$I$4:$I$378,0),MATCH(F_Outputs!P$2,F_Outputs_Prep!$B$4:$AH$4,0))</f>
        <v>##BLANK</v>
      </c>
      <c r="Q238" s="15" t="str">
        <f>INDEX(F_Outputs_Prep!$B$4:$AH$378,MATCH(F_Outputs!$A238&amp;F_Outputs!$B238,F_Outputs_Prep!$I$4:$I$378,0),MATCH(F_Outputs!Q$2,F_Outputs_Prep!$B$4:$AH$4,0))</f>
        <v>##BLANK</v>
      </c>
      <c r="R238" s="15" t="str">
        <f>INDEX(F_Outputs_Prep!$B$4:$AH$378,MATCH(F_Outputs!$A238&amp;F_Outputs!$B238,F_Outputs_Prep!$I$4:$I$378,0),MATCH(F_Outputs!R$2,F_Outputs_Prep!$B$4:$AH$4,0))</f>
        <v>##BLANK</v>
      </c>
      <c r="S238" s="15" t="str">
        <f>INDEX(F_Outputs_Prep!$B$4:$AH$378,MATCH(F_Outputs!$A238&amp;F_Outputs!$B238,F_Outputs_Prep!$I$4:$I$378,0),MATCH(F_Outputs!S$2,F_Outputs_Prep!$B$4:$AH$4,0))</f>
        <v>##BLANK</v>
      </c>
      <c r="T238" s="15" t="str">
        <f>INDEX(F_Outputs_Prep!$B$4:$AH$378,MATCH(F_Outputs!$A238&amp;F_Outputs!$B238,F_Outputs_Prep!$I$4:$I$378,0),MATCH(F_Outputs!T$2,F_Outputs_Prep!$B$4:$AH$4,0))</f>
        <v>##BLANK</v>
      </c>
      <c r="U238" s="15" t="str">
        <f>INDEX(F_Outputs_Prep!$B$4:$AH$378,MATCH(F_Outputs!$A238&amp;F_Outputs!$B238,F_Outputs_Prep!$I$4:$I$378,0),MATCH(F_Outputs!U$2,F_Outputs_Prep!$B$4:$AH$4,0))</f>
        <v>##BLANK</v>
      </c>
      <c r="V238" s="15" t="str">
        <f>INDEX(F_Outputs_Prep!$B$4:$AH$378,MATCH(F_Outputs!$A238&amp;F_Outputs!$B238,F_Outputs_Prep!$I$4:$I$378,0),MATCH(F_Outputs!V$2,F_Outputs_Prep!$B$4:$AH$4,0))</f>
        <v>##BLANK</v>
      </c>
      <c r="W238" s="15" t="str">
        <f>INDEX(F_Outputs_Prep!$B$4:$AH$378,MATCH(F_Outputs!$A238&amp;F_Outputs!$B238,F_Outputs_Prep!$I$4:$I$378,0),MATCH(F_Outputs!W$2,F_Outputs_Prep!$B$4:$AH$4,0))</f>
        <v>##BLANK</v>
      </c>
      <c r="X238" s="15" t="str">
        <f>INDEX(F_Outputs_Prep!$B$4:$AH$378,MATCH(F_Outputs!$A238&amp;F_Outputs!$B238,F_Outputs_Prep!$I$4:$I$378,0),MATCH(F_Outputs!X$2,F_Outputs_Prep!$B$4:$AH$4,0))</f>
        <v>##BLANK</v>
      </c>
    </row>
    <row r="239" spans="1:24" ht="15" x14ac:dyDescent="0.25">
      <c r="A239" s="58" t="s">
        <v>88</v>
      </c>
      <c r="B239" s="56" t="s">
        <v>170</v>
      </c>
      <c r="C239" s="56" t="s">
        <v>190</v>
      </c>
      <c r="D239" s="52" t="s">
        <v>50</v>
      </c>
      <c r="E239" s="56" t="s">
        <v>44</v>
      </c>
      <c r="F239" s="15" t="str">
        <f>INDEX(F_Outputs_Prep!$B$4:$AH$378,MATCH(F_Outputs!$A239&amp;F_Outputs!$B239,F_Outputs_Prep!$I$4:$I$378,0),MATCH(F_Outputs!F$2,F_Outputs_Prep!$B$4:$AH$4,0))</f>
        <v>##BLANK</v>
      </c>
      <c r="G239" s="15" t="str">
        <f>INDEX(F_Outputs_Prep!$B$4:$AH$378,MATCH(F_Outputs!$A239&amp;F_Outputs!$B239,F_Outputs_Prep!$I$4:$I$378,0),MATCH(F_Outputs!G$2,F_Outputs_Prep!$B$4:$AH$4,0))</f>
        <v>##BLANK</v>
      </c>
      <c r="H239" s="15" t="str">
        <f>INDEX(F_Outputs_Prep!$B$4:$AH$378,MATCH(F_Outputs!$A239&amp;F_Outputs!$B239,F_Outputs_Prep!$I$4:$I$378,0),MATCH(F_Outputs!H$2,F_Outputs_Prep!$B$4:$AH$4,0))</f>
        <v>##BLANK</v>
      </c>
      <c r="I239" s="15" t="str">
        <f>INDEX(F_Outputs_Prep!$B$4:$AH$378,MATCH(F_Outputs!$A239&amp;F_Outputs!$B239,F_Outputs_Prep!$I$4:$I$378,0),MATCH(F_Outputs!I$2,F_Outputs_Prep!$B$4:$AH$4,0))</f>
        <v>##BLANK</v>
      </c>
      <c r="J239" s="15" t="str">
        <f>INDEX(F_Outputs_Prep!$B$4:$AH$378,MATCH(F_Outputs!$A239&amp;F_Outputs!$B239,F_Outputs_Prep!$I$4:$I$378,0),MATCH(F_Outputs!J$2,F_Outputs_Prep!$B$4:$AH$4,0))</f>
        <v>##BLANK</v>
      </c>
      <c r="K239" s="15" t="str">
        <f>INDEX(F_Outputs_Prep!$B$4:$AH$378,MATCH(F_Outputs!$A239&amp;F_Outputs!$B239,F_Outputs_Prep!$I$4:$I$378,0),MATCH(F_Outputs!K$2,F_Outputs_Prep!$B$4:$AH$4,0))</f>
        <v>##BLANK</v>
      </c>
      <c r="L239" s="15" t="str">
        <f>INDEX(F_Outputs_Prep!$B$4:$AH$378,MATCH(F_Outputs!$A239&amp;F_Outputs!$B239,F_Outputs_Prep!$I$4:$I$378,0),MATCH(F_Outputs!L$2,F_Outputs_Prep!$B$4:$AH$4,0))</f>
        <v>##BLANK</v>
      </c>
      <c r="M239" s="15" t="str">
        <f>INDEX(F_Outputs_Prep!$B$4:$AH$378,MATCH(F_Outputs!$A239&amp;F_Outputs!$B239,F_Outputs_Prep!$I$4:$I$378,0),MATCH(F_Outputs!M$2,F_Outputs_Prep!$B$4:$AH$4,0))</f>
        <v>##BLANK</v>
      </c>
      <c r="N239" s="15" t="str">
        <f>INDEX(F_Outputs_Prep!$B$4:$AH$378,MATCH(F_Outputs!$A239&amp;F_Outputs!$B239,F_Outputs_Prep!$I$4:$I$378,0),MATCH(F_Outputs!N$2,F_Outputs_Prep!$B$4:$AH$4,0))</f>
        <v>##BLANK</v>
      </c>
      <c r="O239" s="15" t="str">
        <f>INDEX(F_Outputs_Prep!$B$4:$AH$378,MATCH(F_Outputs!$A239&amp;F_Outputs!$B239,F_Outputs_Prep!$I$4:$I$378,0),MATCH(F_Outputs!O$2,F_Outputs_Prep!$B$4:$AH$4,0))</f>
        <v>##BLANK</v>
      </c>
      <c r="P239" s="15" t="str">
        <f>INDEX(F_Outputs_Prep!$B$4:$AH$378,MATCH(F_Outputs!$A239&amp;F_Outputs!$B239,F_Outputs_Prep!$I$4:$I$378,0),MATCH(F_Outputs!P$2,F_Outputs_Prep!$B$4:$AH$4,0))</f>
        <v>##BLANK</v>
      </c>
      <c r="Q239" s="15" t="str">
        <f>INDEX(F_Outputs_Prep!$B$4:$AH$378,MATCH(F_Outputs!$A239&amp;F_Outputs!$B239,F_Outputs_Prep!$I$4:$I$378,0),MATCH(F_Outputs!Q$2,F_Outputs_Prep!$B$4:$AH$4,0))</f>
        <v>##BLANK</v>
      </c>
      <c r="R239" s="15" t="str">
        <f>INDEX(F_Outputs_Prep!$B$4:$AH$378,MATCH(F_Outputs!$A239&amp;F_Outputs!$B239,F_Outputs_Prep!$I$4:$I$378,0),MATCH(F_Outputs!R$2,F_Outputs_Prep!$B$4:$AH$4,0))</f>
        <v>##BLANK</v>
      </c>
      <c r="S239" s="15" t="str">
        <f>INDEX(F_Outputs_Prep!$B$4:$AH$378,MATCH(F_Outputs!$A239&amp;F_Outputs!$B239,F_Outputs_Prep!$I$4:$I$378,0),MATCH(F_Outputs!S$2,F_Outputs_Prep!$B$4:$AH$4,0))</f>
        <v>##BLANK</v>
      </c>
      <c r="T239" s="15" t="str">
        <f>INDEX(F_Outputs_Prep!$B$4:$AH$378,MATCH(F_Outputs!$A239&amp;F_Outputs!$B239,F_Outputs_Prep!$I$4:$I$378,0),MATCH(F_Outputs!T$2,F_Outputs_Prep!$B$4:$AH$4,0))</f>
        <v>##BLANK</v>
      </c>
      <c r="U239" s="15" t="str">
        <f>INDEX(F_Outputs_Prep!$B$4:$AH$378,MATCH(F_Outputs!$A239&amp;F_Outputs!$B239,F_Outputs_Prep!$I$4:$I$378,0),MATCH(F_Outputs!U$2,F_Outputs_Prep!$B$4:$AH$4,0))</f>
        <v>##BLANK</v>
      </c>
      <c r="V239" s="15" t="str">
        <f>INDEX(F_Outputs_Prep!$B$4:$AH$378,MATCH(F_Outputs!$A239&amp;F_Outputs!$B239,F_Outputs_Prep!$I$4:$I$378,0),MATCH(F_Outputs!V$2,F_Outputs_Prep!$B$4:$AH$4,0))</f>
        <v>##BLANK</v>
      </c>
      <c r="W239" s="15" t="str">
        <f>INDEX(F_Outputs_Prep!$B$4:$AH$378,MATCH(F_Outputs!$A239&amp;F_Outputs!$B239,F_Outputs_Prep!$I$4:$I$378,0),MATCH(F_Outputs!W$2,F_Outputs_Prep!$B$4:$AH$4,0))</f>
        <v>##BLANK</v>
      </c>
      <c r="X239" s="15" t="str">
        <f>INDEX(F_Outputs_Prep!$B$4:$AH$378,MATCH(F_Outputs!$A239&amp;F_Outputs!$B239,F_Outputs_Prep!$I$4:$I$378,0),MATCH(F_Outputs!X$2,F_Outputs_Prep!$B$4:$AH$4,0))</f>
        <v>##BLANK</v>
      </c>
    </row>
    <row r="240" spans="1:24" ht="15" x14ac:dyDescent="0.25">
      <c r="A240" s="58" t="s">
        <v>88</v>
      </c>
      <c r="B240" s="56" t="s">
        <v>97</v>
      </c>
      <c r="C240" s="56" t="s">
        <v>98</v>
      </c>
      <c r="D240" s="52" t="s">
        <v>50</v>
      </c>
      <c r="E240" s="56" t="s">
        <v>44</v>
      </c>
      <c r="F240" s="15" t="str">
        <f>INDEX(F_Outputs_Prep!$B$4:$AH$378,MATCH(F_Outputs!$A240&amp;F_Outputs!$B240,F_Outputs_Prep!$I$4:$I$378,0),MATCH(F_Outputs!F$2,F_Outputs_Prep!$B$4:$AH$4,0))</f>
        <v>##BLANK</v>
      </c>
      <c r="G240" s="15" t="str">
        <f>INDEX(F_Outputs_Prep!$B$4:$AH$378,MATCH(F_Outputs!$A240&amp;F_Outputs!$B240,F_Outputs_Prep!$I$4:$I$378,0),MATCH(F_Outputs!G$2,F_Outputs_Prep!$B$4:$AH$4,0))</f>
        <v>##BLANK</v>
      </c>
      <c r="H240" s="15" t="str">
        <f>INDEX(F_Outputs_Prep!$B$4:$AH$378,MATCH(F_Outputs!$A240&amp;F_Outputs!$B240,F_Outputs_Prep!$I$4:$I$378,0),MATCH(F_Outputs!H$2,F_Outputs_Prep!$B$4:$AH$4,0))</f>
        <v>##BLANK</v>
      </c>
      <c r="I240" s="15" t="str">
        <f>INDEX(F_Outputs_Prep!$B$4:$AH$378,MATCH(F_Outputs!$A240&amp;F_Outputs!$B240,F_Outputs_Prep!$I$4:$I$378,0),MATCH(F_Outputs!I$2,F_Outputs_Prep!$B$4:$AH$4,0))</f>
        <v>##BLANK</v>
      </c>
      <c r="J240" s="15" t="str">
        <f>INDEX(F_Outputs_Prep!$B$4:$AH$378,MATCH(F_Outputs!$A240&amp;F_Outputs!$B240,F_Outputs_Prep!$I$4:$I$378,0),MATCH(F_Outputs!J$2,F_Outputs_Prep!$B$4:$AH$4,0))</f>
        <v>##BLANK</v>
      </c>
      <c r="K240" s="15" t="str">
        <f>INDEX(F_Outputs_Prep!$B$4:$AH$378,MATCH(F_Outputs!$A240&amp;F_Outputs!$B240,F_Outputs_Prep!$I$4:$I$378,0),MATCH(F_Outputs!K$2,F_Outputs_Prep!$B$4:$AH$4,0))</f>
        <v>##BLANK</v>
      </c>
      <c r="L240" s="15" t="str">
        <f>INDEX(F_Outputs_Prep!$B$4:$AH$378,MATCH(F_Outputs!$A240&amp;F_Outputs!$B240,F_Outputs_Prep!$I$4:$I$378,0),MATCH(F_Outputs!L$2,F_Outputs_Prep!$B$4:$AH$4,0))</f>
        <v>##BLANK</v>
      </c>
      <c r="M240" s="15" t="str">
        <f>INDEX(F_Outputs_Prep!$B$4:$AH$378,MATCH(F_Outputs!$A240&amp;F_Outputs!$B240,F_Outputs_Prep!$I$4:$I$378,0),MATCH(F_Outputs!M$2,F_Outputs_Prep!$B$4:$AH$4,0))</f>
        <v>##BLANK</v>
      </c>
      <c r="N240" s="15" t="str">
        <f>INDEX(F_Outputs_Prep!$B$4:$AH$378,MATCH(F_Outputs!$A240&amp;F_Outputs!$B240,F_Outputs_Prep!$I$4:$I$378,0),MATCH(F_Outputs!N$2,F_Outputs_Prep!$B$4:$AH$4,0))</f>
        <v>##BLANK</v>
      </c>
      <c r="O240" s="15" t="str">
        <f>INDEX(F_Outputs_Prep!$B$4:$AH$378,MATCH(F_Outputs!$A240&amp;F_Outputs!$B240,F_Outputs_Prep!$I$4:$I$378,0),MATCH(F_Outputs!O$2,F_Outputs_Prep!$B$4:$AH$4,0))</f>
        <v>##BLANK</v>
      </c>
      <c r="P240" s="15" t="str">
        <f>INDEX(F_Outputs_Prep!$B$4:$AH$378,MATCH(F_Outputs!$A240&amp;F_Outputs!$B240,F_Outputs_Prep!$I$4:$I$378,0),MATCH(F_Outputs!P$2,F_Outputs_Prep!$B$4:$AH$4,0))</f>
        <v>##BLANK</v>
      </c>
      <c r="Q240" s="15" t="str">
        <f>INDEX(F_Outputs_Prep!$B$4:$AH$378,MATCH(F_Outputs!$A240&amp;F_Outputs!$B240,F_Outputs_Prep!$I$4:$I$378,0),MATCH(F_Outputs!Q$2,F_Outputs_Prep!$B$4:$AH$4,0))</f>
        <v>##BLANK</v>
      </c>
      <c r="R240" s="15" t="str">
        <f>INDEX(F_Outputs_Prep!$B$4:$AH$378,MATCH(F_Outputs!$A240&amp;F_Outputs!$B240,F_Outputs_Prep!$I$4:$I$378,0),MATCH(F_Outputs!R$2,F_Outputs_Prep!$B$4:$AH$4,0))</f>
        <v>##BLANK</v>
      </c>
      <c r="S240" s="15" t="str">
        <f>INDEX(F_Outputs_Prep!$B$4:$AH$378,MATCH(F_Outputs!$A240&amp;F_Outputs!$B240,F_Outputs_Prep!$I$4:$I$378,0),MATCH(F_Outputs!S$2,F_Outputs_Prep!$B$4:$AH$4,0))</f>
        <v>##BLANK</v>
      </c>
      <c r="T240" s="15" t="str">
        <f>INDEX(F_Outputs_Prep!$B$4:$AH$378,MATCH(F_Outputs!$A240&amp;F_Outputs!$B240,F_Outputs_Prep!$I$4:$I$378,0),MATCH(F_Outputs!T$2,F_Outputs_Prep!$B$4:$AH$4,0))</f>
        <v>##BLANK</v>
      </c>
      <c r="U240" s="15" t="str">
        <f>INDEX(F_Outputs_Prep!$B$4:$AH$378,MATCH(F_Outputs!$A240&amp;F_Outputs!$B240,F_Outputs_Prep!$I$4:$I$378,0),MATCH(F_Outputs!U$2,F_Outputs_Prep!$B$4:$AH$4,0))</f>
        <v>##BLANK</v>
      </c>
      <c r="V240" s="15" t="str">
        <f>INDEX(F_Outputs_Prep!$B$4:$AH$378,MATCH(F_Outputs!$A240&amp;F_Outputs!$B240,F_Outputs_Prep!$I$4:$I$378,0),MATCH(F_Outputs!V$2,F_Outputs_Prep!$B$4:$AH$4,0))</f>
        <v>##BLANK</v>
      </c>
      <c r="W240" s="15" t="str">
        <f>INDEX(F_Outputs_Prep!$B$4:$AH$378,MATCH(F_Outputs!$A240&amp;F_Outputs!$B240,F_Outputs_Prep!$I$4:$I$378,0),MATCH(F_Outputs!W$2,F_Outputs_Prep!$B$4:$AH$4,0))</f>
        <v>##BLANK</v>
      </c>
      <c r="X240" s="15" t="str">
        <f>INDEX(F_Outputs_Prep!$B$4:$AH$378,MATCH(F_Outputs!$A240&amp;F_Outputs!$B240,F_Outputs_Prep!$I$4:$I$378,0),MATCH(F_Outputs!X$2,F_Outputs_Prep!$B$4:$AH$4,0))</f>
        <v>##BLANK</v>
      </c>
    </row>
    <row r="241" spans="1:24" ht="15" x14ac:dyDescent="0.25">
      <c r="A241" s="58" t="s">
        <v>88</v>
      </c>
      <c r="B241" s="56" t="s">
        <v>163</v>
      </c>
      <c r="C241" s="56" t="s">
        <v>191</v>
      </c>
      <c r="D241" s="52" t="s">
        <v>68</v>
      </c>
      <c r="E241" s="56" t="s">
        <v>44</v>
      </c>
      <c r="F241" s="15" t="str">
        <f>INDEX(F_Outputs_Prep!$B$4:$AH$378,MATCH(F_Outputs!$A241&amp;F_Outputs!$B241,F_Outputs_Prep!$I$4:$I$378,0),MATCH(F_Outputs!F$2,F_Outputs_Prep!$B$4:$AH$4,0))</f>
        <v>##BLANK</v>
      </c>
      <c r="G241" s="15" t="str">
        <f>INDEX(F_Outputs_Prep!$B$4:$AH$378,MATCH(F_Outputs!$A241&amp;F_Outputs!$B241,F_Outputs_Prep!$I$4:$I$378,0),MATCH(F_Outputs!G$2,F_Outputs_Prep!$B$4:$AH$4,0))</f>
        <v>##BLANK</v>
      </c>
      <c r="H241" s="15" t="str">
        <f>INDEX(F_Outputs_Prep!$B$4:$AH$378,MATCH(F_Outputs!$A241&amp;F_Outputs!$B241,F_Outputs_Prep!$I$4:$I$378,0),MATCH(F_Outputs!H$2,F_Outputs_Prep!$B$4:$AH$4,0))</f>
        <v>##BLANK</v>
      </c>
      <c r="I241" s="15" t="str">
        <f>INDEX(F_Outputs_Prep!$B$4:$AH$378,MATCH(F_Outputs!$A241&amp;F_Outputs!$B241,F_Outputs_Prep!$I$4:$I$378,0),MATCH(F_Outputs!I$2,F_Outputs_Prep!$B$4:$AH$4,0))</f>
        <v>##BLANK</v>
      </c>
      <c r="J241" s="15" t="str">
        <f>INDEX(F_Outputs_Prep!$B$4:$AH$378,MATCH(F_Outputs!$A241&amp;F_Outputs!$B241,F_Outputs_Prep!$I$4:$I$378,0),MATCH(F_Outputs!J$2,F_Outputs_Prep!$B$4:$AH$4,0))</f>
        <v>##BLANK</v>
      </c>
      <c r="K241" s="15" t="str">
        <f>INDEX(F_Outputs_Prep!$B$4:$AH$378,MATCH(F_Outputs!$A241&amp;F_Outputs!$B241,F_Outputs_Prep!$I$4:$I$378,0),MATCH(F_Outputs!K$2,F_Outputs_Prep!$B$4:$AH$4,0))</f>
        <v>##BLANK</v>
      </c>
      <c r="L241" s="15" t="str">
        <f>INDEX(F_Outputs_Prep!$B$4:$AH$378,MATCH(F_Outputs!$A241&amp;F_Outputs!$B241,F_Outputs_Prep!$I$4:$I$378,0),MATCH(F_Outputs!L$2,F_Outputs_Prep!$B$4:$AH$4,0))</f>
        <v>##BLANK</v>
      </c>
      <c r="M241" s="15" t="str">
        <f>INDEX(F_Outputs_Prep!$B$4:$AH$378,MATCH(F_Outputs!$A241&amp;F_Outputs!$B241,F_Outputs_Prep!$I$4:$I$378,0),MATCH(F_Outputs!M$2,F_Outputs_Prep!$B$4:$AH$4,0))</f>
        <v>##BLANK</v>
      </c>
      <c r="N241" s="15" t="str">
        <f>INDEX(F_Outputs_Prep!$B$4:$AH$378,MATCH(F_Outputs!$A241&amp;F_Outputs!$B241,F_Outputs_Prep!$I$4:$I$378,0),MATCH(F_Outputs!N$2,F_Outputs_Prep!$B$4:$AH$4,0))</f>
        <v>##BLANK</v>
      </c>
      <c r="O241" s="15" t="str">
        <f>INDEX(F_Outputs_Prep!$B$4:$AH$378,MATCH(F_Outputs!$A241&amp;F_Outputs!$B241,F_Outputs_Prep!$I$4:$I$378,0),MATCH(F_Outputs!O$2,F_Outputs_Prep!$B$4:$AH$4,0))</f>
        <v>##BLANK</v>
      </c>
      <c r="P241" s="15" t="str">
        <f>INDEX(F_Outputs_Prep!$B$4:$AH$378,MATCH(F_Outputs!$A241&amp;F_Outputs!$B241,F_Outputs_Prep!$I$4:$I$378,0),MATCH(F_Outputs!P$2,F_Outputs_Prep!$B$4:$AH$4,0))</f>
        <v>##BLANK</v>
      </c>
      <c r="Q241" s="15" t="str">
        <f>INDEX(F_Outputs_Prep!$B$4:$AH$378,MATCH(F_Outputs!$A241&amp;F_Outputs!$B241,F_Outputs_Prep!$I$4:$I$378,0),MATCH(F_Outputs!Q$2,F_Outputs_Prep!$B$4:$AH$4,0))</f>
        <v>##BLANK</v>
      </c>
      <c r="R241" s="15" t="str">
        <f>INDEX(F_Outputs_Prep!$B$4:$AH$378,MATCH(F_Outputs!$A241&amp;F_Outputs!$B241,F_Outputs_Prep!$I$4:$I$378,0),MATCH(F_Outputs!R$2,F_Outputs_Prep!$B$4:$AH$4,0))</f>
        <v>##BLANK</v>
      </c>
      <c r="S241" s="15" t="str">
        <f>INDEX(F_Outputs_Prep!$B$4:$AH$378,MATCH(F_Outputs!$A241&amp;F_Outputs!$B241,F_Outputs_Prep!$I$4:$I$378,0),MATCH(F_Outputs!S$2,F_Outputs_Prep!$B$4:$AH$4,0))</f>
        <v>##BLANK</v>
      </c>
      <c r="T241" s="15" t="str">
        <f>INDEX(F_Outputs_Prep!$B$4:$AH$378,MATCH(F_Outputs!$A241&amp;F_Outputs!$B241,F_Outputs_Prep!$I$4:$I$378,0),MATCH(F_Outputs!T$2,F_Outputs_Prep!$B$4:$AH$4,0))</f>
        <v>##BLANK</v>
      </c>
      <c r="U241" s="15" t="str">
        <f>INDEX(F_Outputs_Prep!$B$4:$AH$378,MATCH(F_Outputs!$A241&amp;F_Outputs!$B241,F_Outputs_Prep!$I$4:$I$378,0),MATCH(F_Outputs!U$2,F_Outputs_Prep!$B$4:$AH$4,0))</f>
        <v>##BLANK</v>
      </c>
      <c r="V241" s="15" t="str">
        <f>INDEX(F_Outputs_Prep!$B$4:$AH$378,MATCH(F_Outputs!$A241&amp;F_Outputs!$B241,F_Outputs_Prep!$I$4:$I$378,0),MATCH(F_Outputs!V$2,F_Outputs_Prep!$B$4:$AH$4,0))</f>
        <v>##BLANK</v>
      </c>
      <c r="W241" s="15" t="str">
        <f>INDEX(F_Outputs_Prep!$B$4:$AH$378,MATCH(F_Outputs!$A241&amp;F_Outputs!$B241,F_Outputs_Prep!$I$4:$I$378,0),MATCH(F_Outputs!W$2,F_Outputs_Prep!$B$4:$AH$4,0))</f>
        <v>##BLANK</v>
      </c>
      <c r="X241" s="15" t="str">
        <f>INDEX(F_Outputs_Prep!$B$4:$AH$378,MATCH(F_Outputs!$A241&amp;F_Outputs!$B241,F_Outputs_Prep!$I$4:$I$378,0),MATCH(F_Outputs!X$2,F_Outputs_Prep!$B$4:$AH$4,0))</f>
        <v>##BLANK</v>
      </c>
    </row>
    <row r="242" spans="1:24" ht="15" x14ac:dyDescent="0.25">
      <c r="A242" s="58" t="s">
        <v>88</v>
      </c>
      <c r="B242" s="56" t="s">
        <v>192</v>
      </c>
      <c r="C242" s="56" t="s">
        <v>193</v>
      </c>
      <c r="D242" s="52" t="s">
        <v>194</v>
      </c>
      <c r="E242" s="56" t="s">
        <v>44</v>
      </c>
      <c r="F242" s="15" t="str">
        <f ca="1">INDEX(F_Outputs_Prep!$B$4:$AH$378,MATCH(F_Outputs!$A242&amp;F_Outputs!$B242,F_Outputs_Prep!$I$4:$I$378,0),MATCH(F_Outputs!F$2,F_Outputs_Prep!$B$4:$AH$4,0))</f>
        <v>[…]02/04/2026 17:29:15</v>
      </c>
      <c r="G242" s="15" t="str">
        <f ca="1">INDEX(F_Outputs_Prep!$B$4:$AH$378,MATCH(F_Outputs!$A242&amp;F_Outputs!$B242,F_Outputs_Prep!$I$4:$I$378,0),MATCH(F_Outputs!G$2,F_Outputs_Prep!$B$4:$AH$4,0))</f>
        <v>[…]02/04/2026 17:29:15</v>
      </c>
      <c r="H242" s="15" t="str">
        <f ca="1">INDEX(F_Outputs_Prep!$B$4:$AH$378,MATCH(F_Outputs!$A242&amp;F_Outputs!$B242,F_Outputs_Prep!$I$4:$I$378,0),MATCH(F_Outputs!H$2,F_Outputs_Prep!$B$4:$AH$4,0))</f>
        <v>[…]02/04/2026 17:29:15</v>
      </c>
      <c r="I242" s="15" t="str">
        <f ca="1">INDEX(F_Outputs_Prep!$B$4:$AH$378,MATCH(F_Outputs!$A242&amp;F_Outputs!$B242,F_Outputs_Prep!$I$4:$I$378,0),MATCH(F_Outputs!I$2,F_Outputs_Prep!$B$4:$AH$4,0))</f>
        <v>[…]02/04/2026 17:29:15</v>
      </c>
      <c r="J242" s="15" t="str">
        <f ca="1">INDEX(F_Outputs_Prep!$B$4:$AH$378,MATCH(F_Outputs!$A242&amp;F_Outputs!$B242,F_Outputs_Prep!$I$4:$I$378,0),MATCH(F_Outputs!J$2,F_Outputs_Prep!$B$4:$AH$4,0))</f>
        <v>[…]02/04/2026 17:29:15</v>
      </c>
      <c r="K242" s="15" t="str">
        <f ca="1">INDEX(F_Outputs_Prep!$B$4:$AH$378,MATCH(F_Outputs!$A242&amp;F_Outputs!$B242,F_Outputs_Prep!$I$4:$I$378,0),MATCH(F_Outputs!K$2,F_Outputs_Prep!$B$4:$AH$4,0))</f>
        <v>[…]02/04/2026 17:29:15</v>
      </c>
      <c r="L242" s="15" t="str">
        <f ca="1">INDEX(F_Outputs_Prep!$B$4:$AH$378,MATCH(F_Outputs!$A242&amp;F_Outputs!$B242,F_Outputs_Prep!$I$4:$I$378,0),MATCH(F_Outputs!L$2,F_Outputs_Prep!$B$4:$AH$4,0))</f>
        <v>[…]02/04/2026 17:29:15</v>
      </c>
      <c r="M242" s="15" t="str">
        <f ca="1">INDEX(F_Outputs_Prep!$B$4:$AH$378,MATCH(F_Outputs!$A242&amp;F_Outputs!$B242,F_Outputs_Prep!$I$4:$I$378,0),MATCH(F_Outputs!M$2,F_Outputs_Prep!$B$4:$AH$4,0))</f>
        <v>[…]02/04/2026 17:29:15</v>
      </c>
      <c r="N242" s="15" t="str">
        <f ca="1">INDEX(F_Outputs_Prep!$B$4:$AH$378,MATCH(F_Outputs!$A242&amp;F_Outputs!$B242,F_Outputs_Prep!$I$4:$I$378,0),MATCH(F_Outputs!N$2,F_Outputs_Prep!$B$4:$AH$4,0))</f>
        <v>[…]02/04/2026 17:29:15</v>
      </c>
      <c r="O242" s="15" t="str">
        <f ca="1">INDEX(F_Outputs_Prep!$B$4:$AH$378,MATCH(F_Outputs!$A242&amp;F_Outputs!$B242,F_Outputs_Prep!$I$4:$I$378,0),MATCH(F_Outputs!O$2,F_Outputs_Prep!$B$4:$AH$4,0))</f>
        <v>[…]02/04/2026 17:29:15</v>
      </c>
      <c r="P242" s="15" t="str">
        <f ca="1">INDEX(F_Outputs_Prep!$B$4:$AH$378,MATCH(F_Outputs!$A242&amp;F_Outputs!$B242,F_Outputs_Prep!$I$4:$I$378,0),MATCH(F_Outputs!P$2,F_Outputs_Prep!$B$4:$AH$4,0))</f>
        <v>[…]02/04/2026 17:29:15</v>
      </c>
      <c r="Q242" s="15" t="str">
        <f ca="1">INDEX(F_Outputs_Prep!$B$4:$AH$378,MATCH(F_Outputs!$A242&amp;F_Outputs!$B242,F_Outputs_Prep!$I$4:$I$378,0),MATCH(F_Outputs!Q$2,F_Outputs_Prep!$B$4:$AH$4,0))</f>
        <v>[…]02/04/2026 17:29:15</v>
      </c>
      <c r="R242" s="15" t="str">
        <f ca="1">INDEX(F_Outputs_Prep!$B$4:$AH$378,MATCH(F_Outputs!$A242&amp;F_Outputs!$B242,F_Outputs_Prep!$I$4:$I$378,0),MATCH(F_Outputs!R$2,F_Outputs_Prep!$B$4:$AH$4,0))</f>
        <v>[…]02/04/2026 17:29:15</v>
      </c>
      <c r="S242" s="15" t="str">
        <f ca="1">INDEX(F_Outputs_Prep!$B$4:$AH$378,MATCH(F_Outputs!$A242&amp;F_Outputs!$B242,F_Outputs_Prep!$I$4:$I$378,0),MATCH(F_Outputs!S$2,F_Outputs_Prep!$B$4:$AH$4,0))</f>
        <v>[…]02/04/2026 17:29:15</v>
      </c>
      <c r="T242" s="15" t="str">
        <f ca="1">INDEX(F_Outputs_Prep!$B$4:$AH$378,MATCH(F_Outputs!$A242&amp;F_Outputs!$B242,F_Outputs_Prep!$I$4:$I$378,0),MATCH(F_Outputs!T$2,F_Outputs_Prep!$B$4:$AH$4,0))</f>
        <v>[…]02/04/2026 17:29:15</v>
      </c>
      <c r="U242" s="15" t="str">
        <f ca="1">INDEX(F_Outputs_Prep!$B$4:$AH$378,MATCH(F_Outputs!$A242&amp;F_Outputs!$B242,F_Outputs_Prep!$I$4:$I$378,0),MATCH(F_Outputs!U$2,F_Outputs_Prep!$B$4:$AH$4,0))</f>
        <v>[…]02/04/2026 17:29:15</v>
      </c>
      <c r="V242" s="15" t="str">
        <f ca="1">INDEX(F_Outputs_Prep!$B$4:$AH$378,MATCH(F_Outputs!$A242&amp;F_Outputs!$B242,F_Outputs_Prep!$I$4:$I$378,0),MATCH(F_Outputs!V$2,F_Outputs_Prep!$B$4:$AH$4,0))</f>
        <v>[…]02/04/2026 17:29:15</v>
      </c>
      <c r="W242" s="15" t="str">
        <f ca="1">INDEX(F_Outputs_Prep!$B$4:$AH$378,MATCH(F_Outputs!$A242&amp;F_Outputs!$B242,F_Outputs_Prep!$I$4:$I$378,0),MATCH(F_Outputs!W$2,F_Outputs_Prep!$B$4:$AH$4,0))</f>
        <v>[…]02/04/2026 17:29:15</v>
      </c>
      <c r="X242" s="15" t="str">
        <f ca="1">INDEX(F_Outputs_Prep!$B$4:$AH$378,MATCH(F_Outputs!$A242&amp;F_Outputs!$B242,F_Outputs_Prep!$I$4:$I$378,0),MATCH(F_Outputs!X$2,F_Outputs_Prep!$B$4:$AH$4,0))</f>
        <v>[…]02/04/2026 17:29:15</v>
      </c>
    </row>
    <row r="243" spans="1:24" ht="15" x14ac:dyDescent="0.25">
      <c r="A243" s="58" t="s">
        <v>88</v>
      </c>
      <c r="B243" s="56" t="s">
        <v>195</v>
      </c>
      <c r="C243" s="56" t="s">
        <v>196</v>
      </c>
      <c r="D243" s="52" t="s">
        <v>194</v>
      </c>
      <c r="E243" s="56" t="s">
        <v>44</v>
      </c>
      <c r="F243" s="15" t="str">
        <f ca="1">INDEX(F_Outputs_Prep!$B$4:$AH$378,MATCH(F_Outputs!$A243&amp;F_Outputs!$B243,F_Outputs_Prep!$I$4:$I$378,0),MATCH(F_Outputs!F$2,F_Outputs_Prep!$B$4:$AH$4,0))</f>
        <v>PR24-FD-CA13-River-water-quality-v2.xlsx</v>
      </c>
      <c r="G243" s="15" t="str">
        <f ca="1">INDEX(F_Outputs_Prep!$B$4:$AH$378,MATCH(F_Outputs!$A243&amp;F_Outputs!$B243,F_Outputs_Prep!$I$4:$I$378,0),MATCH(F_Outputs!G$2,F_Outputs_Prep!$B$4:$AH$4,0))</f>
        <v>PR24-FD-CA13-River-water-quality-v2.xlsx</v>
      </c>
      <c r="H243" s="15" t="str">
        <f ca="1">INDEX(F_Outputs_Prep!$B$4:$AH$378,MATCH(F_Outputs!$A243&amp;F_Outputs!$B243,F_Outputs_Prep!$I$4:$I$378,0),MATCH(F_Outputs!H$2,F_Outputs_Prep!$B$4:$AH$4,0))</f>
        <v>PR24-FD-CA13-River-water-quality-v2.xlsx</v>
      </c>
      <c r="I243" s="15" t="str">
        <f ca="1">INDEX(F_Outputs_Prep!$B$4:$AH$378,MATCH(F_Outputs!$A243&amp;F_Outputs!$B243,F_Outputs_Prep!$I$4:$I$378,0),MATCH(F_Outputs!I$2,F_Outputs_Prep!$B$4:$AH$4,0))</f>
        <v>PR24-FD-CA13-River-water-quality-v2.xlsx</v>
      </c>
      <c r="J243" s="15" t="str">
        <f ca="1">INDEX(F_Outputs_Prep!$B$4:$AH$378,MATCH(F_Outputs!$A243&amp;F_Outputs!$B243,F_Outputs_Prep!$I$4:$I$378,0),MATCH(F_Outputs!J$2,F_Outputs_Prep!$B$4:$AH$4,0))</f>
        <v>PR24-FD-CA13-River-water-quality-v2.xlsx</v>
      </c>
      <c r="K243" s="15" t="str">
        <f ca="1">INDEX(F_Outputs_Prep!$B$4:$AH$378,MATCH(F_Outputs!$A243&amp;F_Outputs!$B243,F_Outputs_Prep!$I$4:$I$378,0),MATCH(F_Outputs!K$2,F_Outputs_Prep!$B$4:$AH$4,0))</f>
        <v>PR24-FD-CA13-River-water-quality-v2.xlsx</v>
      </c>
      <c r="L243" s="15" t="str">
        <f ca="1">INDEX(F_Outputs_Prep!$B$4:$AH$378,MATCH(F_Outputs!$A243&amp;F_Outputs!$B243,F_Outputs_Prep!$I$4:$I$378,0),MATCH(F_Outputs!L$2,F_Outputs_Prep!$B$4:$AH$4,0))</f>
        <v>PR24-FD-CA13-River-water-quality-v2.xlsx</v>
      </c>
      <c r="M243" s="15" t="str">
        <f ca="1">INDEX(F_Outputs_Prep!$B$4:$AH$378,MATCH(F_Outputs!$A243&amp;F_Outputs!$B243,F_Outputs_Prep!$I$4:$I$378,0),MATCH(F_Outputs!M$2,F_Outputs_Prep!$B$4:$AH$4,0))</f>
        <v>PR24-FD-CA13-River-water-quality-v2.xlsx</v>
      </c>
      <c r="N243" s="15" t="str">
        <f ca="1">INDEX(F_Outputs_Prep!$B$4:$AH$378,MATCH(F_Outputs!$A243&amp;F_Outputs!$B243,F_Outputs_Prep!$I$4:$I$378,0),MATCH(F_Outputs!N$2,F_Outputs_Prep!$B$4:$AH$4,0))</f>
        <v>PR24-FD-CA13-River-water-quality-v2.xlsx</v>
      </c>
      <c r="O243" s="15" t="str">
        <f ca="1">INDEX(F_Outputs_Prep!$B$4:$AH$378,MATCH(F_Outputs!$A243&amp;F_Outputs!$B243,F_Outputs_Prep!$I$4:$I$378,0),MATCH(F_Outputs!O$2,F_Outputs_Prep!$B$4:$AH$4,0))</f>
        <v>PR24-FD-CA13-River-water-quality-v2.xlsx</v>
      </c>
      <c r="P243" s="15" t="str">
        <f ca="1">INDEX(F_Outputs_Prep!$B$4:$AH$378,MATCH(F_Outputs!$A243&amp;F_Outputs!$B243,F_Outputs_Prep!$I$4:$I$378,0),MATCH(F_Outputs!P$2,F_Outputs_Prep!$B$4:$AH$4,0))</f>
        <v>PR24-FD-CA13-River-water-quality-v2.xlsx</v>
      </c>
      <c r="Q243" s="15" t="str">
        <f ca="1">INDEX(F_Outputs_Prep!$B$4:$AH$378,MATCH(F_Outputs!$A243&amp;F_Outputs!$B243,F_Outputs_Prep!$I$4:$I$378,0),MATCH(F_Outputs!Q$2,F_Outputs_Prep!$B$4:$AH$4,0))</f>
        <v>PR24-FD-CA13-River-water-quality-v2.xlsx</v>
      </c>
      <c r="R243" s="15" t="str">
        <f ca="1">INDEX(F_Outputs_Prep!$B$4:$AH$378,MATCH(F_Outputs!$A243&amp;F_Outputs!$B243,F_Outputs_Prep!$I$4:$I$378,0),MATCH(F_Outputs!R$2,F_Outputs_Prep!$B$4:$AH$4,0))</f>
        <v>PR24-FD-CA13-River-water-quality-v2.xlsx</v>
      </c>
      <c r="S243" s="15" t="str">
        <f ca="1">INDEX(F_Outputs_Prep!$B$4:$AH$378,MATCH(F_Outputs!$A243&amp;F_Outputs!$B243,F_Outputs_Prep!$I$4:$I$378,0),MATCH(F_Outputs!S$2,F_Outputs_Prep!$B$4:$AH$4,0))</f>
        <v>PR24-FD-CA13-River-water-quality-v2.xlsx</v>
      </c>
      <c r="T243" s="15" t="str">
        <f ca="1">INDEX(F_Outputs_Prep!$B$4:$AH$378,MATCH(F_Outputs!$A243&amp;F_Outputs!$B243,F_Outputs_Prep!$I$4:$I$378,0),MATCH(F_Outputs!T$2,F_Outputs_Prep!$B$4:$AH$4,0))</f>
        <v>PR24-FD-CA13-River-water-quality-v2.xlsx</v>
      </c>
      <c r="U243" s="15" t="str">
        <f ca="1">INDEX(F_Outputs_Prep!$B$4:$AH$378,MATCH(F_Outputs!$A243&amp;F_Outputs!$B243,F_Outputs_Prep!$I$4:$I$378,0),MATCH(F_Outputs!U$2,F_Outputs_Prep!$B$4:$AH$4,0))</f>
        <v>PR24-FD-CA13-River-water-quality-v2.xlsx</v>
      </c>
      <c r="V243" s="15" t="str">
        <f ca="1">INDEX(F_Outputs_Prep!$B$4:$AH$378,MATCH(F_Outputs!$A243&amp;F_Outputs!$B243,F_Outputs_Prep!$I$4:$I$378,0),MATCH(F_Outputs!V$2,F_Outputs_Prep!$B$4:$AH$4,0))</f>
        <v>PR24-FD-CA13-River-water-quality-v2.xlsx</v>
      </c>
      <c r="W243" s="15" t="str">
        <f ca="1">INDEX(F_Outputs_Prep!$B$4:$AH$378,MATCH(F_Outputs!$A243&amp;F_Outputs!$B243,F_Outputs_Prep!$I$4:$I$378,0),MATCH(F_Outputs!W$2,F_Outputs_Prep!$B$4:$AH$4,0))</f>
        <v>PR24-FD-CA13-River-water-quality-v2.xlsx</v>
      </c>
      <c r="X243" s="15" t="str">
        <f ca="1">INDEX(F_Outputs_Prep!$B$4:$AH$378,MATCH(F_Outputs!$A243&amp;F_Outputs!$B243,F_Outputs_Prep!$I$4:$I$378,0),MATCH(F_Outputs!X$2,F_Outputs_Prep!$B$4:$AH$4,0))</f>
        <v>PR24-FD-CA13-River-water-quality-v2.xlsx</v>
      </c>
    </row>
    <row r="244" spans="1:24" ht="15" x14ac:dyDescent="0.25">
      <c r="A244" s="58" t="s">
        <v>88</v>
      </c>
      <c r="B244" s="56" t="s">
        <v>197</v>
      </c>
      <c r="C244" s="56" t="s">
        <v>198</v>
      </c>
      <c r="D244" s="52" t="s">
        <v>194</v>
      </c>
      <c r="E244" s="56" t="s">
        <v>44</v>
      </c>
      <c r="F244" s="15" t="str">
        <f>INDEX(F_Outputs_Prep!$B$4:$AH$378,MATCH(F_Outputs!$A244&amp;F_Outputs!$B244,F_Outputs_Prep!$I$4:$I$378,0),MATCH(F_Outputs!F$2,F_Outputs_Prep!$B$4:$AH$4,0))</f>
        <v>NA</v>
      </c>
      <c r="G244" s="15" t="str">
        <f>INDEX(F_Outputs_Prep!$B$4:$AH$378,MATCH(F_Outputs!$A244&amp;F_Outputs!$B244,F_Outputs_Prep!$I$4:$I$378,0),MATCH(F_Outputs!G$2,F_Outputs_Prep!$B$4:$AH$4,0))</f>
        <v>NA</v>
      </c>
      <c r="H244" s="15" t="str">
        <f>INDEX(F_Outputs_Prep!$B$4:$AH$378,MATCH(F_Outputs!$A244&amp;F_Outputs!$B244,F_Outputs_Prep!$I$4:$I$378,0),MATCH(F_Outputs!H$2,F_Outputs_Prep!$B$4:$AH$4,0))</f>
        <v>NA</v>
      </c>
      <c r="I244" s="15" t="str">
        <f>INDEX(F_Outputs_Prep!$B$4:$AH$378,MATCH(F_Outputs!$A244&amp;F_Outputs!$B244,F_Outputs_Prep!$I$4:$I$378,0),MATCH(F_Outputs!I$2,F_Outputs_Prep!$B$4:$AH$4,0))</f>
        <v>NA</v>
      </c>
      <c r="J244" s="15" t="str">
        <f>INDEX(F_Outputs_Prep!$B$4:$AH$378,MATCH(F_Outputs!$A244&amp;F_Outputs!$B244,F_Outputs_Prep!$I$4:$I$378,0),MATCH(F_Outputs!J$2,F_Outputs_Prep!$B$4:$AH$4,0))</f>
        <v>NA</v>
      </c>
      <c r="K244" s="15" t="str">
        <f>INDEX(F_Outputs_Prep!$B$4:$AH$378,MATCH(F_Outputs!$A244&amp;F_Outputs!$B244,F_Outputs_Prep!$I$4:$I$378,0),MATCH(F_Outputs!K$2,F_Outputs_Prep!$B$4:$AH$4,0))</f>
        <v>NA</v>
      </c>
      <c r="L244" s="15" t="str">
        <f>INDEX(F_Outputs_Prep!$B$4:$AH$378,MATCH(F_Outputs!$A244&amp;F_Outputs!$B244,F_Outputs_Prep!$I$4:$I$378,0),MATCH(F_Outputs!L$2,F_Outputs_Prep!$B$4:$AH$4,0))</f>
        <v>NA</v>
      </c>
      <c r="M244" s="15" t="str">
        <f>INDEX(F_Outputs_Prep!$B$4:$AH$378,MATCH(F_Outputs!$A244&amp;F_Outputs!$B244,F_Outputs_Prep!$I$4:$I$378,0),MATCH(F_Outputs!M$2,F_Outputs_Prep!$B$4:$AH$4,0))</f>
        <v>NA</v>
      </c>
      <c r="N244" s="15" t="str">
        <f>INDEX(F_Outputs_Prep!$B$4:$AH$378,MATCH(F_Outputs!$A244&amp;F_Outputs!$B244,F_Outputs_Prep!$I$4:$I$378,0),MATCH(F_Outputs!N$2,F_Outputs_Prep!$B$4:$AH$4,0))</f>
        <v>NA</v>
      </c>
      <c r="O244" s="15" t="str">
        <f>INDEX(F_Outputs_Prep!$B$4:$AH$378,MATCH(F_Outputs!$A244&amp;F_Outputs!$B244,F_Outputs_Prep!$I$4:$I$378,0),MATCH(F_Outputs!O$2,F_Outputs_Prep!$B$4:$AH$4,0))</f>
        <v>NA</v>
      </c>
      <c r="P244" s="15" t="str">
        <f>INDEX(F_Outputs_Prep!$B$4:$AH$378,MATCH(F_Outputs!$A244&amp;F_Outputs!$B244,F_Outputs_Prep!$I$4:$I$378,0),MATCH(F_Outputs!P$2,F_Outputs_Prep!$B$4:$AH$4,0))</f>
        <v>NA</v>
      </c>
      <c r="Q244" s="15" t="str">
        <f>INDEX(F_Outputs_Prep!$B$4:$AH$378,MATCH(F_Outputs!$A244&amp;F_Outputs!$B244,F_Outputs_Prep!$I$4:$I$378,0),MATCH(F_Outputs!Q$2,F_Outputs_Prep!$B$4:$AH$4,0))</f>
        <v>NA</v>
      </c>
      <c r="R244" s="15" t="str">
        <f>INDEX(F_Outputs_Prep!$B$4:$AH$378,MATCH(F_Outputs!$A244&amp;F_Outputs!$B244,F_Outputs_Prep!$I$4:$I$378,0),MATCH(F_Outputs!R$2,F_Outputs_Prep!$B$4:$AH$4,0))</f>
        <v>NA</v>
      </c>
      <c r="S244" s="15" t="str">
        <f>INDEX(F_Outputs_Prep!$B$4:$AH$378,MATCH(F_Outputs!$A244&amp;F_Outputs!$B244,F_Outputs_Prep!$I$4:$I$378,0),MATCH(F_Outputs!S$2,F_Outputs_Prep!$B$4:$AH$4,0))</f>
        <v>NA</v>
      </c>
      <c r="T244" s="15" t="str">
        <f>INDEX(F_Outputs_Prep!$B$4:$AH$378,MATCH(F_Outputs!$A244&amp;F_Outputs!$B244,F_Outputs_Prep!$I$4:$I$378,0),MATCH(F_Outputs!T$2,F_Outputs_Prep!$B$4:$AH$4,0))</f>
        <v>NA</v>
      </c>
      <c r="U244" s="15" t="str">
        <f>INDEX(F_Outputs_Prep!$B$4:$AH$378,MATCH(F_Outputs!$A244&amp;F_Outputs!$B244,F_Outputs_Prep!$I$4:$I$378,0),MATCH(F_Outputs!U$2,F_Outputs_Prep!$B$4:$AH$4,0))</f>
        <v>NA</v>
      </c>
      <c r="V244" s="15" t="str">
        <f>INDEX(F_Outputs_Prep!$B$4:$AH$378,MATCH(F_Outputs!$A244&amp;F_Outputs!$B244,F_Outputs_Prep!$I$4:$I$378,0),MATCH(F_Outputs!V$2,F_Outputs_Prep!$B$4:$AH$4,0))</f>
        <v>NA</v>
      </c>
      <c r="W244" s="15" t="str">
        <f>INDEX(F_Outputs_Prep!$B$4:$AH$378,MATCH(F_Outputs!$A244&amp;F_Outputs!$B244,F_Outputs_Prep!$I$4:$I$378,0),MATCH(F_Outputs!W$2,F_Outputs_Prep!$B$4:$AH$4,0))</f>
        <v>NA</v>
      </c>
      <c r="X244" s="15" t="str">
        <f>INDEX(F_Outputs_Prep!$B$4:$AH$378,MATCH(F_Outputs!$A244&amp;F_Outputs!$B244,F_Outputs_Prep!$I$4:$I$378,0),MATCH(F_Outputs!X$2,F_Outputs_Prep!$B$4:$AH$4,0))</f>
        <v>NA</v>
      </c>
    </row>
    <row r="245" spans="1:24" ht="15" x14ac:dyDescent="0.25">
      <c r="A245" s="58" t="s">
        <v>88</v>
      </c>
      <c r="B245" s="56" t="s">
        <v>199</v>
      </c>
      <c r="C245" s="56" t="s">
        <v>200</v>
      </c>
      <c r="D245" s="52" t="s">
        <v>201</v>
      </c>
      <c r="E245" s="56" t="s">
        <v>44</v>
      </c>
      <c r="F245" s="15">
        <f>INDEX(F_Outputs_Prep!$B$4:$AH$378,MATCH(F_Outputs!$A245&amp;F_Outputs!$B245,F_Outputs_Prep!$I$4:$I$378,0),MATCH(F_Outputs!F$2,F_Outputs_Prep!$B$4:$AH$4,0))</f>
        <v>1</v>
      </c>
      <c r="G245" s="15">
        <f>INDEX(F_Outputs_Prep!$B$4:$AH$378,MATCH(F_Outputs!$A245&amp;F_Outputs!$B245,F_Outputs_Prep!$I$4:$I$378,0),MATCH(F_Outputs!G$2,F_Outputs_Prep!$B$4:$AH$4,0))</f>
        <v>1</v>
      </c>
      <c r="H245" s="15">
        <f>INDEX(F_Outputs_Prep!$B$4:$AH$378,MATCH(F_Outputs!$A245&amp;F_Outputs!$B245,F_Outputs_Prep!$I$4:$I$378,0),MATCH(F_Outputs!H$2,F_Outputs_Prep!$B$4:$AH$4,0))</f>
        <v>1</v>
      </c>
      <c r="I245" s="15">
        <f>INDEX(F_Outputs_Prep!$B$4:$AH$378,MATCH(F_Outputs!$A245&amp;F_Outputs!$B245,F_Outputs_Prep!$I$4:$I$378,0),MATCH(F_Outputs!I$2,F_Outputs_Prep!$B$4:$AH$4,0))</f>
        <v>1</v>
      </c>
      <c r="J245" s="15">
        <f>INDEX(F_Outputs_Prep!$B$4:$AH$378,MATCH(F_Outputs!$A245&amp;F_Outputs!$B245,F_Outputs_Prep!$I$4:$I$378,0),MATCH(F_Outputs!J$2,F_Outputs_Prep!$B$4:$AH$4,0))</f>
        <v>1</v>
      </c>
      <c r="K245" s="15">
        <f>INDEX(F_Outputs_Prep!$B$4:$AH$378,MATCH(F_Outputs!$A245&amp;F_Outputs!$B245,F_Outputs_Prep!$I$4:$I$378,0),MATCH(F_Outputs!K$2,F_Outputs_Prep!$B$4:$AH$4,0))</f>
        <v>1</v>
      </c>
      <c r="L245" s="15">
        <f>INDEX(F_Outputs_Prep!$B$4:$AH$378,MATCH(F_Outputs!$A245&amp;F_Outputs!$B245,F_Outputs_Prep!$I$4:$I$378,0),MATCH(F_Outputs!L$2,F_Outputs_Prep!$B$4:$AH$4,0))</f>
        <v>1</v>
      </c>
      <c r="M245" s="15">
        <f>INDEX(F_Outputs_Prep!$B$4:$AH$378,MATCH(F_Outputs!$A245&amp;F_Outputs!$B245,F_Outputs_Prep!$I$4:$I$378,0),MATCH(F_Outputs!M$2,F_Outputs_Prep!$B$4:$AH$4,0))</f>
        <v>1</v>
      </c>
      <c r="N245" s="15">
        <f>INDEX(F_Outputs_Prep!$B$4:$AH$378,MATCH(F_Outputs!$A245&amp;F_Outputs!$B245,F_Outputs_Prep!$I$4:$I$378,0),MATCH(F_Outputs!N$2,F_Outputs_Prep!$B$4:$AH$4,0))</f>
        <v>1</v>
      </c>
      <c r="O245" s="15">
        <f>INDEX(F_Outputs_Prep!$B$4:$AH$378,MATCH(F_Outputs!$A245&amp;F_Outputs!$B245,F_Outputs_Prep!$I$4:$I$378,0),MATCH(F_Outputs!O$2,F_Outputs_Prep!$B$4:$AH$4,0))</f>
        <v>1</v>
      </c>
      <c r="P245" s="15">
        <f>INDEX(F_Outputs_Prep!$B$4:$AH$378,MATCH(F_Outputs!$A245&amp;F_Outputs!$B245,F_Outputs_Prep!$I$4:$I$378,0),MATCH(F_Outputs!P$2,F_Outputs_Prep!$B$4:$AH$4,0))</f>
        <v>1</v>
      </c>
      <c r="Q245" s="15">
        <f>INDEX(F_Outputs_Prep!$B$4:$AH$378,MATCH(F_Outputs!$A245&amp;F_Outputs!$B245,F_Outputs_Prep!$I$4:$I$378,0),MATCH(F_Outputs!Q$2,F_Outputs_Prep!$B$4:$AH$4,0))</f>
        <v>1</v>
      </c>
      <c r="R245" s="15">
        <f>INDEX(F_Outputs_Prep!$B$4:$AH$378,MATCH(F_Outputs!$A245&amp;F_Outputs!$B245,F_Outputs_Prep!$I$4:$I$378,0),MATCH(F_Outputs!R$2,F_Outputs_Prep!$B$4:$AH$4,0))</f>
        <v>1</v>
      </c>
      <c r="S245" s="15">
        <f>INDEX(F_Outputs_Prep!$B$4:$AH$378,MATCH(F_Outputs!$A245&amp;F_Outputs!$B245,F_Outputs_Prep!$I$4:$I$378,0),MATCH(F_Outputs!S$2,F_Outputs_Prep!$B$4:$AH$4,0))</f>
        <v>1</v>
      </c>
      <c r="T245" s="15">
        <f>INDEX(F_Outputs_Prep!$B$4:$AH$378,MATCH(F_Outputs!$A245&amp;F_Outputs!$B245,F_Outputs_Prep!$I$4:$I$378,0),MATCH(F_Outputs!T$2,F_Outputs_Prep!$B$4:$AH$4,0))</f>
        <v>1</v>
      </c>
      <c r="U245" s="15">
        <f>INDEX(F_Outputs_Prep!$B$4:$AH$378,MATCH(F_Outputs!$A245&amp;F_Outputs!$B245,F_Outputs_Prep!$I$4:$I$378,0),MATCH(F_Outputs!U$2,F_Outputs_Prep!$B$4:$AH$4,0))</f>
        <v>1</v>
      </c>
      <c r="V245" s="15">
        <f>INDEX(F_Outputs_Prep!$B$4:$AH$378,MATCH(F_Outputs!$A245&amp;F_Outputs!$B245,F_Outputs_Prep!$I$4:$I$378,0),MATCH(F_Outputs!V$2,F_Outputs_Prep!$B$4:$AH$4,0))</f>
        <v>1</v>
      </c>
      <c r="W245" s="15">
        <f>INDEX(F_Outputs_Prep!$B$4:$AH$378,MATCH(F_Outputs!$A245&amp;F_Outputs!$B245,F_Outputs_Prep!$I$4:$I$378,0),MATCH(F_Outputs!W$2,F_Outputs_Prep!$B$4:$AH$4,0))</f>
        <v>1</v>
      </c>
      <c r="X245" s="15">
        <f>INDEX(F_Outputs_Prep!$B$4:$AH$378,MATCH(F_Outputs!$A245&amp;F_Outputs!$B245,F_Outputs_Prep!$I$4:$I$378,0),MATCH(F_Outputs!X$2,F_Outputs_Prep!$B$4:$AH$4,0))</f>
        <v>1</v>
      </c>
    </row>
    <row r="246" spans="1:24" ht="15" x14ac:dyDescent="0.25">
      <c r="A246" s="58" t="s">
        <v>94</v>
      </c>
      <c r="B246" s="56" t="s">
        <v>125</v>
      </c>
      <c r="C246" s="56" t="s">
        <v>176</v>
      </c>
      <c r="D246" s="52" t="s">
        <v>50</v>
      </c>
      <c r="E246" s="56" t="s">
        <v>44</v>
      </c>
      <c r="F246" s="15" t="str">
        <f>INDEX(F_Outputs_Prep!$B$4:$AH$378,MATCH(F_Outputs!$A246&amp;F_Outputs!$B246,F_Outputs_Prep!$I$4:$I$378,0),MATCH(F_Outputs!F$2,F_Outputs_Prep!$B$4:$AH$4,0))</f>
        <v>##BLANK</v>
      </c>
      <c r="G246" s="15" t="str">
        <f>INDEX(F_Outputs_Prep!$B$4:$AH$378,MATCH(F_Outputs!$A246&amp;F_Outputs!$B246,F_Outputs_Prep!$I$4:$I$378,0),MATCH(F_Outputs!G$2,F_Outputs_Prep!$B$4:$AH$4,0))</f>
        <v>##BLANK</v>
      </c>
      <c r="H246" s="15" t="str">
        <f>INDEX(F_Outputs_Prep!$B$4:$AH$378,MATCH(F_Outputs!$A246&amp;F_Outputs!$B246,F_Outputs_Prep!$I$4:$I$378,0),MATCH(F_Outputs!H$2,F_Outputs_Prep!$B$4:$AH$4,0))</f>
        <v>##BLANK</v>
      </c>
      <c r="I246" s="15" t="str">
        <f>INDEX(F_Outputs_Prep!$B$4:$AH$378,MATCH(F_Outputs!$A246&amp;F_Outputs!$B246,F_Outputs_Prep!$I$4:$I$378,0),MATCH(F_Outputs!I$2,F_Outputs_Prep!$B$4:$AH$4,0))</f>
        <v>##BLANK</v>
      </c>
      <c r="J246" s="15" t="str">
        <f>INDEX(F_Outputs_Prep!$B$4:$AH$378,MATCH(F_Outputs!$A246&amp;F_Outputs!$B246,F_Outputs_Prep!$I$4:$I$378,0),MATCH(F_Outputs!J$2,F_Outputs_Prep!$B$4:$AH$4,0))</f>
        <v>##BLANK</v>
      </c>
      <c r="K246" s="15" t="str">
        <f>INDEX(F_Outputs_Prep!$B$4:$AH$378,MATCH(F_Outputs!$A246&amp;F_Outputs!$B246,F_Outputs_Prep!$I$4:$I$378,0),MATCH(F_Outputs!K$2,F_Outputs_Prep!$B$4:$AH$4,0))</f>
        <v>##BLANK</v>
      </c>
      <c r="L246" s="15" t="str">
        <f>INDEX(F_Outputs_Prep!$B$4:$AH$378,MATCH(F_Outputs!$A246&amp;F_Outputs!$B246,F_Outputs_Prep!$I$4:$I$378,0),MATCH(F_Outputs!L$2,F_Outputs_Prep!$B$4:$AH$4,0))</f>
        <v>##BLANK</v>
      </c>
      <c r="M246" s="15" t="str">
        <f>INDEX(F_Outputs_Prep!$B$4:$AH$378,MATCH(F_Outputs!$A246&amp;F_Outputs!$B246,F_Outputs_Prep!$I$4:$I$378,0),MATCH(F_Outputs!M$2,F_Outputs_Prep!$B$4:$AH$4,0))</f>
        <v>##BLANK</v>
      </c>
      <c r="N246" s="15" t="str">
        <f>INDEX(F_Outputs_Prep!$B$4:$AH$378,MATCH(F_Outputs!$A246&amp;F_Outputs!$B246,F_Outputs_Prep!$I$4:$I$378,0),MATCH(F_Outputs!N$2,F_Outputs_Prep!$B$4:$AH$4,0))</f>
        <v>##BLANK</v>
      </c>
      <c r="O246" s="15" t="str">
        <f>INDEX(F_Outputs_Prep!$B$4:$AH$378,MATCH(F_Outputs!$A246&amp;F_Outputs!$B246,F_Outputs_Prep!$I$4:$I$378,0),MATCH(F_Outputs!O$2,F_Outputs_Prep!$B$4:$AH$4,0))</f>
        <v>##BLANK</v>
      </c>
      <c r="P246" s="15" t="str">
        <f>INDEX(F_Outputs_Prep!$B$4:$AH$378,MATCH(F_Outputs!$A246&amp;F_Outputs!$B246,F_Outputs_Prep!$I$4:$I$378,0),MATCH(F_Outputs!P$2,F_Outputs_Prep!$B$4:$AH$4,0))</f>
        <v>##BLANK</v>
      </c>
      <c r="Q246" s="15" t="str">
        <f>INDEX(F_Outputs_Prep!$B$4:$AH$378,MATCH(F_Outputs!$A246&amp;F_Outputs!$B246,F_Outputs_Prep!$I$4:$I$378,0),MATCH(F_Outputs!Q$2,F_Outputs_Prep!$B$4:$AH$4,0))</f>
        <v>##BLANK</v>
      </c>
      <c r="R246" s="15" t="str">
        <f>INDEX(F_Outputs_Prep!$B$4:$AH$378,MATCH(F_Outputs!$A246&amp;F_Outputs!$B246,F_Outputs_Prep!$I$4:$I$378,0),MATCH(F_Outputs!R$2,F_Outputs_Prep!$B$4:$AH$4,0))</f>
        <v>##BLANK</v>
      </c>
      <c r="S246" s="15" t="str">
        <f>INDEX(F_Outputs_Prep!$B$4:$AH$378,MATCH(F_Outputs!$A246&amp;F_Outputs!$B246,F_Outputs_Prep!$I$4:$I$378,0),MATCH(F_Outputs!S$2,F_Outputs_Prep!$B$4:$AH$4,0))</f>
        <v>##BLANK</v>
      </c>
      <c r="T246" s="15" t="str">
        <f>INDEX(F_Outputs_Prep!$B$4:$AH$378,MATCH(F_Outputs!$A246&amp;F_Outputs!$B246,F_Outputs_Prep!$I$4:$I$378,0),MATCH(F_Outputs!T$2,F_Outputs_Prep!$B$4:$AH$4,0))</f>
        <v>##BLANK</v>
      </c>
      <c r="U246" s="15" t="str">
        <f>INDEX(F_Outputs_Prep!$B$4:$AH$378,MATCH(F_Outputs!$A246&amp;F_Outputs!$B246,F_Outputs_Prep!$I$4:$I$378,0),MATCH(F_Outputs!U$2,F_Outputs_Prep!$B$4:$AH$4,0))</f>
        <v>##BLANK</v>
      </c>
      <c r="V246" s="15" t="str">
        <f>INDEX(F_Outputs_Prep!$B$4:$AH$378,MATCH(F_Outputs!$A246&amp;F_Outputs!$B246,F_Outputs_Prep!$I$4:$I$378,0),MATCH(F_Outputs!V$2,F_Outputs_Prep!$B$4:$AH$4,0))</f>
        <v>##BLANK</v>
      </c>
      <c r="W246" s="15" t="str">
        <f>INDEX(F_Outputs_Prep!$B$4:$AH$378,MATCH(F_Outputs!$A246&amp;F_Outputs!$B246,F_Outputs_Prep!$I$4:$I$378,0),MATCH(F_Outputs!W$2,F_Outputs_Prep!$B$4:$AH$4,0))</f>
        <v>##BLANK</v>
      </c>
      <c r="X246" s="15" t="str">
        <f>INDEX(F_Outputs_Prep!$B$4:$AH$378,MATCH(F_Outputs!$A246&amp;F_Outputs!$B246,F_Outputs_Prep!$I$4:$I$378,0),MATCH(F_Outputs!X$2,F_Outputs_Prep!$B$4:$AH$4,0))</f>
        <v>##BLANK</v>
      </c>
    </row>
    <row r="247" spans="1:24" ht="15" x14ac:dyDescent="0.25">
      <c r="A247" s="58" t="s">
        <v>94</v>
      </c>
      <c r="B247" s="56" t="s">
        <v>126</v>
      </c>
      <c r="C247" s="56" t="s">
        <v>177</v>
      </c>
      <c r="D247" s="52" t="s">
        <v>50</v>
      </c>
      <c r="E247" s="56" t="s">
        <v>44</v>
      </c>
      <c r="F247" s="15" t="str">
        <f>INDEX(F_Outputs_Prep!$B$4:$AH$378,MATCH(F_Outputs!$A247&amp;F_Outputs!$B247,F_Outputs_Prep!$I$4:$I$378,0),MATCH(F_Outputs!F$2,F_Outputs_Prep!$B$4:$AH$4,0))</f>
        <v>##BLANK</v>
      </c>
      <c r="G247" s="15" t="str">
        <f>INDEX(F_Outputs_Prep!$B$4:$AH$378,MATCH(F_Outputs!$A247&amp;F_Outputs!$B247,F_Outputs_Prep!$I$4:$I$378,0),MATCH(F_Outputs!G$2,F_Outputs_Prep!$B$4:$AH$4,0))</f>
        <v>##BLANK</v>
      </c>
      <c r="H247" s="15" t="str">
        <f>INDEX(F_Outputs_Prep!$B$4:$AH$378,MATCH(F_Outputs!$A247&amp;F_Outputs!$B247,F_Outputs_Prep!$I$4:$I$378,0),MATCH(F_Outputs!H$2,F_Outputs_Prep!$B$4:$AH$4,0))</f>
        <v>##BLANK</v>
      </c>
      <c r="I247" s="15" t="str">
        <f>INDEX(F_Outputs_Prep!$B$4:$AH$378,MATCH(F_Outputs!$A247&amp;F_Outputs!$B247,F_Outputs_Prep!$I$4:$I$378,0),MATCH(F_Outputs!I$2,F_Outputs_Prep!$B$4:$AH$4,0))</f>
        <v>##BLANK</v>
      </c>
      <c r="J247" s="15" t="str">
        <f>INDEX(F_Outputs_Prep!$B$4:$AH$378,MATCH(F_Outputs!$A247&amp;F_Outputs!$B247,F_Outputs_Prep!$I$4:$I$378,0),MATCH(F_Outputs!J$2,F_Outputs_Prep!$B$4:$AH$4,0))</f>
        <v>##BLANK</v>
      </c>
      <c r="K247" s="15" t="str">
        <f>INDEX(F_Outputs_Prep!$B$4:$AH$378,MATCH(F_Outputs!$A247&amp;F_Outputs!$B247,F_Outputs_Prep!$I$4:$I$378,0),MATCH(F_Outputs!K$2,F_Outputs_Prep!$B$4:$AH$4,0))</f>
        <v>##BLANK</v>
      </c>
      <c r="L247" s="15" t="str">
        <f>INDEX(F_Outputs_Prep!$B$4:$AH$378,MATCH(F_Outputs!$A247&amp;F_Outputs!$B247,F_Outputs_Prep!$I$4:$I$378,0),MATCH(F_Outputs!L$2,F_Outputs_Prep!$B$4:$AH$4,0))</f>
        <v>##BLANK</v>
      </c>
      <c r="M247" s="15" t="str">
        <f>INDEX(F_Outputs_Prep!$B$4:$AH$378,MATCH(F_Outputs!$A247&amp;F_Outputs!$B247,F_Outputs_Prep!$I$4:$I$378,0),MATCH(F_Outputs!M$2,F_Outputs_Prep!$B$4:$AH$4,0))</f>
        <v>##BLANK</v>
      </c>
      <c r="N247" s="15" t="str">
        <f>INDEX(F_Outputs_Prep!$B$4:$AH$378,MATCH(F_Outputs!$A247&amp;F_Outputs!$B247,F_Outputs_Prep!$I$4:$I$378,0),MATCH(F_Outputs!N$2,F_Outputs_Prep!$B$4:$AH$4,0))</f>
        <v>##BLANK</v>
      </c>
      <c r="O247" s="15" t="str">
        <f>INDEX(F_Outputs_Prep!$B$4:$AH$378,MATCH(F_Outputs!$A247&amp;F_Outputs!$B247,F_Outputs_Prep!$I$4:$I$378,0),MATCH(F_Outputs!O$2,F_Outputs_Prep!$B$4:$AH$4,0))</f>
        <v>##BLANK</v>
      </c>
      <c r="P247" s="15" t="str">
        <f>INDEX(F_Outputs_Prep!$B$4:$AH$378,MATCH(F_Outputs!$A247&amp;F_Outputs!$B247,F_Outputs_Prep!$I$4:$I$378,0),MATCH(F_Outputs!P$2,F_Outputs_Prep!$B$4:$AH$4,0))</f>
        <v>##BLANK</v>
      </c>
      <c r="Q247" s="15" t="str">
        <f>INDEX(F_Outputs_Prep!$B$4:$AH$378,MATCH(F_Outputs!$A247&amp;F_Outputs!$B247,F_Outputs_Prep!$I$4:$I$378,0),MATCH(F_Outputs!Q$2,F_Outputs_Prep!$B$4:$AH$4,0))</f>
        <v>##BLANK</v>
      </c>
      <c r="R247" s="15" t="str">
        <f>INDEX(F_Outputs_Prep!$B$4:$AH$378,MATCH(F_Outputs!$A247&amp;F_Outputs!$B247,F_Outputs_Prep!$I$4:$I$378,0),MATCH(F_Outputs!R$2,F_Outputs_Prep!$B$4:$AH$4,0))</f>
        <v>##BLANK</v>
      </c>
      <c r="S247" s="15" t="str">
        <f>INDEX(F_Outputs_Prep!$B$4:$AH$378,MATCH(F_Outputs!$A247&amp;F_Outputs!$B247,F_Outputs_Prep!$I$4:$I$378,0),MATCH(F_Outputs!S$2,F_Outputs_Prep!$B$4:$AH$4,0))</f>
        <v>##BLANK</v>
      </c>
      <c r="T247" s="15" t="str">
        <f>INDEX(F_Outputs_Prep!$B$4:$AH$378,MATCH(F_Outputs!$A247&amp;F_Outputs!$B247,F_Outputs_Prep!$I$4:$I$378,0),MATCH(F_Outputs!T$2,F_Outputs_Prep!$B$4:$AH$4,0))</f>
        <v>##BLANK</v>
      </c>
      <c r="U247" s="15" t="str">
        <f>INDEX(F_Outputs_Prep!$B$4:$AH$378,MATCH(F_Outputs!$A247&amp;F_Outputs!$B247,F_Outputs_Prep!$I$4:$I$378,0),MATCH(F_Outputs!U$2,F_Outputs_Prep!$B$4:$AH$4,0))</f>
        <v>##BLANK</v>
      </c>
      <c r="V247" s="15" t="str">
        <f>INDEX(F_Outputs_Prep!$B$4:$AH$378,MATCH(F_Outputs!$A247&amp;F_Outputs!$B247,F_Outputs_Prep!$I$4:$I$378,0),MATCH(F_Outputs!V$2,F_Outputs_Prep!$B$4:$AH$4,0))</f>
        <v>##BLANK</v>
      </c>
      <c r="W247" s="15" t="str">
        <f>INDEX(F_Outputs_Prep!$B$4:$AH$378,MATCH(F_Outputs!$A247&amp;F_Outputs!$B247,F_Outputs_Prep!$I$4:$I$378,0),MATCH(F_Outputs!W$2,F_Outputs_Prep!$B$4:$AH$4,0))</f>
        <v>##BLANK</v>
      </c>
      <c r="X247" s="15" t="str">
        <f>INDEX(F_Outputs_Prep!$B$4:$AH$378,MATCH(F_Outputs!$A247&amp;F_Outputs!$B247,F_Outputs_Prep!$I$4:$I$378,0),MATCH(F_Outputs!X$2,F_Outputs_Prep!$B$4:$AH$4,0))</f>
        <v>##BLANK</v>
      </c>
    </row>
    <row r="248" spans="1:24" ht="15" x14ac:dyDescent="0.25">
      <c r="A248" s="58" t="s">
        <v>94</v>
      </c>
      <c r="B248" s="56" t="s">
        <v>127</v>
      </c>
      <c r="C248" s="56" t="s">
        <v>178</v>
      </c>
      <c r="D248" s="52" t="s">
        <v>50</v>
      </c>
      <c r="E248" s="56" t="s">
        <v>44</v>
      </c>
      <c r="F248" s="15" t="str">
        <f>INDEX(F_Outputs_Prep!$B$4:$AH$378,MATCH(F_Outputs!$A248&amp;F_Outputs!$B248,F_Outputs_Prep!$I$4:$I$378,0),MATCH(F_Outputs!F$2,F_Outputs_Prep!$B$4:$AH$4,0))</f>
        <v>##BLANK</v>
      </c>
      <c r="G248" s="15" t="str">
        <f>INDEX(F_Outputs_Prep!$B$4:$AH$378,MATCH(F_Outputs!$A248&amp;F_Outputs!$B248,F_Outputs_Prep!$I$4:$I$378,0),MATCH(F_Outputs!G$2,F_Outputs_Prep!$B$4:$AH$4,0))</f>
        <v>##BLANK</v>
      </c>
      <c r="H248" s="15" t="str">
        <f>INDEX(F_Outputs_Prep!$B$4:$AH$378,MATCH(F_Outputs!$A248&amp;F_Outputs!$B248,F_Outputs_Prep!$I$4:$I$378,0),MATCH(F_Outputs!H$2,F_Outputs_Prep!$B$4:$AH$4,0))</f>
        <v>##BLANK</v>
      </c>
      <c r="I248" s="15" t="str">
        <f>INDEX(F_Outputs_Prep!$B$4:$AH$378,MATCH(F_Outputs!$A248&amp;F_Outputs!$B248,F_Outputs_Prep!$I$4:$I$378,0),MATCH(F_Outputs!I$2,F_Outputs_Prep!$B$4:$AH$4,0))</f>
        <v>##BLANK</v>
      </c>
      <c r="J248" s="15" t="str">
        <f>INDEX(F_Outputs_Prep!$B$4:$AH$378,MATCH(F_Outputs!$A248&amp;F_Outputs!$B248,F_Outputs_Prep!$I$4:$I$378,0),MATCH(F_Outputs!J$2,F_Outputs_Prep!$B$4:$AH$4,0))</f>
        <v>##BLANK</v>
      </c>
      <c r="K248" s="15" t="str">
        <f>INDEX(F_Outputs_Prep!$B$4:$AH$378,MATCH(F_Outputs!$A248&amp;F_Outputs!$B248,F_Outputs_Prep!$I$4:$I$378,0),MATCH(F_Outputs!K$2,F_Outputs_Prep!$B$4:$AH$4,0))</f>
        <v>##BLANK</v>
      </c>
      <c r="L248" s="15" t="str">
        <f>INDEX(F_Outputs_Prep!$B$4:$AH$378,MATCH(F_Outputs!$A248&amp;F_Outputs!$B248,F_Outputs_Prep!$I$4:$I$378,0),MATCH(F_Outputs!L$2,F_Outputs_Prep!$B$4:$AH$4,0))</f>
        <v>##BLANK</v>
      </c>
      <c r="M248" s="15" t="str">
        <f>INDEX(F_Outputs_Prep!$B$4:$AH$378,MATCH(F_Outputs!$A248&amp;F_Outputs!$B248,F_Outputs_Prep!$I$4:$I$378,0),MATCH(F_Outputs!M$2,F_Outputs_Prep!$B$4:$AH$4,0))</f>
        <v>##BLANK</v>
      </c>
      <c r="N248" s="15" t="str">
        <f>INDEX(F_Outputs_Prep!$B$4:$AH$378,MATCH(F_Outputs!$A248&amp;F_Outputs!$B248,F_Outputs_Prep!$I$4:$I$378,0),MATCH(F_Outputs!N$2,F_Outputs_Prep!$B$4:$AH$4,0))</f>
        <v>##BLANK</v>
      </c>
      <c r="O248" s="15" t="str">
        <f>INDEX(F_Outputs_Prep!$B$4:$AH$378,MATCH(F_Outputs!$A248&amp;F_Outputs!$B248,F_Outputs_Prep!$I$4:$I$378,0),MATCH(F_Outputs!O$2,F_Outputs_Prep!$B$4:$AH$4,0))</f>
        <v>##BLANK</v>
      </c>
      <c r="P248" s="15" t="str">
        <f>INDEX(F_Outputs_Prep!$B$4:$AH$378,MATCH(F_Outputs!$A248&amp;F_Outputs!$B248,F_Outputs_Prep!$I$4:$I$378,0),MATCH(F_Outputs!P$2,F_Outputs_Prep!$B$4:$AH$4,0))</f>
        <v>##BLANK</v>
      </c>
      <c r="Q248" s="15" t="str">
        <f>INDEX(F_Outputs_Prep!$B$4:$AH$378,MATCH(F_Outputs!$A248&amp;F_Outputs!$B248,F_Outputs_Prep!$I$4:$I$378,0),MATCH(F_Outputs!Q$2,F_Outputs_Prep!$B$4:$AH$4,0))</f>
        <v>##BLANK</v>
      </c>
      <c r="R248" s="15" t="str">
        <f>INDEX(F_Outputs_Prep!$B$4:$AH$378,MATCH(F_Outputs!$A248&amp;F_Outputs!$B248,F_Outputs_Prep!$I$4:$I$378,0),MATCH(F_Outputs!R$2,F_Outputs_Prep!$B$4:$AH$4,0))</f>
        <v>##BLANK</v>
      </c>
      <c r="S248" s="15" t="str">
        <f>INDEX(F_Outputs_Prep!$B$4:$AH$378,MATCH(F_Outputs!$A248&amp;F_Outputs!$B248,F_Outputs_Prep!$I$4:$I$378,0),MATCH(F_Outputs!S$2,F_Outputs_Prep!$B$4:$AH$4,0))</f>
        <v>##BLANK</v>
      </c>
      <c r="T248" s="15" t="str">
        <f>INDEX(F_Outputs_Prep!$B$4:$AH$378,MATCH(F_Outputs!$A248&amp;F_Outputs!$B248,F_Outputs_Prep!$I$4:$I$378,0),MATCH(F_Outputs!T$2,F_Outputs_Prep!$B$4:$AH$4,0))</f>
        <v>##BLANK</v>
      </c>
      <c r="U248" s="15" t="str">
        <f>INDEX(F_Outputs_Prep!$B$4:$AH$378,MATCH(F_Outputs!$A248&amp;F_Outputs!$B248,F_Outputs_Prep!$I$4:$I$378,0),MATCH(F_Outputs!U$2,F_Outputs_Prep!$B$4:$AH$4,0))</f>
        <v>##BLANK</v>
      </c>
      <c r="V248" s="15" t="str">
        <f>INDEX(F_Outputs_Prep!$B$4:$AH$378,MATCH(F_Outputs!$A248&amp;F_Outputs!$B248,F_Outputs_Prep!$I$4:$I$378,0),MATCH(F_Outputs!V$2,F_Outputs_Prep!$B$4:$AH$4,0))</f>
        <v>##BLANK</v>
      </c>
      <c r="W248" s="15" t="str">
        <f>INDEX(F_Outputs_Prep!$B$4:$AH$378,MATCH(F_Outputs!$A248&amp;F_Outputs!$B248,F_Outputs_Prep!$I$4:$I$378,0),MATCH(F_Outputs!W$2,F_Outputs_Prep!$B$4:$AH$4,0))</f>
        <v>##BLANK</v>
      </c>
      <c r="X248" s="15" t="str">
        <f>INDEX(F_Outputs_Prep!$B$4:$AH$378,MATCH(F_Outputs!$A248&amp;F_Outputs!$B248,F_Outputs_Prep!$I$4:$I$378,0),MATCH(F_Outputs!X$2,F_Outputs_Prep!$B$4:$AH$4,0))</f>
        <v>##BLANK</v>
      </c>
    </row>
    <row r="249" spans="1:24" ht="15" x14ac:dyDescent="0.25">
      <c r="A249" s="58" t="s">
        <v>94</v>
      </c>
      <c r="B249" s="56" t="s">
        <v>128</v>
      </c>
      <c r="C249" s="56" t="s">
        <v>179</v>
      </c>
      <c r="D249" s="52" t="s">
        <v>50</v>
      </c>
      <c r="E249" s="56" t="s">
        <v>44</v>
      </c>
      <c r="F249" s="15" t="str">
        <f>INDEX(F_Outputs_Prep!$B$4:$AH$378,MATCH(F_Outputs!$A249&amp;F_Outputs!$B249,F_Outputs_Prep!$I$4:$I$378,0),MATCH(F_Outputs!F$2,F_Outputs_Prep!$B$4:$AH$4,0))</f>
        <v>##BLANK</v>
      </c>
      <c r="G249" s="15" t="str">
        <f>INDEX(F_Outputs_Prep!$B$4:$AH$378,MATCH(F_Outputs!$A249&amp;F_Outputs!$B249,F_Outputs_Prep!$I$4:$I$378,0),MATCH(F_Outputs!G$2,F_Outputs_Prep!$B$4:$AH$4,0))</f>
        <v>##BLANK</v>
      </c>
      <c r="H249" s="15" t="str">
        <f>INDEX(F_Outputs_Prep!$B$4:$AH$378,MATCH(F_Outputs!$A249&amp;F_Outputs!$B249,F_Outputs_Prep!$I$4:$I$378,0),MATCH(F_Outputs!H$2,F_Outputs_Prep!$B$4:$AH$4,0))</f>
        <v>##BLANK</v>
      </c>
      <c r="I249" s="15" t="str">
        <f>INDEX(F_Outputs_Prep!$B$4:$AH$378,MATCH(F_Outputs!$A249&amp;F_Outputs!$B249,F_Outputs_Prep!$I$4:$I$378,0),MATCH(F_Outputs!I$2,F_Outputs_Prep!$B$4:$AH$4,0))</f>
        <v>##BLANK</v>
      </c>
      <c r="J249" s="15" t="str">
        <f>INDEX(F_Outputs_Prep!$B$4:$AH$378,MATCH(F_Outputs!$A249&amp;F_Outputs!$B249,F_Outputs_Prep!$I$4:$I$378,0),MATCH(F_Outputs!J$2,F_Outputs_Prep!$B$4:$AH$4,0))</f>
        <v>##BLANK</v>
      </c>
      <c r="K249" s="15" t="str">
        <f>INDEX(F_Outputs_Prep!$B$4:$AH$378,MATCH(F_Outputs!$A249&amp;F_Outputs!$B249,F_Outputs_Prep!$I$4:$I$378,0),MATCH(F_Outputs!K$2,F_Outputs_Prep!$B$4:$AH$4,0))</f>
        <v>##BLANK</v>
      </c>
      <c r="L249" s="15" t="str">
        <f>INDEX(F_Outputs_Prep!$B$4:$AH$378,MATCH(F_Outputs!$A249&amp;F_Outputs!$B249,F_Outputs_Prep!$I$4:$I$378,0),MATCH(F_Outputs!L$2,F_Outputs_Prep!$B$4:$AH$4,0))</f>
        <v>##BLANK</v>
      </c>
      <c r="M249" s="15" t="str">
        <f>INDEX(F_Outputs_Prep!$B$4:$AH$378,MATCH(F_Outputs!$A249&amp;F_Outputs!$B249,F_Outputs_Prep!$I$4:$I$378,0),MATCH(F_Outputs!M$2,F_Outputs_Prep!$B$4:$AH$4,0))</f>
        <v>##BLANK</v>
      </c>
      <c r="N249" s="15" t="str">
        <f>INDEX(F_Outputs_Prep!$B$4:$AH$378,MATCH(F_Outputs!$A249&amp;F_Outputs!$B249,F_Outputs_Prep!$I$4:$I$378,0),MATCH(F_Outputs!N$2,F_Outputs_Prep!$B$4:$AH$4,0))</f>
        <v>##BLANK</v>
      </c>
      <c r="O249" s="15" t="str">
        <f>INDEX(F_Outputs_Prep!$B$4:$AH$378,MATCH(F_Outputs!$A249&amp;F_Outputs!$B249,F_Outputs_Prep!$I$4:$I$378,0),MATCH(F_Outputs!O$2,F_Outputs_Prep!$B$4:$AH$4,0))</f>
        <v>##BLANK</v>
      </c>
      <c r="P249" s="15" t="str">
        <f>INDEX(F_Outputs_Prep!$B$4:$AH$378,MATCH(F_Outputs!$A249&amp;F_Outputs!$B249,F_Outputs_Prep!$I$4:$I$378,0),MATCH(F_Outputs!P$2,F_Outputs_Prep!$B$4:$AH$4,0))</f>
        <v>##BLANK</v>
      </c>
      <c r="Q249" s="15" t="str">
        <f>INDEX(F_Outputs_Prep!$B$4:$AH$378,MATCH(F_Outputs!$A249&amp;F_Outputs!$B249,F_Outputs_Prep!$I$4:$I$378,0),MATCH(F_Outputs!Q$2,F_Outputs_Prep!$B$4:$AH$4,0))</f>
        <v>##BLANK</v>
      </c>
      <c r="R249" s="15" t="str">
        <f>INDEX(F_Outputs_Prep!$B$4:$AH$378,MATCH(F_Outputs!$A249&amp;F_Outputs!$B249,F_Outputs_Prep!$I$4:$I$378,0),MATCH(F_Outputs!R$2,F_Outputs_Prep!$B$4:$AH$4,0))</f>
        <v>##BLANK</v>
      </c>
      <c r="S249" s="15" t="str">
        <f>INDEX(F_Outputs_Prep!$B$4:$AH$378,MATCH(F_Outputs!$A249&amp;F_Outputs!$B249,F_Outputs_Prep!$I$4:$I$378,0),MATCH(F_Outputs!S$2,F_Outputs_Prep!$B$4:$AH$4,0))</f>
        <v>##BLANK</v>
      </c>
      <c r="T249" s="15" t="str">
        <f>INDEX(F_Outputs_Prep!$B$4:$AH$378,MATCH(F_Outputs!$A249&amp;F_Outputs!$B249,F_Outputs_Prep!$I$4:$I$378,0),MATCH(F_Outputs!T$2,F_Outputs_Prep!$B$4:$AH$4,0))</f>
        <v>##BLANK</v>
      </c>
      <c r="U249" s="15" t="str">
        <f>INDEX(F_Outputs_Prep!$B$4:$AH$378,MATCH(F_Outputs!$A249&amp;F_Outputs!$B249,F_Outputs_Prep!$I$4:$I$378,0),MATCH(F_Outputs!U$2,F_Outputs_Prep!$B$4:$AH$4,0))</f>
        <v>##BLANK</v>
      </c>
      <c r="V249" s="15" t="str">
        <f>INDEX(F_Outputs_Prep!$B$4:$AH$378,MATCH(F_Outputs!$A249&amp;F_Outputs!$B249,F_Outputs_Prep!$I$4:$I$378,0),MATCH(F_Outputs!V$2,F_Outputs_Prep!$B$4:$AH$4,0))</f>
        <v>##BLANK</v>
      </c>
      <c r="W249" s="15" t="str">
        <f>INDEX(F_Outputs_Prep!$B$4:$AH$378,MATCH(F_Outputs!$A249&amp;F_Outputs!$B249,F_Outputs_Prep!$I$4:$I$378,0),MATCH(F_Outputs!W$2,F_Outputs_Prep!$B$4:$AH$4,0))</f>
        <v>##BLANK</v>
      </c>
      <c r="X249" s="15" t="str">
        <f>INDEX(F_Outputs_Prep!$B$4:$AH$378,MATCH(F_Outputs!$A249&amp;F_Outputs!$B249,F_Outputs_Prep!$I$4:$I$378,0),MATCH(F_Outputs!X$2,F_Outputs_Prep!$B$4:$AH$4,0))</f>
        <v>##BLANK</v>
      </c>
    </row>
    <row r="250" spans="1:24" ht="15" x14ac:dyDescent="0.25">
      <c r="A250" s="58" t="s">
        <v>94</v>
      </c>
      <c r="B250" s="56" t="s">
        <v>129</v>
      </c>
      <c r="C250" s="56" t="s">
        <v>180</v>
      </c>
      <c r="D250" s="52" t="s">
        <v>50</v>
      </c>
      <c r="E250" s="56" t="s">
        <v>44</v>
      </c>
      <c r="F250" s="15" t="str">
        <f>INDEX(F_Outputs_Prep!$B$4:$AH$378,MATCH(F_Outputs!$A250&amp;F_Outputs!$B250,F_Outputs_Prep!$I$4:$I$378,0),MATCH(F_Outputs!F$2,F_Outputs_Prep!$B$4:$AH$4,0))</f>
        <v>##BLANK</v>
      </c>
      <c r="G250" s="15" t="str">
        <f>INDEX(F_Outputs_Prep!$B$4:$AH$378,MATCH(F_Outputs!$A250&amp;F_Outputs!$B250,F_Outputs_Prep!$I$4:$I$378,0),MATCH(F_Outputs!G$2,F_Outputs_Prep!$B$4:$AH$4,0))</f>
        <v>##BLANK</v>
      </c>
      <c r="H250" s="15" t="str">
        <f>INDEX(F_Outputs_Prep!$B$4:$AH$378,MATCH(F_Outputs!$A250&amp;F_Outputs!$B250,F_Outputs_Prep!$I$4:$I$378,0),MATCH(F_Outputs!H$2,F_Outputs_Prep!$B$4:$AH$4,0))</f>
        <v>##BLANK</v>
      </c>
      <c r="I250" s="15" t="str">
        <f>INDEX(F_Outputs_Prep!$B$4:$AH$378,MATCH(F_Outputs!$A250&amp;F_Outputs!$B250,F_Outputs_Prep!$I$4:$I$378,0),MATCH(F_Outputs!I$2,F_Outputs_Prep!$B$4:$AH$4,0))</f>
        <v>##BLANK</v>
      </c>
      <c r="J250" s="15" t="str">
        <f>INDEX(F_Outputs_Prep!$B$4:$AH$378,MATCH(F_Outputs!$A250&amp;F_Outputs!$B250,F_Outputs_Prep!$I$4:$I$378,0),MATCH(F_Outputs!J$2,F_Outputs_Prep!$B$4:$AH$4,0))</f>
        <v>##BLANK</v>
      </c>
      <c r="K250" s="15" t="str">
        <f>INDEX(F_Outputs_Prep!$B$4:$AH$378,MATCH(F_Outputs!$A250&amp;F_Outputs!$B250,F_Outputs_Prep!$I$4:$I$378,0),MATCH(F_Outputs!K$2,F_Outputs_Prep!$B$4:$AH$4,0))</f>
        <v>##BLANK</v>
      </c>
      <c r="L250" s="15" t="str">
        <f>INDEX(F_Outputs_Prep!$B$4:$AH$378,MATCH(F_Outputs!$A250&amp;F_Outputs!$B250,F_Outputs_Prep!$I$4:$I$378,0),MATCH(F_Outputs!L$2,F_Outputs_Prep!$B$4:$AH$4,0))</f>
        <v>##BLANK</v>
      </c>
      <c r="M250" s="15" t="str">
        <f>INDEX(F_Outputs_Prep!$B$4:$AH$378,MATCH(F_Outputs!$A250&amp;F_Outputs!$B250,F_Outputs_Prep!$I$4:$I$378,0),MATCH(F_Outputs!M$2,F_Outputs_Prep!$B$4:$AH$4,0))</f>
        <v>##BLANK</v>
      </c>
      <c r="N250" s="15" t="str">
        <f>INDEX(F_Outputs_Prep!$B$4:$AH$378,MATCH(F_Outputs!$A250&amp;F_Outputs!$B250,F_Outputs_Prep!$I$4:$I$378,0),MATCH(F_Outputs!N$2,F_Outputs_Prep!$B$4:$AH$4,0))</f>
        <v>##BLANK</v>
      </c>
      <c r="O250" s="15" t="str">
        <f>INDEX(F_Outputs_Prep!$B$4:$AH$378,MATCH(F_Outputs!$A250&amp;F_Outputs!$B250,F_Outputs_Prep!$I$4:$I$378,0),MATCH(F_Outputs!O$2,F_Outputs_Prep!$B$4:$AH$4,0))</f>
        <v>##BLANK</v>
      </c>
      <c r="P250" s="15" t="str">
        <f>INDEX(F_Outputs_Prep!$B$4:$AH$378,MATCH(F_Outputs!$A250&amp;F_Outputs!$B250,F_Outputs_Prep!$I$4:$I$378,0),MATCH(F_Outputs!P$2,F_Outputs_Prep!$B$4:$AH$4,0))</f>
        <v>##BLANK</v>
      </c>
      <c r="Q250" s="15" t="str">
        <f>INDEX(F_Outputs_Prep!$B$4:$AH$378,MATCH(F_Outputs!$A250&amp;F_Outputs!$B250,F_Outputs_Prep!$I$4:$I$378,0),MATCH(F_Outputs!Q$2,F_Outputs_Prep!$B$4:$AH$4,0))</f>
        <v>##BLANK</v>
      </c>
      <c r="R250" s="15" t="str">
        <f>INDEX(F_Outputs_Prep!$B$4:$AH$378,MATCH(F_Outputs!$A250&amp;F_Outputs!$B250,F_Outputs_Prep!$I$4:$I$378,0),MATCH(F_Outputs!R$2,F_Outputs_Prep!$B$4:$AH$4,0))</f>
        <v>##BLANK</v>
      </c>
      <c r="S250" s="15" t="str">
        <f>INDEX(F_Outputs_Prep!$B$4:$AH$378,MATCH(F_Outputs!$A250&amp;F_Outputs!$B250,F_Outputs_Prep!$I$4:$I$378,0),MATCH(F_Outputs!S$2,F_Outputs_Prep!$B$4:$AH$4,0))</f>
        <v>##BLANK</v>
      </c>
      <c r="T250" s="15" t="str">
        <f>INDEX(F_Outputs_Prep!$B$4:$AH$378,MATCH(F_Outputs!$A250&amp;F_Outputs!$B250,F_Outputs_Prep!$I$4:$I$378,0),MATCH(F_Outputs!T$2,F_Outputs_Prep!$B$4:$AH$4,0))</f>
        <v>##BLANK</v>
      </c>
      <c r="U250" s="15" t="str">
        <f>INDEX(F_Outputs_Prep!$B$4:$AH$378,MATCH(F_Outputs!$A250&amp;F_Outputs!$B250,F_Outputs_Prep!$I$4:$I$378,0),MATCH(F_Outputs!U$2,F_Outputs_Prep!$B$4:$AH$4,0))</f>
        <v>##BLANK</v>
      </c>
      <c r="V250" s="15" t="str">
        <f>INDEX(F_Outputs_Prep!$B$4:$AH$378,MATCH(F_Outputs!$A250&amp;F_Outputs!$B250,F_Outputs_Prep!$I$4:$I$378,0),MATCH(F_Outputs!V$2,F_Outputs_Prep!$B$4:$AH$4,0))</f>
        <v>##BLANK</v>
      </c>
      <c r="W250" s="15" t="str">
        <f>INDEX(F_Outputs_Prep!$B$4:$AH$378,MATCH(F_Outputs!$A250&amp;F_Outputs!$B250,F_Outputs_Prep!$I$4:$I$378,0),MATCH(F_Outputs!W$2,F_Outputs_Prep!$B$4:$AH$4,0))</f>
        <v>##BLANK</v>
      </c>
      <c r="X250" s="15" t="str">
        <f>INDEX(F_Outputs_Prep!$B$4:$AH$378,MATCH(F_Outputs!$A250&amp;F_Outputs!$B250,F_Outputs_Prep!$I$4:$I$378,0),MATCH(F_Outputs!X$2,F_Outputs_Prep!$B$4:$AH$4,0))</f>
        <v>##BLANK</v>
      </c>
    </row>
    <row r="251" spans="1:24" ht="15" x14ac:dyDescent="0.25">
      <c r="A251" s="58" t="s">
        <v>94</v>
      </c>
      <c r="B251" s="56" t="s">
        <v>130</v>
      </c>
      <c r="C251" s="56" t="s">
        <v>181</v>
      </c>
      <c r="D251" s="52" t="s">
        <v>50</v>
      </c>
      <c r="E251" s="56" t="s">
        <v>44</v>
      </c>
      <c r="F251" s="15" t="str">
        <f>INDEX(F_Outputs_Prep!$B$4:$AH$378,MATCH(F_Outputs!$A251&amp;F_Outputs!$B251,F_Outputs_Prep!$I$4:$I$378,0),MATCH(F_Outputs!F$2,F_Outputs_Prep!$B$4:$AH$4,0))</f>
        <v>##BLANK</v>
      </c>
      <c r="G251" s="15" t="str">
        <f>INDEX(F_Outputs_Prep!$B$4:$AH$378,MATCH(F_Outputs!$A251&amp;F_Outputs!$B251,F_Outputs_Prep!$I$4:$I$378,0),MATCH(F_Outputs!G$2,F_Outputs_Prep!$B$4:$AH$4,0))</f>
        <v>##BLANK</v>
      </c>
      <c r="H251" s="15" t="str">
        <f>INDEX(F_Outputs_Prep!$B$4:$AH$378,MATCH(F_Outputs!$A251&amp;F_Outputs!$B251,F_Outputs_Prep!$I$4:$I$378,0),MATCH(F_Outputs!H$2,F_Outputs_Prep!$B$4:$AH$4,0))</f>
        <v>##BLANK</v>
      </c>
      <c r="I251" s="15" t="str">
        <f>INDEX(F_Outputs_Prep!$B$4:$AH$378,MATCH(F_Outputs!$A251&amp;F_Outputs!$B251,F_Outputs_Prep!$I$4:$I$378,0),MATCH(F_Outputs!I$2,F_Outputs_Prep!$B$4:$AH$4,0))</f>
        <v>##BLANK</v>
      </c>
      <c r="J251" s="15" t="str">
        <f>INDEX(F_Outputs_Prep!$B$4:$AH$378,MATCH(F_Outputs!$A251&amp;F_Outputs!$B251,F_Outputs_Prep!$I$4:$I$378,0),MATCH(F_Outputs!J$2,F_Outputs_Prep!$B$4:$AH$4,0))</f>
        <v>##BLANK</v>
      </c>
      <c r="K251" s="15" t="str">
        <f>INDEX(F_Outputs_Prep!$B$4:$AH$378,MATCH(F_Outputs!$A251&amp;F_Outputs!$B251,F_Outputs_Prep!$I$4:$I$378,0),MATCH(F_Outputs!K$2,F_Outputs_Prep!$B$4:$AH$4,0))</f>
        <v>##BLANK</v>
      </c>
      <c r="L251" s="15" t="str">
        <f>INDEX(F_Outputs_Prep!$B$4:$AH$378,MATCH(F_Outputs!$A251&amp;F_Outputs!$B251,F_Outputs_Prep!$I$4:$I$378,0),MATCH(F_Outputs!L$2,F_Outputs_Prep!$B$4:$AH$4,0))</f>
        <v>##BLANK</v>
      </c>
      <c r="M251" s="15" t="str">
        <f>INDEX(F_Outputs_Prep!$B$4:$AH$378,MATCH(F_Outputs!$A251&amp;F_Outputs!$B251,F_Outputs_Prep!$I$4:$I$378,0),MATCH(F_Outputs!M$2,F_Outputs_Prep!$B$4:$AH$4,0))</f>
        <v>##BLANK</v>
      </c>
      <c r="N251" s="15" t="str">
        <f>INDEX(F_Outputs_Prep!$B$4:$AH$378,MATCH(F_Outputs!$A251&amp;F_Outputs!$B251,F_Outputs_Prep!$I$4:$I$378,0),MATCH(F_Outputs!N$2,F_Outputs_Prep!$B$4:$AH$4,0))</f>
        <v>##BLANK</v>
      </c>
      <c r="O251" s="15" t="str">
        <f>INDEX(F_Outputs_Prep!$B$4:$AH$378,MATCH(F_Outputs!$A251&amp;F_Outputs!$B251,F_Outputs_Prep!$I$4:$I$378,0),MATCH(F_Outputs!O$2,F_Outputs_Prep!$B$4:$AH$4,0))</f>
        <v>##BLANK</v>
      </c>
      <c r="P251" s="15" t="str">
        <f>INDEX(F_Outputs_Prep!$B$4:$AH$378,MATCH(F_Outputs!$A251&amp;F_Outputs!$B251,F_Outputs_Prep!$I$4:$I$378,0),MATCH(F_Outputs!P$2,F_Outputs_Prep!$B$4:$AH$4,0))</f>
        <v>##BLANK</v>
      </c>
      <c r="Q251" s="15" t="str">
        <f>INDEX(F_Outputs_Prep!$B$4:$AH$378,MATCH(F_Outputs!$A251&amp;F_Outputs!$B251,F_Outputs_Prep!$I$4:$I$378,0),MATCH(F_Outputs!Q$2,F_Outputs_Prep!$B$4:$AH$4,0))</f>
        <v>##BLANK</v>
      </c>
      <c r="R251" s="15" t="str">
        <f>INDEX(F_Outputs_Prep!$B$4:$AH$378,MATCH(F_Outputs!$A251&amp;F_Outputs!$B251,F_Outputs_Prep!$I$4:$I$378,0),MATCH(F_Outputs!R$2,F_Outputs_Prep!$B$4:$AH$4,0))</f>
        <v>##BLANK</v>
      </c>
      <c r="S251" s="15" t="str">
        <f>INDEX(F_Outputs_Prep!$B$4:$AH$378,MATCH(F_Outputs!$A251&amp;F_Outputs!$B251,F_Outputs_Prep!$I$4:$I$378,0),MATCH(F_Outputs!S$2,F_Outputs_Prep!$B$4:$AH$4,0))</f>
        <v>##BLANK</v>
      </c>
      <c r="T251" s="15" t="str">
        <f>INDEX(F_Outputs_Prep!$B$4:$AH$378,MATCH(F_Outputs!$A251&amp;F_Outputs!$B251,F_Outputs_Prep!$I$4:$I$378,0),MATCH(F_Outputs!T$2,F_Outputs_Prep!$B$4:$AH$4,0))</f>
        <v>##BLANK</v>
      </c>
      <c r="U251" s="15" t="str">
        <f>INDEX(F_Outputs_Prep!$B$4:$AH$378,MATCH(F_Outputs!$A251&amp;F_Outputs!$B251,F_Outputs_Prep!$I$4:$I$378,0),MATCH(F_Outputs!U$2,F_Outputs_Prep!$B$4:$AH$4,0))</f>
        <v>##BLANK</v>
      </c>
      <c r="V251" s="15" t="str">
        <f>INDEX(F_Outputs_Prep!$B$4:$AH$378,MATCH(F_Outputs!$A251&amp;F_Outputs!$B251,F_Outputs_Prep!$I$4:$I$378,0),MATCH(F_Outputs!V$2,F_Outputs_Prep!$B$4:$AH$4,0))</f>
        <v>##BLANK</v>
      </c>
      <c r="W251" s="15" t="str">
        <f>INDEX(F_Outputs_Prep!$B$4:$AH$378,MATCH(F_Outputs!$A251&amp;F_Outputs!$B251,F_Outputs_Prep!$I$4:$I$378,0),MATCH(F_Outputs!W$2,F_Outputs_Prep!$B$4:$AH$4,0))</f>
        <v>##BLANK</v>
      </c>
      <c r="X251" s="15" t="str">
        <f>INDEX(F_Outputs_Prep!$B$4:$AH$378,MATCH(F_Outputs!$A251&amp;F_Outputs!$B251,F_Outputs_Prep!$I$4:$I$378,0),MATCH(F_Outputs!X$2,F_Outputs_Prep!$B$4:$AH$4,0))</f>
        <v>##BLANK</v>
      </c>
    </row>
    <row r="252" spans="1:24" ht="15" x14ac:dyDescent="0.25">
      <c r="A252" s="58" t="s">
        <v>94</v>
      </c>
      <c r="B252" s="56" t="s">
        <v>131</v>
      </c>
      <c r="C252" s="56" t="s">
        <v>182</v>
      </c>
      <c r="D252" s="52" t="s">
        <v>50</v>
      </c>
      <c r="E252" s="56" t="s">
        <v>44</v>
      </c>
      <c r="F252" s="15" t="str">
        <f>INDEX(F_Outputs_Prep!$B$4:$AH$378,MATCH(F_Outputs!$A252&amp;F_Outputs!$B252,F_Outputs_Prep!$I$4:$I$378,0),MATCH(F_Outputs!F$2,F_Outputs_Prep!$B$4:$AH$4,0))</f>
        <v>##BLANK</v>
      </c>
      <c r="G252" s="15" t="str">
        <f>INDEX(F_Outputs_Prep!$B$4:$AH$378,MATCH(F_Outputs!$A252&amp;F_Outputs!$B252,F_Outputs_Prep!$I$4:$I$378,0),MATCH(F_Outputs!G$2,F_Outputs_Prep!$B$4:$AH$4,0))</f>
        <v>##BLANK</v>
      </c>
      <c r="H252" s="15" t="str">
        <f>INDEX(F_Outputs_Prep!$B$4:$AH$378,MATCH(F_Outputs!$A252&amp;F_Outputs!$B252,F_Outputs_Prep!$I$4:$I$378,0),MATCH(F_Outputs!H$2,F_Outputs_Prep!$B$4:$AH$4,0))</f>
        <v>##BLANK</v>
      </c>
      <c r="I252" s="15" t="str">
        <f>INDEX(F_Outputs_Prep!$B$4:$AH$378,MATCH(F_Outputs!$A252&amp;F_Outputs!$B252,F_Outputs_Prep!$I$4:$I$378,0),MATCH(F_Outputs!I$2,F_Outputs_Prep!$B$4:$AH$4,0))</f>
        <v>##BLANK</v>
      </c>
      <c r="J252" s="15" t="str">
        <f>INDEX(F_Outputs_Prep!$B$4:$AH$378,MATCH(F_Outputs!$A252&amp;F_Outputs!$B252,F_Outputs_Prep!$I$4:$I$378,0),MATCH(F_Outputs!J$2,F_Outputs_Prep!$B$4:$AH$4,0))</f>
        <v>##BLANK</v>
      </c>
      <c r="K252" s="15" t="str">
        <f>INDEX(F_Outputs_Prep!$B$4:$AH$378,MATCH(F_Outputs!$A252&amp;F_Outputs!$B252,F_Outputs_Prep!$I$4:$I$378,0),MATCH(F_Outputs!K$2,F_Outputs_Prep!$B$4:$AH$4,0))</f>
        <v>##BLANK</v>
      </c>
      <c r="L252" s="15" t="str">
        <f>INDEX(F_Outputs_Prep!$B$4:$AH$378,MATCH(F_Outputs!$A252&amp;F_Outputs!$B252,F_Outputs_Prep!$I$4:$I$378,0),MATCH(F_Outputs!L$2,F_Outputs_Prep!$B$4:$AH$4,0))</f>
        <v>##BLANK</v>
      </c>
      <c r="M252" s="15" t="str">
        <f>INDEX(F_Outputs_Prep!$B$4:$AH$378,MATCH(F_Outputs!$A252&amp;F_Outputs!$B252,F_Outputs_Prep!$I$4:$I$378,0),MATCH(F_Outputs!M$2,F_Outputs_Prep!$B$4:$AH$4,0))</f>
        <v>##BLANK</v>
      </c>
      <c r="N252" s="15" t="str">
        <f>INDEX(F_Outputs_Prep!$B$4:$AH$378,MATCH(F_Outputs!$A252&amp;F_Outputs!$B252,F_Outputs_Prep!$I$4:$I$378,0),MATCH(F_Outputs!N$2,F_Outputs_Prep!$B$4:$AH$4,0))</f>
        <v>##BLANK</v>
      </c>
      <c r="O252" s="15" t="str">
        <f>INDEX(F_Outputs_Prep!$B$4:$AH$378,MATCH(F_Outputs!$A252&amp;F_Outputs!$B252,F_Outputs_Prep!$I$4:$I$378,0),MATCH(F_Outputs!O$2,F_Outputs_Prep!$B$4:$AH$4,0))</f>
        <v>##BLANK</v>
      </c>
      <c r="P252" s="15" t="str">
        <f>INDEX(F_Outputs_Prep!$B$4:$AH$378,MATCH(F_Outputs!$A252&amp;F_Outputs!$B252,F_Outputs_Prep!$I$4:$I$378,0),MATCH(F_Outputs!P$2,F_Outputs_Prep!$B$4:$AH$4,0))</f>
        <v>##BLANK</v>
      </c>
      <c r="Q252" s="15" t="str">
        <f>INDEX(F_Outputs_Prep!$B$4:$AH$378,MATCH(F_Outputs!$A252&amp;F_Outputs!$B252,F_Outputs_Prep!$I$4:$I$378,0),MATCH(F_Outputs!Q$2,F_Outputs_Prep!$B$4:$AH$4,0))</f>
        <v>##BLANK</v>
      </c>
      <c r="R252" s="15" t="str">
        <f>INDEX(F_Outputs_Prep!$B$4:$AH$378,MATCH(F_Outputs!$A252&amp;F_Outputs!$B252,F_Outputs_Prep!$I$4:$I$378,0),MATCH(F_Outputs!R$2,F_Outputs_Prep!$B$4:$AH$4,0))</f>
        <v>##BLANK</v>
      </c>
      <c r="S252" s="15" t="str">
        <f>INDEX(F_Outputs_Prep!$B$4:$AH$378,MATCH(F_Outputs!$A252&amp;F_Outputs!$B252,F_Outputs_Prep!$I$4:$I$378,0),MATCH(F_Outputs!S$2,F_Outputs_Prep!$B$4:$AH$4,0))</f>
        <v>##BLANK</v>
      </c>
      <c r="T252" s="15" t="str">
        <f>INDEX(F_Outputs_Prep!$B$4:$AH$378,MATCH(F_Outputs!$A252&amp;F_Outputs!$B252,F_Outputs_Prep!$I$4:$I$378,0),MATCH(F_Outputs!T$2,F_Outputs_Prep!$B$4:$AH$4,0))</f>
        <v>##BLANK</v>
      </c>
      <c r="U252" s="15" t="str">
        <f>INDEX(F_Outputs_Prep!$B$4:$AH$378,MATCH(F_Outputs!$A252&amp;F_Outputs!$B252,F_Outputs_Prep!$I$4:$I$378,0),MATCH(F_Outputs!U$2,F_Outputs_Prep!$B$4:$AH$4,0))</f>
        <v>##BLANK</v>
      </c>
      <c r="V252" s="15" t="str">
        <f>INDEX(F_Outputs_Prep!$B$4:$AH$378,MATCH(F_Outputs!$A252&amp;F_Outputs!$B252,F_Outputs_Prep!$I$4:$I$378,0),MATCH(F_Outputs!V$2,F_Outputs_Prep!$B$4:$AH$4,0))</f>
        <v>##BLANK</v>
      </c>
      <c r="W252" s="15" t="str">
        <f>INDEX(F_Outputs_Prep!$B$4:$AH$378,MATCH(F_Outputs!$A252&amp;F_Outputs!$B252,F_Outputs_Prep!$I$4:$I$378,0),MATCH(F_Outputs!W$2,F_Outputs_Prep!$B$4:$AH$4,0))</f>
        <v>##BLANK</v>
      </c>
      <c r="X252" s="15" t="str">
        <f>INDEX(F_Outputs_Prep!$B$4:$AH$378,MATCH(F_Outputs!$A252&amp;F_Outputs!$B252,F_Outputs_Prep!$I$4:$I$378,0),MATCH(F_Outputs!X$2,F_Outputs_Prep!$B$4:$AH$4,0))</f>
        <v>##BLANK</v>
      </c>
    </row>
    <row r="253" spans="1:24" ht="15" x14ac:dyDescent="0.25">
      <c r="A253" s="58" t="s">
        <v>94</v>
      </c>
      <c r="B253" s="56" t="s">
        <v>132</v>
      </c>
      <c r="C253" s="56" t="s">
        <v>183</v>
      </c>
      <c r="D253" s="52" t="s">
        <v>50</v>
      </c>
      <c r="E253" s="56" t="s">
        <v>44</v>
      </c>
      <c r="F253" s="15" t="str">
        <f>INDEX(F_Outputs_Prep!$B$4:$AH$378,MATCH(F_Outputs!$A253&amp;F_Outputs!$B253,F_Outputs_Prep!$I$4:$I$378,0),MATCH(F_Outputs!F$2,F_Outputs_Prep!$B$4:$AH$4,0))</f>
        <v>##BLANK</v>
      </c>
      <c r="G253" s="15" t="str">
        <f>INDEX(F_Outputs_Prep!$B$4:$AH$378,MATCH(F_Outputs!$A253&amp;F_Outputs!$B253,F_Outputs_Prep!$I$4:$I$378,0),MATCH(F_Outputs!G$2,F_Outputs_Prep!$B$4:$AH$4,0))</f>
        <v>##BLANK</v>
      </c>
      <c r="H253" s="15" t="str">
        <f>INDEX(F_Outputs_Prep!$B$4:$AH$378,MATCH(F_Outputs!$A253&amp;F_Outputs!$B253,F_Outputs_Prep!$I$4:$I$378,0),MATCH(F_Outputs!H$2,F_Outputs_Prep!$B$4:$AH$4,0))</f>
        <v>##BLANK</v>
      </c>
      <c r="I253" s="15" t="str">
        <f>INDEX(F_Outputs_Prep!$B$4:$AH$378,MATCH(F_Outputs!$A253&amp;F_Outputs!$B253,F_Outputs_Prep!$I$4:$I$378,0),MATCH(F_Outputs!I$2,F_Outputs_Prep!$B$4:$AH$4,0))</f>
        <v>##BLANK</v>
      </c>
      <c r="J253" s="15" t="str">
        <f>INDEX(F_Outputs_Prep!$B$4:$AH$378,MATCH(F_Outputs!$A253&amp;F_Outputs!$B253,F_Outputs_Prep!$I$4:$I$378,0),MATCH(F_Outputs!J$2,F_Outputs_Prep!$B$4:$AH$4,0))</f>
        <v>##BLANK</v>
      </c>
      <c r="K253" s="15" t="str">
        <f>INDEX(F_Outputs_Prep!$B$4:$AH$378,MATCH(F_Outputs!$A253&amp;F_Outputs!$B253,F_Outputs_Prep!$I$4:$I$378,0),MATCH(F_Outputs!K$2,F_Outputs_Prep!$B$4:$AH$4,0))</f>
        <v>##BLANK</v>
      </c>
      <c r="L253" s="15" t="str">
        <f>INDEX(F_Outputs_Prep!$B$4:$AH$378,MATCH(F_Outputs!$A253&amp;F_Outputs!$B253,F_Outputs_Prep!$I$4:$I$378,0),MATCH(F_Outputs!L$2,F_Outputs_Prep!$B$4:$AH$4,0))</f>
        <v>##BLANK</v>
      </c>
      <c r="M253" s="15" t="str">
        <f>INDEX(F_Outputs_Prep!$B$4:$AH$378,MATCH(F_Outputs!$A253&amp;F_Outputs!$B253,F_Outputs_Prep!$I$4:$I$378,0),MATCH(F_Outputs!M$2,F_Outputs_Prep!$B$4:$AH$4,0))</f>
        <v>##BLANK</v>
      </c>
      <c r="N253" s="15" t="str">
        <f>INDEX(F_Outputs_Prep!$B$4:$AH$378,MATCH(F_Outputs!$A253&amp;F_Outputs!$B253,F_Outputs_Prep!$I$4:$I$378,0),MATCH(F_Outputs!N$2,F_Outputs_Prep!$B$4:$AH$4,0))</f>
        <v>##BLANK</v>
      </c>
      <c r="O253" s="15" t="str">
        <f>INDEX(F_Outputs_Prep!$B$4:$AH$378,MATCH(F_Outputs!$A253&amp;F_Outputs!$B253,F_Outputs_Prep!$I$4:$I$378,0),MATCH(F_Outputs!O$2,F_Outputs_Prep!$B$4:$AH$4,0))</f>
        <v>##BLANK</v>
      </c>
      <c r="P253" s="15" t="str">
        <f>INDEX(F_Outputs_Prep!$B$4:$AH$378,MATCH(F_Outputs!$A253&amp;F_Outputs!$B253,F_Outputs_Prep!$I$4:$I$378,0),MATCH(F_Outputs!P$2,F_Outputs_Prep!$B$4:$AH$4,0))</f>
        <v>##BLANK</v>
      </c>
      <c r="Q253" s="15" t="str">
        <f>INDEX(F_Outputs_Prep!$B$4:$AH$378,MATCH(F_Outputs!$A253&amp;F_Outputs!$B253,F_Outputs_Prep!$I$4:$I$378,0),MATCH(F_Outputs!Q$2,F_Outputs_Prep!$B$4:$AH$4,0))</f>
        <v>##BLANK</v>
      </c>
      <c r="R253" s="15" t="str">
        <f>INDEX(F_Outputs_Prep!$B$4:$AH$378,MATCH(F_Outputs!$A253&amp;F_Outputs!$B253,F_Outputs_Prep!$I$4:$I$378,0),MATCH(F_Outputs!R$2,F_Outputs_Prep!$B$4:$AH$4,0))</f>
        <v>##BLANK</v>
      </c>
      <c r="S253" s="15" t="str">
        <f>INDEX(F_Outputs_Prep!$B$4:$AH$378,MATCH(F_Outputs!$A253&amp;F_Outputs!$B253,F_Outputs_Prep!$I$4:$I$378,0),MATCH(F_Outputs!S$2,F_Outputs_Prep!$B$4:$AH$4,0))</f>
        <v>##BLANK</v>
      </c>
      <c r="T253" s="15" t="str">
        <f>INDEX(F_Outputs_Prep!$B$4:$AH$378,MATCH(F_Outputs!$A253&amp;F_Outputs!$B253,F_Outputs_Prep!$I$4:$I$378,0),MATCH(F_Outputs!T$2,F_Outputs_Prep!$B$4:$AH$4,0))</f>
        <v>##BLANK</v>
      </c>
      <c r="U253" s="15" t="str">
        <f>INDEX(F_Outputs_Prep!$B$4:$AH$378,MATCH(F_Outputs!$A253&amp;F_Outputs!$B253,F_Outputs_Prep!$I$4:$I$378,0),MATCH(F_Outputs!U$2,F_Outputs_Prep!$B$4:$AH$4,0))</f>
        <v>##BLANK</v>
      </c>
      <c r="V253" s="15" t="str">
        <f>INDEX(F_Outputs_Prep!$B$4:$AH$378,MATCH(F_Outputs!$A253&amp;F_Outputs!$B253,F_Outputs_Prep!$I$4:$I$378,0),MATCH(F_Outputs!V$2,F_Outputs_Prep!$B$4:$AH$4,0))</f>
        <v>##BLANK</v>
      </c>
      <c r="W253" s="15" t="str">
        <f>INDEX(F_Outputs_Prep!$B$4:$AH$378,MATCH(F_Outputs!$A253&amp;F_Outputs!$B253,F_Outputs_Prep!$I$4:$I$378,0),MATCH(F_Outputs!W$2,F_Outputs_Prep!$B$4:$AH$4,0))</f>
        <v>##BLANK</v>
      </c>
      <c r="X253" s="15" t="str">
        <f>INDEX(F_Outputs_Prep!$B$4:$AH$378,MATCH(F_Outputs!$A253&amp;F_Outputs!$B253,F_Outputs_Prep!$I$4:$I$378,0),MATCH(F_Outputs!X$2,F_Outputs_Prep!$B$4:$AH$4,0))</f>
        <v>##BLANK</v>
      </c>
    </row>
    <row r="254" spans="1:24" ht="15" x14ac:dyDescent="0.25">
      <c r="A254" s="58" t="s">
        <v>94</v>
      </c>
      <c r="B254" s="56" t="s">
        <v>124</v>
      </c>
      <c r="C254" s="56" t="s">
        <v>184</v>
      </c>
      <c r="D254" s="52" t="s">
        <v>68</v>
      </c>
      <c r="E254" s="56" t="s">
        <v>44</v>
      </c>
      <c r="F254" s="15" t="str">
        <f>INDEX(F_Outputs_Prep!$B$4:$AH$378,MATCH(F_Outputs!$A254&amp;F_Outputs!$B254,F_Outputs_Prep!$I$4:$I$378,0),MATCH(F_Outputs!F$2,F_Outputs_Prep!$B$4:$AH$4,0))</f>
        <v>##BLANK</v>
      </c>
      <c r="G254" s="15" t="str">
        <f>INDEX(F_Outputs_Prep!$B$4:$AH$378,MATCH(F_Outputs!$A254&amp;F_Outputs!$B254,F_Outputs_Prep!$I$4:$I$378,0),MATCH(F_Outputs!G$2,F_Outputs_Prep!$B$4:$AH$4,0))</f>
        <v>##BLANK</v>
      </c>
      <c r="H254" s="15" t="str">
        <f>INDEX(F_Outputs_Prep!$B$4:$AH$378,MATCH(F_Outputs!$A254&amp;F_Outputs!$B254,F_Outputs_Prep!$I$4:$I$378,0),MATCH(F_Outputs!H$2,F_Outputs_Prep!$B$4:$AH$4,0))</f>
        <v>##BLANK</v>
      </c>
      <c r="I254" s="15" t="str">
        <f>INDEX(F_Outputs_Prep!$B$4:$AH$378,MATCH(F_Outputs!$A254&amp;F_Outputs!$B254,F_Outputs_Prep!$I$4:$I$378,0),MATCH(F_Outputs!I$2,F_Outputs_Prep!$B$4:$AH$4,0))</f>
        <v>##BLANK</v>
      </c>
      <c r="J254" s="15" t="str">
        <f>INDEX(F_Outputs_Prep!$B$4:$AH$378,MATCH(F_Outputs!$A254&amp;F_Outputs!$B254,F_Outputs_Prep!$I$4:$I$378,0),MATCH(F_Outputs!J$2,F_Outputs_Prep!$B$4:$AH$4,0))</f>
        <v>##BLANK</v>
      </c>
      <c r="K254" s="15" t="str">
        <f>INDEX(F_Outputs_Prep!$B$4:$AH$378,MATCH(F_Outputs!$A254&amp;F_Outputs!$B254,F_Outputs_Prep!$I$4:$I$378,0),MATCH(F_Outputs!K$2,F_Outputs_Prep!$B$4:$AH$4,0))</f>
        <v>##BLANK</v>
      </c>
      <c r="L254" s="15" t="str">
        <f>INDEX(F_Outputs_Prep!$B$4:$AH$378,MATCH(F_Outputs!$A254&amp;F_Outputs!$B254,F_Outputs_Prep!$I$4:$I$378,0),MATCH(F_Outputs!L$2,F_Outputs_Prep!$B$4:$AH$4,0))</f>
        <v>##BLANK</v>
      </c>
      <c r="M254" s="15" t="str">
        <f>INDEX(F_Outputs_Prep!$B$4:$AH$378,MATCH(F_Outputs!$A254&amp;F_Outputs!$B254,F_Outputs_Prep!$I$4:$I$378,0),MATCH(F_Outputs!M$2,F_Outputs_Prep!$B$4:$AH$4,0))</f>
        <v>##BLANK</v>
      </c>
      <c r="N254" s="15" t="str">
        <f>INDEX(F_Outputs_Prep!$B$4:$AH$378,MATCH(F_Outputs!$A254&amp;F_Outputs!$B254,F_Outputs_Prep!$I$4:$I$378,0),MATCH(F_Outputs!N$2,F_Outputs_Prep!$B$4:$AH$4,0))</f>
        <v>##BLANK</v>
      </c>
      <c r="O254" s="15" t="str">
        <f>INDEX(F_Outputs_Prep!$B$4:$AH$378,MATCH(F_Outputs!$A254&amp;F_Outputs!$B254,F_Outputs_Prep!$I$4:$I$378,0),MATCH(F_Outputs!O$2,F_Outputs_Prep!$B$4:$AH$4,0))</f>
        <v>##BLANK</v>
      </c>
      <c r="P254" s="15" t="str">
        <f>INDEX(F_Outputs_Prep!$B$4:$AH$378,MATCH(F_Outputs!$A254&amp;F_Outputs!$B254,F_Outputs_Prep!$I$4:$I$378,0),MATCH(F_Outputs!P$2,F_Outputs_Prep!$B$4:$AH$4,0))</f>
        <v>##BLANK</v>
      </c>
      <c r="Q254" s="15" t="str">
        <f>INDEX(F_Outputs_Prep!$B$4:$AH$378,MATCH(F_Outputs!$A254&amp;F_Outputs!$B254,F_Outputs_Prep!$I$4:$I$378,0),MATCH(F_Outputs!Q$2,F_Outputs_Prep!$B$4:$AH$4,0))</f>
        <v>##BLANK</v>
      </c>
      <c r="R254" s="15" t="str">
        <f>INDEX(F_Outputs_Prep!$B$4:$AH$378,MATCH(F_Outputs!$A254&amp;F_Outputs!$B254,F_Outputs_Prep!$I$4:$I$378,0),MATCH(F_Outputs!R$2,F_Outputs_Prep!$B$4:$AH$4,0))</f>
        <v>##BLANK</v>
      </c>
      <c r="S254" s="15" t="str">
        <f>INDEX(F_Outputs_Prep!$B$4:$AH$378,MATCH(F_Outputs!$A254&amp;F_Outputs!$B254,F_Outputs_Prep!$I$4:$I$378,0),MATCH(F_Outputs!S$2,F_Outputs_Prep!$B$4:$AH$4,0))</f>
        <v>##BLANK</v>
      </c>
      <c r="T254" s="15" t="str">
        <f>INDEX(F_Outputs_Prep!$B$4:$AH$378,MATCH(F_Outputs!$A254&amp;F_Outputs!$B254,F_Outputs_Prep!$I$4:$I$378,0),MATCH(F_Outputs!T$2,F_Outputs_Prep!$B$4:$AH$4,0))</f>
        <v>##BLANK</v>
      </c>
      <c r="U254" s="15" t="str">
        <f>INDEX(F_Outputs_Prep!$B$4:$AH$378,MATCH(F_Outputs!$A254&amp;F_Outputs!$B254,F_Outputs_Prep!$I$4:$I$378,0),MATCH(F_Outputs!U$2,F_Outputs_Prep!$B$4:$AH$4,0))</f>
        <v>##BLANK</v>
      </c>
      <c r="V254" s="15" t="str">
        <f>INDEX(F_Outputs_Prep!$B$4:$AH$378,MATCH(F_Outputs!$A254&amp;F_Outputs!$B254,F_Outputs_Prep!$I$4:$I$378,0),MATCH(F_Outputs!V$2,F_Outputs_Prep!$B$4:$AH$4,0))</f>
        <v>##BLANK</v>
      </c>
      <c r="W254" s="15" t="str">
        <f>INDEX(F_Outputs_Prep!$B$4:$AH$378,MATCH(F_Outputs!$A254&amp;F_Outputs!$B254,F_Outputs_Prep!$I$4:$I$378,0),MATCH(F_Outputs!W$2,F_Outputs_Prep!$B$4:$AH$4,0))</f>
        <v>##BLANK</v>
      </c>
      <c r="X254" s="15" t="str">
        <f>INDEX(F_Outputs_Prep!$B$4:$AH$378,MATCH(F_Outputs!$A254&amp;F_Outputs!$B254,F_Outputs_Prep!$I$4:$I$378,0),MATCH(F_Outputs!X$2,F_Outputs_Prep!$B$4:$AH$4,0))</f>
        <v>##BLANK</v>
      </c>
    </row>
    <row r="255" spans="1:24" ht="15" x14ac:dyDescent="0.25">
      <c r="A255" s="58" t="s">
        <v>94</v>
      </c>
      <c r="B255" s="56" t="s">
        <v>164</v>
      </c>
      <c r="C255" s="56" t="s">
        <v>153</v>
      </c>
      <c r="D255" s="52" t="s">
        <v>50</v>
      </c>
      <c r="E255" s="56" t="s">
        <v>44</v>
      </c>
      <c r="F255" s="15" t="str">
        <f>INDEX(F_Outputs_Prep!$B$4:$AH$378,MATCH(F_Outputs!$A255&amp;F_Outputs!$B255,F_Outputs_Prep!$I$4:$I$378,0),MATCH(F_Outputs!F$2,F_Outputs_Prep!$B$4:$AH$4,0))</f>
        <v>##BLANK</v>
      </c>
      <c r="G255" s="15" t="str">
        <f>INDEX(F_Outputs_Prep!$B$4:$AH$378,MATCH(F_Outputs!$A255&amp;F_Outputs!$B255,F_Outputs_Prep!$I$4:$I$378,0),MATCH(F_Outputs!G$2,F_Outputs_Prep!$B$4:$AH$4,0))</f>
        <v>##BLANK</v>
      </c>
      <c r="H255" s="15" t="str">
        <f>INDEX(F_Outputs_Prep!$B$4:$AH$378,MATCH(F_Outputs!$A255&amp;F_Outputs!$B255,F_Outputs_Prep!$I$4:$I$378,0),MATCH(F_Outputs!H$2,F_Outputs_Prep!$B$4:$AH$4,0))</f>
        <v>##BLANK</v>
      </c>
      <c r="I255" s="15" t="str">
        <f>INDEX(F_Outputs_Prep!$B$4:$AH$378,MATCH(F_Outputs!$A255&amp;F_Outputs!$B255,F_Outputs_Prep!$I$4:$I$378,0),MATCH(F_Outputs!I$2,F_Outputs_Prep!$B$4:$AH$4,0))</f>
        <v>##BLANK</v>
      </c>
      <c r="J255" s="15" t="str">
        <f>INDEX(F_Outputs_Prep!$B$4:$AH$378,MATCH(F_Outputs!$A255&amp;F_Outputs!$B255,F_Outputs_Prep!$I$4:$I$378,0),MATCH(F_Outputs!J$2,F_Outputs_Prep!$B$4:$AH$4,0))</f>
        <v>##BLANK</v>
      </c>
      <c r="K255" s="15" t="str">
        <f>INDEX(F_Outputs_Prep!$B$4:$AH$378,MATCH(F_Outputs!$A255&amp;F_Outputs!$B255,F_Outputs_Prep!$I$4:$I$378,0),MATCH(F_Outputs!K$2,F_Outputs_Prep!$B$4:$AH$4,0))</f>
        <v>##BLANK</v>
      </c>
      <c r="L255" s="15" t="str">
        <f>INDEX(F_Outputs_Prep!$B$4:$AH$378,MATCH(F_Outputs!$A255&amp;F_Outputs!$B255,F_Outputs_Prep!$I$4:$I$378,0),MATCH(F_Outputs!L$2,F_Outputs_Prep!$B$4:$AH$4,0))</f>
        <v>##BLANK</v>
      </c>
      <c r="M255" s="15" t="str">
        <f>INDEX(F_Outputs_Prep!$B$4:$AH$378,MATCH(F_Outputs!$A255&amp;F_Outputs!$B255,F_Outputs_Prep!$I$4:$I$378,0),MATCH(F_Outputs!M$2,F_Outputs_Prep!$B$4:$AH$4,0))</f>
        <v>##BLANK</v>
      </c>
      <c r="N255" s="15" t="str">
        <f>INDEX(F_Outputs_Prep!$B$4:$AH$378,MATCH(F_Outputs!$A255&amp;F_Outputs!$B255,F_Outputs_Prep!$I$4:$I$378,0),MATCH(F_Outputs!N$2,F_Outputs_Prep!$B$4:$AH$4,0))</f>
        <v>##BLANK</v>
      </c>
      <c r="O255" s="15" t="str">
        <f>INDEX(F_Outputs_Prep!$B$4:$AH$378,MATCH(F_Outputs!$A255&amp;F_Outputs!$B255,F_Outputs_Prep!$I$4:$I$378,0),MATCH(F_Outputs!O$2,F_Outputs_Prep!$B$4:$AH$4,0))</f>
        <v>##BLANK</v>
      </c>
      <c r="P255" s="15" t="str">
        <f>INDEX(F_Outputs_Prep!$B$4:$AH$378,MATCH(F_Outputs!$A255&amp;F_Outputs!$B255,F_Outputs_Prep!$I$4:$I$378,0),MATCH(F_Outputs!P$2,F_Outputs_Prep!$B$4:$AH$4,0))</f>
        <v>##BLANK</v>
      </c>
      <c r="Q255" s="15" t="str">
        <f>INDEX(F_Outputs_Prep!$B$4:$AH$378,MATCH(F_Outputs!$A255&amp;F_Outputs!$B255,F_Outputs_Prep!$I$4:$I$378,0),MATCH(F_Outputs!Q$2,F_Outputs_Prep!$B$4:$AH$4,0))</f>
        <v>##BLANK</v>
      </c>
      <c r="R255" s="15" t="str">
        <f>INDEX(F_Outputs_Prep!$B$4:$AH$378,MATCH(F_Outputs!$A255&amp;F_Outputs!$B255,F_Outputs_Prep!$I$4:$I$378,0),MATCH(F_Outputs!R$2,F_Outputs_Prep!$B$4:$AH$4,0))</f>
        <v>##BLANK</v>
      </c>
      <c r="S255" s="15" t="str">
        <f>INDEX(F_Outputs_Prep!$B$4:$AH$378,MATCH(F_Outputs!$A255&amp;F_Outputs!$B255,F_Outputs_Prep!$I$4:$I$378,0),MATCH(F_Outputs!S$2,F_Outputs_Prep!$B$4:$AH$4,0))</f>
        <v>##BLANK</v>
      </c>
      <c r="T255" s="15" t="str">
        <f>INDEX(F_Outputs_Prep!$B$4:$AH$378,MATCH(F_Outputs!$A255&amp;F_Outputs!$B255,F_Outputs_Prep!$I$4:$I$378,0),MATCH(F_Outputs!T$2,F_Outputs_Prep!$B$4:$AH$4,0))</f>
        <v>##BLANK</v>
      </c>
      <c r="U255" s="15" t="str">
        <f>INDEX(F_Outputs_Prep!$B$4:$AH$378,MATCH(F_Outputs!$A255&amp;F_Outputs!$B255,F_Outputs_Prep!$I$4:$I$378,0),MATCH(F_Outputs!U$2,F_Outputs_Prep!$B$4:$AH$4,0))</f>
        <v>##BLANK</v>
      </c>
      <c r="V255" s="15" t="str">
        <f>INDEX(F_Outputs_Prep!$B$4:$AH$378,MATCH(F_Outputs!$A255&amp;F_Outputs!$B255,F_Outputs_Prep!$I$4:$I$378,0),MATCH(F_Outputs!V$2,F_Outputs_Prep!$B$4:$AH$4,0))</f>
        <v>##BLANK</v>
      </c>
      <c r="W255" s="15" t="str">
        <f>INDEX(F_Outputs_Prep!$B$4:$AH$378,MATCH(F_Outputs!$A255&amp;F_Outputs!$B255,F_Outputs_Prep!$I$4:$I$378,0),MATCH(F_Outputs!W$2,F_Outputs_Prep!$B$4:$AH$4,0))</f>
        <v>##BLANK</v>
      </c>
      <c r="X255" s="15" t="str">
        <f>INDEX(F_Outputs_Prep!$B$4:$AH$378,MATCH(F_Outputs!$A255&amp;F_Outputs!$B255,F_Outputs_Prep!$I$4:$I$378,0),MATCH(F_Outputs!X$2,F_Outputs_Prep!$B$4:$AH$4,0))</f>
        <v>##BLANK</v>
      </c>
    </row>
    <row r="256" spans="1:24" ht="15" x14ac:dyDescent="0.25">
      <c r="A256" s="58" t="s">
        <v>94</v>
      </c>
      <c r="B256" s="56" t="s">
        <v>165</v>
      </c>
      <c r="C256" s="56" t="s">
        <v>185</v>
      </c>
      <c r="D256" s="52" t="s">
        <v>50</v>
      </c>
      <c r="E256" s="56" t="s">
        <v>44</v>
      </c>
      <c r="F256" s="15" t="str">
        <f>INDEX(F_Outputs_Prep!$B$4:$AH$378,MATCH(F_Outputs!$A256&amp;F_Outputs!$B256,F_Outputs_Prep!$I$4:$I$378,0),MATCH(F_Outputs!F$2,F_Outputs_Prep!$B$4:$AH$4,0))</f>
        <v>##BLANK</v>
      </c>
      <c r="G256" s="15" t="str">
        <f>INDEX(F_Outputs_Prep!$B$4:$AH$378,MATCH(F_Outputs!$A256&amp;F_Outputs!$B256,F_Outputs_Prep!$I$4:$I$378,0),MATCH(F_Outputs!G$2,F_Outputs_Prep!$B$4:$AH$4,0))</f>
        <v>##BLANK</v>
      </c>
      <c r="H256" s="15" t="str">
        <f>INDEX(F_Outputs_Prep!$B$4:$AH$378,MATCH(F_Outputs!$A256&amp;F_Outputs!$B256,F_Outputs_Prep!$I$4:$I$378,0),MATCH(F_Outputs!H$2,F_Outputs_Prep!$B$4:$AH$4,0))</f>
        <v>##BLANK</v>
      </c>
      <c r="I256" s="15" t="str">
        <f>INDEX(F_Outputs_Prep!$B$4:$AH$378,MATCH(F_Outputs!$A256&amp;F_Outputs!$B256,F_Outputs_Prep!$I$4:$I$378,0),MATCH(F_Outputs!I$2,F_Outputs_Prep!$B$4:$AH$4,0))</f>
        <v>##BLANK</v>
      </c>
      <c r="J256" s="15" t="str">
        <f>INDEX(F_Outputs_Prep!$B$4:$AH$378,MATCH(F_Outputs!$A256&amp;F_Outputs!$B256,F_Outputs_Prep!$I$4:$I$378,0),MATCH(F_Outputs!J$2,F_Outputs_Prep!$B$4:$AH$4,0))</f>
        <v>##BLANK</v>
      </c>
      <c r="K256" s="15" t="str">
        <f>INDEX(F_Outputs_Prep!$B$4:$AH$378,MATCH(F_Outputs!$A256&amp;F_Outputs!$B256,F_Outputs_Prep!$I$4:$I$378,0),MATCH(F_Outputs!K$2,F_Outputs_Prep!$B$4:$AH$4,0))</f>
        <v>##BLANK</v>
      </c>
      <c r="L256" s="15" t="str">
        <f>INDEX(F_Outputs_Prep!$B$4:$AH$378,MATCH(F_Outputs!$A256&amp;F_Outputs!$B256,F_Outputs_Prep!$I$4:$I$378,0),MATCH(F_Outputs!L$2,F_Outputs_Prep!$B$4:$AH$4,0))</f>
        <v>##BLANK</v>
      </c>
      <c r="M256" s="15" t="str">
        <f>INDEX(F_Outputs_Prep!$B$4:$AH$378,MATCH(F_Outputs!$A256&amp;F_Outputs!$B256,F_Outputs_Prep!$I$4:$I$378,0),MATCH(F_Outputs!M$2,F_Outputs_Prep!$B$4:$AH$4,0))</f>
        <v>##BLANK</v>
      </c>
      <c r="N256" s="15" t="str">
        <f>INDEX(F_Outputs_Prep!$B$4:$AH$378,MATCH(F_Outputs!$A256&amp;F_Outputs!$B256,F_Outputs_Prep!$I$4:$I$378,0),MATCH(F_Outputs!N$2,F_Outputs_Prep!$B$4:$AH$4,0))</f>
        <v>##BLANK</v>
      </c>
      <c r="O256" s="15" t="str">
        <f>INDEX(F_Outputs_Prep!$B$4:$AH$378,MATCH(F_Outputs!$A256&amp;F_Outputs!$B256,F_Outputs_Prep!$I$4:$I$378,0),MATCH(F_Outputs!O$2,F_Outputs_Prep!$B$4:$AH$4,0))</f>
        <v>##BLANK</v>
      </c>
      <c r="P256" s="15" t="str">
        <f>INDEX(F_Outputs_Prep!$B$4:$AH$378,MATCH(F_Outputs!$A256&amp;F_Outputs!$B256,F_Outputs_Prep!$I$4:$I$378,0),MATCH(F_Outputs!P$2,F_Outputs_Prep!$B$4:$AH$4,0))</f>
        <v>##BLANK</v>
      </c>
      <c r="Q256" s="15" t="str">
        <f>INDEX(F_Outputs_Prep!$B$4:$AH$378,MATCH(F_Outputs!$A256&amp;F_Outputs!$B256,F_Outputs_Prep!$I$4:$I$378,0),MATCH(F_Outputs!Q$2,F_Outputs_Prep!$B$4:$AH$4,0))</f>
        <v>##BLANK</v>
      </c>
      <c r="R256" s="15" t="str">
        <f>INDEX(F_Outputs_Prep!$B$4:$AH$378,MATCH(F_Outputs!$A256&amp;F_Outputs!$B256,F_Outputs_Prep!$I$4:$I$378,0),MATCH(F_Outputs!R$2,F_Outputs_Prep!$B$4:$AH$4,0))</f>
        <v>##BLANK</v>
      </c>
      <c r="S256" s="15" t="str">
        <f>INDEX(F_Outputs_Prep!$B$4:$AH$378,MATCH(F_Outputs!$A256&amp;F_Outputs!$B256,F_Outputs_Prep!$I$4:$I$378,0),MATCH(F_Outputs!S$2,F_Outputs_Prep!$B$4:$AH$4,0))</f>
        <v>##BLANK</v>
      </c>
      <c r="T256" s="15" t="str">
        <f>INDEX(F_Outputs_Prep!$B$4:$AH$378,MATCH(F_Outputs!$A256&amp;F_Outputs!$B256,F_Outputs_Prep!$I$4:$I$378,0),MATCH(F_Outputs!T$2,F_Outputs_Prep!$B$4:$AH$4,0))</f>
        <v>##BLANK</v>
      </c>
      <c r="U256" s="15" t="str">
        <f>INDEX(F_Outputs_Prep!$B$4:$AH$378,MATCH(F_Outputs!$A256&amp;F_Outputs!$B256,F_Outputs_Prep!$I$4:$I$378,0),MATCH(F_Outputs!U$2,F_Outputs_Prep!$B$4:$AH$4,0))</f>
        <v>##BLANK</v>
      </c>
      <c r="V256" s="15" t="str">
        <f>INDEX(F_Outputs_Prep!$B$4:$AH$378,MATCH(F_Outputs!$A256&amp;F_Outputs!$B256,F_Outputs_Prep!$I$4:$I$378,0),MATCH(F_Outputs!V$2,F_Outputs_Prep!$B$4:$AH$4,0))</f>
        <v>##BLANK</v>
      </c>
      <c r="W256" s="15" t="str">
        <f>INDEX(F_Outputs_Prep!$B$4:$AH$378,MATCH(F_Outputs!$A256&amp;F_Outputs!$B256,F_Outputs_Prep!$I$4:$I$378,0),MATCH(F_Outputs!W$2,F_Outputs_Prep!$B$4:$AH$4,0))</f>
        <v>##BLANK</v>
      </c>
      <c r="X256" s="15" t="str">
        <f>INDEX(F_Outputs_Prep!$B$4:$AH$378,MATCH(F_Outputs!$A256&amp;F_Outputs!$B256,F_Outputs_Prep!$I$4:$I$378,0),MATCH(F_Outputs!X$2,F_Outputs_Prep!$B$4:$AH$4,0))</f>
        <v>##BLANK</v>
      </c>
    </row>
    <row r="257" spans="1:24" ht="15" x14ac:dyDescent="0.25">
      <c r="A257" s="58" t="s">
        <v>94</v>
      </c>
      <c r="B257" s="56" t="s">
        <v>166</v>
      </c>
      <c r="C257" s="56" t="s">
        <v>186</v>
      </c>
      <c r="D257" s="52" t="s">
        <v>50</v>
      </c>
      <c r="E257" s="56" t="s">
        <v>44</v>
      </c>
      <c r="F257" s="15" t="str">
        <f>INDEX(F_Outputs_Prep!$B$4:$AH$378,MATCH(F_Outputs!$A257&amp;F_Outputs!$B257,F_Outputs_Prep!$I$4:$I$378,0),MATCH(F_Outputs!F$2,F_Outputs_Prep!$B$4:$AH$4,0))</f>
        <v>##BLANK</v>
      </c>
      <c r="G257" s="15" t="str">
        <f>INDEX(F_Outputs_Prep!$B$4:$AH$378,MATCH(F_Outputs!$A257&amp;F_Outputs!$B257,F_Outputs_Prep!$I$4:$I$378,0),MATCH(F_Outputs!G$2,F_Outputs_Prep!$B$4:$AH$4,0))</f>
        <v>##BLANK</v>
      </c>
      <c r="H257" s="15" t="str">
        <f>INDEX(F_Outputs_Prep!$B$4:$AH$378,MATCH(F_Outputs!$A257&amp;F_Outputs!$B257,F_Outputs_Prep!$I$4:$I$378,0),MATCH(F_Outputs!H$2,F_Outputs_Prep!$B$4:$AH$4,0))</f>
        <v>##BLANK</v>
      </c>
      <c r="I257" s="15" t="str">
        <f>INDEX(F_Outputs_Prep!$B$4:$AH$378,MATCH(F_Outputs!$A257&amp;F_Outputs!$B257,F_Outputs_Prep!$I$4:$I$378,0),MATCH(F_Outputs!I$2,F_Outputs_Prep!$B$4:$AH$4,0))</f>
        <v>##BLANK</v>
      </c>
      <c r="J257" s="15" t="str">
        <f>INDEX(F_Outputs_Prep!$B$4:$AH$378,MATCH(F_Outputs!$A257&amp;F_Outputs!$B257,F_Outputs_Prep!$I$4:$I$378,0),MATCH(F_Outputs!J$2,F_Outputs_Prep!$B$4:$AH$4,0))</f>
        <v>##BLANK</v>
      </c>
      <c r="K257" s="15" t="str">
        <f>INDEX(F_Outputs_Prep!$B$4:$AH$378,MATCH(F_Outputs!$A257&amp;F_Outputs!$B257,F_Outputs_Prep!$I$4:$I$378,0),MATCH(F_Outputs!K$2,F_Outputs_Prep!$B$4:$AH$4,0))</f>
        <v>##BLANK</v>
      </c>
      <c r="L257" s="15" t="str">
        <f>INDEX(F_Outputs_Prep!$B$4:$AH$378,MATCH(F_Outputs!$A257&amp;F_Outputs!$B257,F_Outputs_Prep!$I$4:$I$378,0),MATCH(F_Outputs!L$2,F_Outputs_Prep!$B$4:$AH$4,0))</f>
        <v>##BLANK</v>
      </c>
      <c r="M257" s="15" t="str">
        <f>INDEX(F_Outputs_Prep!$B$4:$AH$378,MATCH(F_Outputs!$A257&amp;F_Outputs!$B257,F_Outputs_Prep!$I$4:$I$378,0),MATCH(F_Outputs!M$2,F_Outputs_Prep!$B$4:$AH$4,0))</f>
        <v>##BLANK</v>
      </c>
      <c r="N257" s="15" t="str">
        <f>INDEX(F_Outputs_Prep!$B$4:$AH$378,MATCH(F_Outputs!$A257&amp;F_Outputs!$B257,F_Outputs_Prep!$I$4:$I$378,0),MATCH(F_Outputs!N$2,F_Outputs_Prep!$B$4:$AH$4,0))</f>
        <v>##BLANK</v>
      </c>
      <c r="O257" s="15" t="str">
        <f>INDEX(F_Outputs_Prep!$B$4:$AH$378,MATCH(F_Outputs!$A257&amp;F_Outputs!$B257,F_Outputs_Prep!$I$4:$I$378,0),MATCH(F_Outputs!O$2,F_Outputs_Prep!$B$4:$AH$4,0))</f>
        <v>##BLANK</v>
      </c>
      <c r="P257" s="15" t="str">
        <f>INDEX(F_Outputs_Prep!$B$4:$AH$378,MATCH(F_Outputs!$A257&amp;F_Outputs!$B257,F_Outputs_Prep!$I$4:$I$378,0),MATCH(F_Outputs!P$2,F_Outputs_Prep!$B$4:$AH$4,0))</f>
        <v>##BLANK</v>
      </c>
      <c r="Q257" s="15" t="str">
        <f>INDEX(F_Outputs_Prep!$B$4:$AH$378,MATCH(F_Outputs!$A257&amp;F_Outputs!$B257,F_Outputs_Prep!$I$4:$I$378,0),MATCH(F_Outputs!Q$2,F_Outputs_Prep!$B$4:$AH$4,0))</f>
        <v>##BLANK</v>
      </c>
      <c r="R257" s="15" t="str">
        <f>INDEX(F_Outputs_Prep!$B$4:$AH$378,MATCH(F_Outputs!$A257&amp;F_Outputs!$B257,F_Outputs_Prep!$I$4:$I$378,0),MATCH(F_Outputs!R$2,F_Outputs_Prep!$B$4:$AH$4,0))</f>
        <v>##BLANK</v>
      </c>
      <c r="S257" s="15" t="str">
        <f>INDEX(F_Outputs_Prep!$B$4:$AH$378,MATCH(F_Outputs!$A257&amp;F_Outputs!$B257,F_Outputs_Prep!$I$4:$I$378,0),MATCH(F_Outputs!S$2,F_Outputs_Prep!$B$4:$AH$4,0))</f>
        <v>##BLANK</v>
      </c>
      <c r="T257" s="15" t="str">
        <f>INDEX(F_Outputs_Prep!$B$4:$AH$378,MATCH(F_Outputs!$A257&amp;F_Outputs!$B257,F_Outputs_Prep!$I$4:$I$378,0),MATCH(F_Outputs!T$2,F_Outputs_Prep!$B$4:$AH$4,0))</f>
        <v>##BLANK</v>
      </c>
      <c r="U257" s="15" t="str">
        <f>INDEX(F_Outputs_Prep!$B$4:$AH$378,MATCH(F_Outputs!$A257&amp;F_Outputs!$B257,F_Outputs_Prep!$I$4:$I$378,0),MATCH(F_Outputs!U$2,F_Outputs_Prep!$B$4:$AH$4,0))</f>
        <v>##BLANK</v>
      </c>
      <c r="V257" s="15" t="str">
        <f>INDEX(F_Outputs_Prep!$B$4:$AH$378,MATCH(F_Outputs!$A257&amp;F_Outputs!$B257,F_Outputs_Prep!$I$4:$I$378,0),MATCH(F_Outputs!V$2,F_Outputs_Prep!$B$4:$AH$4,0))</f>
        <v>##BLANK</v>
      </c>
      <c r="W257" s="15" t="str">
        <f>INDEX(F_Outputs_Prep!$B$4:$AH$378,MATCH(F_Outputs!$A257&amp;F_Outputs!$B257,F_Outputs_Prep!$I$4:$I$378,0),MATCH(F_Outputs!W$2,F_Outputs_Prep!$B$4:$AH$4,0))</f>
        <v>##BLANK</v>
      </c>
      <c r="X257" s="15" t="str">
        <f>INDEX(F_Outputs_Prep!$B$4:$AH$378,MATCH(F_Outputs!$A257&amp;F_Outputs!$B257,F_Outputs_Prep!$I$4:$I$378,0),MATCH(F_Outputs!X$2,F_Outputs_Prep!$B$4:$AH$4,0))</f>
        <v>##BLANK</v>
      </c>
    </row>
    <row r="258" spans="1:24" ht="15" x14ac:dyDescent="0.25">
      <c r="A258" s="58" t="s">
        <v>94</v>
      </c>
      <c r="B258" s="56" t="s">
        <v>167</v>
      </c>
      <c r="C258" s="56" t="s">
        <v>187</v>
      </c>
      <c r="D258" s="52" t="s">
        <v>50</v>
      </c>
      <c r="E258" s="56" t="s">
        <v>44</v>
      </c>
      <c r="F258" s="15" t="str">
        <f>INDEX(F_Outputs_Prep!$B$4:$AH$378,MATCH(F_Outputs!$A258&amp;F_Outputs!$B258,F_Outputs_Prep!$I$4:$I$378,0),MATCH(F_Outputs!F$2,F_Outputs_Prep!$B$4:$AH$4,0))</f>
        <v>##BLANK</v>
      </c>
      <c r="G258" s="15" t="str">
        <f>INDEX(F_Outputs_Prep!$B$4:$AH$378,MATCH(F_Outputs!$A258&amp;F_Outputs!$B258,F_Outputs_Prep!$I$4:$I$378,0),MATCH(F_Outputs!G$2,F_Outputs_Prep!$B$4:$AH$4,0))</f>
        <v>##BLANK</v>
      </c>
      <c r="H258" s="15" t="str">
        <f>INDEX(F_Outputs_Prep!$B$4:$AH$378,MATCH(F_Outputs!$A258&amp;F_Outputs!$B258,F_Outputs_Prep!$I$4:$I$378,0),MATCH(F_Outputs!H$2,F_Outputs_Prep!$B$4:$AH$4,0))</f>
        <v>##BLANK</v>
      </c>
      <c r="I258" s="15" t="str">
        <f>INDEX(F_Outputs_Prep!$B$4:$AH$378,MATCH(F_Outputs!$A258&amp;F_Outputs!$B258,F_Outputs_Prep!$I$4:$I$378,0),MATCH(F_Outputs!I$2,F_Outputs_Prep!$B$4:$AH$4,0))</f>
        <v>##BLANK</v>
      </c>
      <c r="J258" s="15" t="str">
        <f>INDEX(F_Outputs_Prep!$B$4:$AH$378,MATCH(F_Outputs!$A258&amp;F_Outputs!$B258,F_Outputs_Prep!$I$4:$I$378,0),MATCH(F_Outputs!J$2,F_Outputs_Prep!$B$4:$AH$4,0))</f>
        <v>##BLANK</v>
      </c>
      <c r="K258" s="15" t="str">
        <f>INDEX(F_Outputs_Prep!$B$4:$AH$378,MATCH(F_Outputs!$A258&amp;F_Outputs!$B258,F_Outputs_Prep!$I$4:$I$378,0),MATCH(F_Outputs!K$2,F_Outputs_Prep!$B$4:$AH$4,0))</f>
        <v>##BLANK</v>
      </c>
      <c r="L258" s="15" t="str">
        <f>INDEX(F_Outputs_Prep!$B$4:$AH$378,MATCH(F_Outputs!$A258&amp;F_Outputs!$B258,F_Outputs_Prep!$I$4:$I$378,0),MATCH(F_Outputs!L$2,F_Outputs_Prep!$B$4:$AH$4,0))</f>
        <v>##BLANK</v>
      </c>
      <c r="M258" s="15" t="str">
        <f>INDEX(F_Outputs_Prep!$B$4:$AH$378,MATCH(F_Outputs!$A258&amp;F_Outputs!$B258,F_Outputs_Prep!$I$4:$I$378,0),MATCH(F_Outputs!M$2,F_Outputs_Prep!$B$4:$AH$4,0))</f>
        <v>##BLANK</v>
      </c>
      <c r="N258" s="15" t="str">
        <f>INDEX(F_Outputs_Prep!$B$4:$AH$378,MATCH(F_Outputs!$A258&amp;F_Outputs!$B258,F_Outputs_Prep!$I$4:$I$378,0),MATCH(F_Outputs!N$2,F_Outputs_Prep!$B$4:$AH$4,0))</f>
        <v>##BLANK</v>
      </c>
      <c r="O258" s="15" t="str">
        <f>INDEX(F_Outputs_Prep!$B$4:$AH$378,MATCH(F_Outputs!$A258&amp;F_Outputs!$B258,F_Outputs_Prep!$I$4:$I$378,0),MATCH(F_Outputs!O$2,F_Outputs_Prep!$B$4:$AH$4,0))</f>
        <v>##BLANK</v>
      </c>
      <c r="P258" s="15" t="str">
        <f>INDEX(F_Outputs_Prep!$B$4:$AH$378,MATCH(F_Outputs!$A258&amp;F_Outputs!$B258,F_Outputs_Prep!$I$4:$I$378,0),MATCH(F_Outputs!P$2,F_Outputs_Prep!$B$4:$AH$4,0))</f>
        <v>##BLANK</v>
      </c>
      <c r="Q258" s="15" t="str">
        <f>INDEX(F_Outputs_Prep!$B$4:$AH$378,MATCH(F_Outputs!$A258&amp;F_Outputs!$B258,F_Outputs_Prep!$I$4:$I$378,0),MATCH(F_Outputs!Q$2,F_Outputs_Prep!$B$4:$AH$4,0))</f>
        <v>##BLANK</v>
      </c>
      <c r="R258" s="15" t="str">
        <f>INDEX(F_Outputs_Prep!$B$4:$AH$378,MATCH(F_Outputs!$A258&amp;F_Outputs!$B258,F_Outputs_Prep!$I$4:$I$378,0),MATCH(F_Outputs!R$2,F_Outputs_Prep!$B$4:$AH$4,0))</f>
        <v>##BLANK</v>
      </c>
      <c r="S258" s="15" t="str">
        <f>INDEX(F_Outputs_Prep!$B$4:$AH$378,MATCH(F_Outputs!$A258&amp;F_Outputs!$B258,F_Outputs_Prep!$I$4:$I$378,0),MATCH(F_Outputs!S$2,F_Outputs_Prep!$B$4:$AH$4,0))</f>
        <v>##BLANK</v>
      </c>
      <c r="T258" s="15" t="str">
        <f>INDEX(F_Outputs_Prep!$B$4:$AH$378,MATCH(F_Outputs!$A258&amp;F_Outputs!$B258,F_Outputs_Prep!$I$4:$I$378,0),MATCH(F_Outputs!T$2,F_Outputs_Prep!$B$4:$AH$4,0))</f>
        <v>##BLANK</v>
      </c>
      <c r="U258" s="15" t="str">
        <f>INDEX(F_Outputs_Prep!$B$4:$AH$378,MATCH(F_Outputs!$A258&amp;F_Outputs!$B258,F_Outputs_Prep!$I$4:$I$378,0),MATCH(F_Outputs!U$2,F_Outputs_Prep!$B$4:$AH$4,0))</f>
        <v>##BLANK</v>
      </c>
      <c r="V258" s="15" t="str">
        <f>INDEX(F_Outputs_Prep!$B$4:$AH$378,MATCH(F_Outputs!$A258&amp;F_Outputs!$B258,F_Outputs_Prep!$I$4:$I$378,0),MATCH(F_Outputs!V$2,F_Outputs_Prep!$B$4:$AH$4,0))</f>
        <v>##BLANK</v>
      </c>
      <c r="W258" s="15" t="str">
        <f>INDEX(F_Outputs_Prep!$B$4:$AH$378,MATCH(F_Outputs!$A258&amp;F_Outputs!$B258,F_Outputs_Prep!$I$4:$I$378,0),MATCH(F_Outputs!W$2,F_Outputs_Prep!$B$4:$AH$4,0))</f>
        <v>##BLANK</v>
      </c>
      <c r="X258" s="15" t="str">
        <f>INDEX(F_Outputs_Prep!$B$4:$AH$378,MATCH(F_Outputs!$A258&amp;F_Outputs!$B258,F_Outputs_Prep!$I$4:$I$378,0),MATCH(F_Outputs!X$2,F_Outputs_Prep!$B$4:$AH$4,0))</f>
        <v>##BLANK</v>
      </c>
    </row>
    <row r="259" spans="1:24" ht="15" x14ac:dyDescent="0.25">
      <c r="A259" s="58" t="s">
        <v>94</v>
      </c>
      <c r="B259" s="56" t="s">
        <v>168</v>
      </c>
      <c r="C259" s="56" t="s">
        <v>188</v>
      </c>
      <c r="D259" s="52" t="s">
        <v>50</v>
      </c>
      <c r="E259" s="56" t="s">
        <v>44</v>
      </c>
      <c r="F259" s="15" t="str">
        <f>INDEX(F_Outputs_Prep!$B$4:$AH$378,MATCH(F_Outputs!$A259&amp;F_Outputs!$B259,F_Outputs_Prep!$I$4:$I$378,0),MATCH(F_Outputs!F$2,F_Outputs_Prep!$B$4:$AH$4,0))</f>
        <v>##BLANK</v>
      </c>
      <c r="G259" s="15" t="str">
        <f>INDEX(F_Outputs_Prep!$B$4:$AH$378,MATCH(F_Outputs!$A259&amp;F_Outputs!$B259,F_Outputs_Prep!$I$4:$I$378,0),MATCH(F_Outputs!G$2,F_Outputs_Prep!$B$4:$AH$4,0))</f>
        <v>##BLANK</v>
      </c>
      <c r="H259" s="15" t="str">
        <f>INDEX(F_Outputs_Prep!$B$4:$AH$378,MATCH(F_Outputs!$A259&amp;F_Outputs!$B259,F_Outputs_Prep!$I$4:$I$378,0),MATCH(F_Outputs!H$2,F_Outputs_Prep!$B$4:$AH$4,0))</f>
        <v>##BLANK</v>
      </c>
      <c r="I259" s="15" t="str">
        <f>INDEX(F_Outputs_Prep!$B$4:$AH$378,MATCH(F_Outputs!$A259&amp;F_Outputs!$B259,F_Outputs_Prep!$I$4:$I$378,0),MATCH(F_Outputs!I$2,F_Outputs_Prep!$B$4:$AH$4,0))</f>
        <v>##BLANK</v>
      </c>
      <c r="J259" s="15" t="str">
        <f>INDEX(F_Outputs_Prep!$B$4:$AH$378,MATCH(F_Outputs!$A259&amp;F_Outputs!$B259,F_Outputs_Prep!$I$4:$I$378,0),MATCH(F_Outputs!J$2,F_Outputs_Prep!$B$4:$AH$4,0))</f>
        <v>##BLANK</v>
      </c>
      <c r="K259" s="15" t="str">
        <f>INDEX(F_Outputs_Prep!$B$4:$AH$378,MATCH(F_Outputs!$A259&amp;F_Outputs!$B259,F_Outputs_Prep!$I$4:$I$378,0),MATCH(F_Outputs!K$2,F_Outputs_Prep!$B$4:$AH$4,0))</f>
        <v>##BLANK</v>
      </c>
      <c r="L259" s="15" t="str">
        <f>INDEX(F_Outputs_Prep!$B$4:$AH$378,MATCH(F_Outputs!$A259&amp;F_Outputs!$B259,F_Outputs_Prep!$I$4:$I$378,0),MATCH(F_Outputs!L$2,F_Outputs_Prep!$B$4:$AH$4,0))</f>
        <v>##BLANK</v>
      </c>
      <c r="M259" s="15" t="str">
        <f>INDEX(F_Outputs_Prep!$B$4:$AH$378,MATCH(F_Outputs!$A259&amp;F_Outputs!$B259,F_Outputs_Prep!$I$4:$I$378,0),MATCH(F_Outputs!M$2,F_Outputs_Prep!$B$4:$AH$4,0))</f>
        <v>##BLANK</v>
      </c>
      <c r="N259" s="15" t="str">
        <f>INDEX(F_Outputs_Prep!$B$4:$AH$378,MATCH(F_Outputs!$A259&amp;F_Outputs!$B259,F_Outputs_Prep!$I$4:$I$378,0),MATCH(F_Outputs!N$2,F_Outputs_Prep!$B$4:$AH$4,0))</f>
        <v>##BLANK</v>
      </c>
      <c r="O259" s="15" t="str">
        <f>INDEX(F_Outputs_Prep!$B$4:$AH$378,MATCH(F_Outputs!$A259&amp;F_Outputs!$B259,F_Outputs_Prep!$I$4:$I$378,0),MATCH(F_Outputs!O$2,F_Outputs_Prep!$B$4:$AH$4,0))</f>
        <v>##BLANK</v>
      </c>
      <c r="P259" s="15" t="str">
        <f>INDEX(F_Outputs_Prep!$B$4:$AH$378,MATCH(F_Outputs!$A259&amp;F_Outputs!$B259,F_Outputs_Prep!$I$4:$I$378,0),MATCH(F_Outputs!P$2,F_Outputs_Prep!$B$4:$AH$4,0))</f>
        <v>##BLANK</v>
      </c>
      <c r="Q259" s="15" t="str">
        <f>INDEX(F_Outputs_Prep!$B$4:$AH$378,MATCH(F_Outputs!$A259&amp;F_Outputs!$B259,F_Outputs_Prep!$I$4:$I$378,0),MATCH(F_Outputs!Q$2,F_Outputs_Prep!$B$4:$AH$4,0))</f>
        <v>##BLANK</v>
      </c>
      <c r="R259" s="15" t="str">
        <f>INDEX(F_Outputs_Prep!$B$4:$AH$378,MATCH(F_Outputs!$A259&amp;F_Outputs!$B259,F_Outputs_Prep!$I$4:$I$378,0),MATCH(F_Outputs!R$2,F_Outputs_Prep!$B$4:$AH$4,0))</f>
        <v>##BLANK</v>
      </c>
      <c r="S259" s="15" t="str">
        <f>INDEX(F_Outputs_Prep!$B$4:$AH$378,MATCH(F_Outputs!$A259&amp;F_Outputs!$B259,F_Outputs_Prep!$I$4:$I$378,0),MATCH(F_Outputs!S$2,F_Outputs_Prep!$B$4:$AH$4,0))</f>
        <v>##BLANK</v>
      </c>
      <c r="T259" s="15" t="str">
        <f>INDEX(F_Outputs_Prep!$B$4:$AH$378,MATCH(F_Outputs!$A259&amp;F_Outputs!$B259,F_Outputs_Prep!$I$4:$I$378,0),MATCH(F_Outputs!T$2,F_Outputs_Prep!$B$4:$AH$4,0))</f>
        <v>##BLANK</v>
      </c>
      <c r="U259" s="15" t="str">
        <f>INDEX(F_Outputs_Prep!$B$4:$AH$378,MATCH(F_Outputs!$A259&amp;F_Outputs!$B259,F_Outputs_Prep!$I$4:$I$378,0),MATCH(F_Outputs!U$2,F_Outputs_Prep!$B$4:$AH$4,0))</f>
        <v>##BLANK</v>
      </c>
      <c r="V259" s="15" t="str">
        <f>INDEX(F_Outputs_Prep!$B$4:$AH$378,MATCH(F_Outputs!$A259&amp;F_Outputs!$B259,F_Outputs_Prep!$I$4:$I$378,0),MATCH(F_Outputs!V$2,F_Outputs_Prep!$B$4:$AH$4,0))</f>
        <v>##BLANK</v>
      </c>
      <c r="W259" s="15" t="str">
        <f>INDEX(F_Outputs_Prep!$B$4:$AH$378,MATCH(F_Outputs!$A259&amp;F_Outputs!$B259,F_Outputs_Prep!$I$4:$I$378,0),MATCH(F_Outputs!W$2,F_Outputs_Prep!$B$4:$AH$4,0))</f>
        <v>##BLANK</v>
      </c>
      <c r="X259" s="15" t="str">
        <f>INDEX(F_Outputs_Prep!$B$4:$AH$378,MATCH(F_Outputs!$A259&amp;F_Outputs!$B259,F_Outputs_Prep!$I$4:$I$378,0),MATCH(F_Outputs!X$2,F_Outputs_Prep!$B$4:$AH$4,0))</f>
        <v>##BLANK</v>
      </c>
    </row>
    <row r="260" spans="1:24" ht="15" x14ac:dyDescent="0.25">
      <c r="A260" s="58" t="s">
        <v>94</v>
      </c>
      <c r="B260" s="56" t="s">
        <v>169</v>
      </c>
      <c r="C260" s="56" t="s">
        <v>189</v>
      </c>
      <c r="D260" s="52" t="s">
        <v>50</v>
      </c>
      <c r="E260" s="56" t="s">
        <v>44</v>
      </c>
      <c r="F260" s="15" t="str">
        <f>INDEX(F_Outputs_Prep!$B$4:$AH$378,MATCH(F_Outputs!$A260&amp;F_Outputs!$B260,F_Outputs_Prep!$I$4:$I$378,0),MATCH(F_Outputs!F$2,F_Outputs_Prep!$B$4:$AH$4,0))</f>
        <v>##BLANK</v>
      </c>
      <c r="G260" s="15" t="str">
        <f>INDEX(F_Outputs_Prep!$B$4:$AH$378,MATCH(F_Outputs!$A260&amp;F_Outputs!$B260,F_Outputs_Prep!$I$4:$I$378,0),MATCH(F_Outputs!G$2,F_Outputs_Prep!$B$4:$AH$4,0))</f>
        <v>##BLANK</v>
      </c>
      <c r="H260" s="15" t="str">
        <f>INDEX(F_Outputs_Prep!$B$4:$AH$378,MATCH(F_Outputs!$A260&amp;F_Outputs!$B260,F_Outputs_Prep!$I$4:$I$378,0),MATCH(F_Outputs!H$2,F_Outputs_Prep!$B$4:$AH$4,0))</f>
        <v>##BLANK</v>
      </c>
      <c r="I260" s="15" t="str">
        <f>INDEX(F_Outputs_Prep!$B$4:$AH$378,MATCH(F_Outputs!$A260&amp;F_Outputs!$B260,F_Outputs_Prep!$I$4:$I$378,0),MATCH(F_Outputs!I$2,F_Outputs_Prep!$B$4:$AH$4,0))</f>
        <v>##BLANK</v>
      </c>
      <c r="J260" s="15" t="str">
        <f>INDEX(F_Outputs_Prep!$B$4:$AH$378,MATCH(F_Outputs!$A260&amp;F_Outputs!$B260,F_Outputs_Prep!$I$4:$I$378,0),MATCH(F_Outputs!J$2,F_Outputs_Prep!$B$4:$AH$4,0))</f>
        <v>##BLANK</v>
      </c>
      <c r="K260" s="15" t="str">
        <f>INDEX(F_Outputs_Prep!$B$4:$AH$378,MATCH(F_Outputs!$A260&amp;F_Outputs!$B260,F_Outputs_Prep!$I$4:$I$378,0),MATCH(F_Outputs!K$2,F_Outputs_Prep!$B$4:$AH$4,0))</f>
        <v>##BLANK</v>
      </c>
      <c r="L260" s="15" t="str">
        <f>INDEX(F_Outputs_Prep!$B$4:$AH$378,MATCH(F_Outputs!$A260&amp;F_Outputs!$B260,F_Outputs_Prep!$I$4:$I$378,0),MATCH(F_Outputs!L$2,F_Outputs_Prep!$B$4:$AH$4,0))</f>
        <v>##BLANK</v>
      </c>
      <c r="M260" s="15" t="str">
        <f>INDEX(F_Outputs_Prep!$B$4:$AH$378,MATCH(F_Outputs!$A260&amp;F_Outputs!$B260,F_Outputs_Prep!$I$4:$I$378,0),MATCH(F_Outputs!M$2,F_Outputs_Prep!$B$4:$AH$4,0))</f>
        <v>##BLANK</v>
      </c>
      <c r="N260" s="15" t="str">
        <f>INDEX(F_Outputs_Prep!$B$4:$AH$378,MATCH(F_Outputs!$A260&amp;F_Outputs!$B260,F_Outputs_Prep!$I$4:$I$378,0),MATCH(F_Outputs!N$2,F_Outputs_Prep!$B$4:$AH$4,0))</f>
        <v>##BLANK</v>
      </c>
      <c r="O260" s="15" t="str">
        <f>INDEX(F_Outputs_Prep!$B$4:$AH$378,MATCH(F_Outputs!$A260&amp;F_Outputs!$B260,F_Outputs_Prep!$I$4:$I$378,0),MATCH(F_Outputs!O$2,F_Outputs_Prep!$B$4:$AH$4,0))</f>
        <v>##BLANK</v>
      </c>
      <c r="P260" s="15" t="str">
        <f>INDEX(F_Outputs_Prep!$B$4:$AH$378,MATCH(F_Outputs!$A260&amp;F_Outputs!$B260,F_Outputs_Prep!$I$4:$I$378,0),MATCH(F_Outputs!P$2,F_Outputs_Prep!$B$4:$AH$4,0))</f>
        <v>##BLANK</v>
      </c>
      <c r="Q260" s="15" t="str">
        <f>INDEX(F_Outputs_Prep!$B$4:$AH$378,MATCH(F_Outputs!$A260&amp;F_Outputs!$B260,F_Outputs_Prep!$I$4:$I$378,0),MATCH(F_Outputs!Q$2,F_Outputs_Prep!$B$4:$AH$4,0))</f>
        <v>##BLANK</v>
      </c>
      <c r="R260" s="15" t="str">
        <f>INDEX(F_Outputs_Prep!$B$4:$AH$378,MATCH(F_Outputs!$A260&amp;F_Outputs!$B260,F_Outputs_Prep!$I$4:$I$378,0),MATCH(F_Outputs!R$2,F_Outputs_Prep!$B$4:$AH$4,0))</f>
        <v>##BLANK</v>
      </c>
      <c r="S260" s="15" t="str">
        <f>INDEX(F_Outputs_Prep!$B$4:$AH$378,MATCH(F_Outputs!$A260&amp;F_Outputs!$B260,F_Outputs_Prep!$I$4:$I$378,0),MATCH(F_Outputs!S$2,F_Outputs_Prep!$B$4:$AH$4,0))</f>
        <v>##BLANK</v>
      </c>
      <c r="T260" s="15" t="str">
        <f>INDEX(F_Outputs_Prep!$B$4:$AH$378,MATCH(F_Outputs!$A260&amp;F_Outputs!$B260,F_Outputs_Prep!$I$4:$I$378,0),MATCH(F_Outputs!T$2,F_Outputs_Prep!$B$4:$AH$4,0))</f>
        <v>##BLANK</v>
      </c>
      <c r="U260" s="15" t="str">
        <f>INDEX(F_Outputs_Prep!$B$4:$AH$378,MATCH(F_Outputs!$A260&amp;F_Outputs!$B260,F_Outputs_Prep!$I$4:$I$378,0),MATCH(F_Outputs!U$2,F_Outputs_Prep!$B$4:$AH$4,0))</f>
        <v>##BLANK</v>
      </c>
      <c r="V260" s="15" t="str">
        <f>INDEX(F_Outputs_Prep!$B$4:$AH$378,MATCH(F_Outputs!$A260&amp;F_Outputs!$B260,F_Outputs_Prep!$I$4:$I$378,0),MATCH(F_Outputs!V$2,F_Outputs_Prep!$B$4:$AH$4,0))</f>
        <v>##BLANK</v>
      </c>
      <c r="W260" s="15" t="str">
        <f>INDEX(F_Outputs_Prep!$B$4:$AH$378,MATCH(F_Outputs!$A260&amp;F_Outputs!$B260,F_Outputs_Prep!$I$4:$I$378,0),MATCH(F_Outputs!W$2,F_Outputs_Prep!$B$4:$AH$4,0))</f>
        <v>##BLANK</v>
      </c>
      <c r="X260" s="15" t="str">
        <f>INDEX(F_Outputs_Prep!$B$4:$AH$378,MATCH(F_Outputs!$A260&amp;F_Outputs!$B260,F_Outputs_Prep!$I$4:$I$378,0),MATCH(F_Outputs!X$2,F_Outputs_Prep!$B$4:$AH$4,0))</f>
        <v>##BLANK</v>
      </c>
    </row>
    <row r="261" spans="1:24" ht="15" x14ac:dyDescent="0.25">
      <c r="A261" s="58" t="s">
        <v>94</v>
      </c>
      <c r="B261" s="56" t="s">
        <v>170</v>
      </c>
      <c r="C261" s="56" t="s">
        <v>190</v>
      </c>
      <c r="D261" s="52" t="s">
        <v>50</v>
      </c>
      <c r="E261" s="56" t="s">
        <v>44</v>
      </c>
      <c r="F261" s="15" t="str">
        <f>INDEX(F_Outputs_Prep!$B$4:$AH$378,MATCH(F_Outputs!$A261&amp;F_Outputs!$B261,F_Outputs_Prep!$I$4:$I$378,0),MATCH(F_Outputs!F$2,F_Outputs_Prep!$B$4:$AH$4,0))</f>
        <v>##BLANK</v>
      </c>
      <c r="G261" s="15" t="str">
        <f>INDEX(F_Outputs_Prep!$B$4:$AH$378,MATCH(F_Outputs!$A261&amp;F_Outputs!$B261,F_Outputs_Prep!$I$4:$I$378,0),MATCH(F_Outputs!G$2,F_Outputs_Prep!$B$4:$AH$4,0))</f>
        <v>##BLANK</v>
      </c>
      <c r="H261" s="15" t="str">
        <f>INDEX(F_Outputs_Prep!$B$4:$AH$378,MATCH(F_Outputs!$A261&amp;F_Outputs!$B261,F_Outputs_Prep!$I$4:$I$378,0),MATCH(F_Outputs!H$2,F_Outputs_Prep!$B$4:$AH$4,0))</f>
        <v>##BLANK</v>
      </c>
      <c r="I261" s="15" t="str">
        <f>INDEX(F_Outputs_Prep!$B$4:$AH$378,MATCH(F_Outputs!$A261&amp;F_Outputs!$B261,F_Outputs_Prep!$I$4:$I$378,0),MATCH(F_Outputs!I$2,F_Outputs_Prep!$B$4:$AH$4,0))</f>
        <v>##BLANK</v>
      </c>
      <c r="J261" s="15" t="str">
        <f>INDEX(F_Outputs_Prep!$B$4:$AH$378,MATCH(F_Outputs!$A261&amp;F_Outputs!$B261,F_Outputs_Prep!$I$4:$I$378,0),MATCH(F_Outputs!J$2,F_Outputs_Prep!$B$4:$AH$4,0))</f>
        <v>##BLANK</v>
      </c>
      <c r="K261" s="15" t="str">
        <f>INDEX(F_Outputs_Prep!$B$4:$AH$378,MATCH(F_Outputs!$A261&amp;F_Outputs!$B261,F_Outputs_Prep!$I$4:$I$378,0),MATCH(F_Outputs!K$2,F_Outputs_Prep!$B$4:$AH$4,0))</f>
        <v>##BLANK</v>
      </c>
      <c r="L261" s="15" t="str">
        <f>INDEX(F_Outputs_Prep!$B$4:$AH$378,MATCH(F_Outputs!$A261&amp;F_Outputs!$B261,F_Outputs_Prep!$I$4:$I$378,0),MATCH(F_Outputs!L$2,F_Outputs_Prep!$B$4:$AH$4,0))</f>
        <v>##BLANK</v>
      </c>
      <c r="M261" s="15" t="str">
        <f>INDEX(F_Outputs_Prep!$B$4:$AH$378,MATCH(F_Outputs!$A261&amp;F_Outputs!$B261,F_Outputs_Prep!$I$4:$I$378,0),MATCH(F_Outputs!M$2,F_Outputs_Prep!$B$4:$AH$4,0))</f>
        <v>##BLANK</v>
      </c>
      <c r="N261" s="15" t="str">
        <f>INDEX(F_Outputs_Prep!$B$4:$AH$378,MATCH(F_Outputs!$A261&amp;F_Outputs!$B261,F_Outputs_Prep!$I$4:$I$378,0),MATCH(F_Outputs!N$2,F_Outputs_Prep!$B$4:$AH$4,0))</f>
        <v>##BLANK</v>
      </c>
      <c r="O261" s="15" t="str">
        <f>INDEX(F_Outputs_Prep!$B$4:$AH$378,MATCH(F_Outputs!$A261&amp;F_Outputs!$B261,F_Outputs_Prep!$I$4:$I$378,0),MATCH(F_Outputs!O$2,F_Outputs_Prep!$B$4:$AH$4,0))</f>
        <v>##BLANK</v>
      </c>
      <c r="P261" s="15" t="str">
        <f>INDEX(F_Outputs_Prep!$B$4:$AH$378,MATCH(F_Outputs!$A261&amp;F_Outputs!$B261,F_Outputs_Prep!$I$4:$I$378,0),MATCH(F_Outputs!P$2,F_Outputs_Prep!$B$4:$AH$4,0))</f>
        <v>##BLANK</v>
      </c>
      <c r="Q261" s="15" t="str">
        <f>INDEX(F_Outputs_Prep!$B$4:$AH$378,MATCH(F_Outputs!$A261&amp;F_Outputs!$B261,F_Outputs_Prep!$I$4:$I$378,0),MATCH(F_Outputs!Q$2,F_Outputs_Prep!$B$4:$AH$4,0))</f>
        <v>##BLANK</v>
      </c>
      <c r="R261" s="15" t="str">
        <f>INDEX(F_Outputs_Prep!$B$4:$AH$378,MATCH(F_Outputs!$A261&amp;F_Outputs!$B261,F_Outputs_Prep!$I$4:$I$378,0),MATCH(F_Outputs!R$2,F_Outputs_Prep!$B$4:$AH$4,0))</f>
        <v>##BLANK</v>
      </c>
      <c r="S261" s="15" t="str">
        <f>INDEX(F_Outputs_Prep!$B$4:$AH$378,MATCH(F_Outputs!$A261&amp;F_Outputs!$B261,F_Outputs_Prep!$I$4:$I$378,0),MATCH(F_Outputs!S$2,F_Outputs_Prep!$B$4:$AH$4,0))</f>
        <v>##BLANK</v>
      </c>
      <c r="T261" s="15" t="str">
        <f>INDEX(F_Outputs_Prep!$B$4:$AH$378,MATCH(F_Outputs!$A261&amp;F_Outputs!$B261,F_Outputs_Prep!$I$4:$I$378,0),MATCH(F_Outputs!T$2,F_Outputs_Prep!$B$4:$AH$4,0))</f>
        <v>##BLANK</v>
      </c>
      <c r="U261" s="15" t="str">
        <f>INDEX(F_Outputs_Prep!$B$4:$AH$378,MATCH(F_Outputs!$A261&amp;F_Outputs!$B261,F_Outputs_Prep!$I$4:$I$378,0),MATCH(F_Outputs!U$2,F_Outputs_Prep!$B$4:$AH$4,0))</f>
        <v>##BLANK</v>
      </c>
      <c r="V261" s="15" t="str">
        <f>INDEX(F_Outputs_Prep!$B$4:$AH$378,MATCH(F_Outputs!$A261&amp;F_Outputs!$B261,F_Outputs_Prep!$I$4:$I$378,0),MATCH(F_Outputs!V$2,F_Outputs_Prep!$B$4:$AH$4,0))</f>
        <v>##BLANK</v>
      </c>
      <c r="W261" s="15" t="str">
        <f>INDEX(F_Outputs_Prep!$B$4:$AH$378,MATCH(F_Outputs!$A261&amp;F_Outputs!$B261,F_Outputs_Prep!$I$4:$I$378,0),MATCH(F_Outputs!W$2,F_Outputs_Prep!$B$4:$AH$4,0))</f>
        <v>##BLANK</v>
      </c>
      <c r="X261" s="15" t="str">
        <f>INDEX(F_Outputs_Prep!$B$4:$AH$378,MATCH(F_Outputs!$A261&amp;F_Outputs!$B261,F_Outputs_Prep!$I$4:$I$378,0),MATCH(F_Outputs!X$2,F_Outputs_Prep!$B$4:$AH$4,0))</f>
        <v>##BLANK</v>
      </c>
    </row>
    <row r="262" spans="1:24" ht="15" x14ac:dyDescent="0.25">
      <c r="A262" s="58" t="s">
        <v>94</v>
      </c>
      <c r="B262" s="56" t="s">
        <v>97</v>
      </c>
      <c r="C262" s="56" t="s">
        <v>98</v>
      </c>
      <c r="D262" s="52" t="s">
        <v>50</v>
      </c>
      <c r="E262" s="56" t="s">
        <v>44</v>
      </c>
      <c r="F262" s="15" t="str">
        <f>INDEX(F_Outputs_Prep!$B$4:$AH$378,MATCH(F_Outputs!$A262&amp;F_Outputs!$B262,F_Outputs_Prep!$I$4:$I$378,0),MATCH(F_Outputs!F$2,F_Outputs_Prep!$B$4:$AH$4,0))</f>
        <v>##BLANK</v>
      </c>
      <c r="G262" s="15" t="str">
        <f>INDEX(F_Outputs_Prep!$B$4:$AH$378,MATCH(F_Outputs!$A262&amp;F_Outputs!$B262,F_Outputs_Prep!$I$4:$I$378,0),MATCH(F_Outputs!G$2,F_Outputs_Prep!$B$4:$AH$4,0))</f>
        <v>##BLANK</v>
      </c>
      <c r="H262" s="15" t="str">
        <f>INDEX(F_Outputs_Prep!$B$4:$AH$378,MATCH(F_Outputs!$A262&amp;F_Outputs!$B262,F_Outputs_Prep!$I$4:$I$378,0),MATCH(F_Outputs!H$2,F_Outputs_Prep!$B$4:$AH$4,0))</f>
        <v>##BLANK</v>
      </c>
      <c r="I262" s="15" t="str">
        <f>INDEX(F_Outputs_Prep!$B$4:$AH$378,MATCH(F_Outputs!$A262&amp;F_Outputs!$B262,F_Outputs_Prep!$I$4:$I$378,0),MATCH(F_Outputs!I$2,F_Outputs_Prep!$B$4:$AH$4,0))</f>
        <v>##BLANK</v>
      </c>
      <c r="J262" s="15" t="str">
        <f>INDEX(F_Outputs_Prep!$B$4:$AH$378,MATCH(F_Outputs!$A262&amp;F_Outputs!$B262,F_Outputs_Prep!$I$4:$I$378,0),MATCH(F_Outputs!J$2,F_Outputs_Prep!$B$4:$AH$4,0))</f>
        <v>##BLANK</v>
      </c>
      <c r="K262" s="15" t="str">
        <f>INDEX(F_Outputs_Prep!$B$4:$AH$378,MATCH(F_Outputs!$A262&amp;F_Outputs!$B262,F_Outputs_Prep!$I$4:$I$378,0),MATCH(F_Outputs!K$2,F_Outputs_Prep!$B$4:$AH$4,0))</f>
        <v>##BLANK</v>
      </c>
      <c r="L262" s="15" t="str">
        <f>INDEX(F_Outputs_Prep!$B$4:$AH$378,MATCH(F_Outputs!$A262&amp;F_Outputs!$B262,F_Outputs_Prep!$I$4:$I$378,0),MATCH(F_Outputs!L$2,F_Outputs_Prep!$B$4:$AH$4,0))</f>
        <v>##BLANK</v>
      </c>
      <c r="M262" s="15" t="str">
        <f>INDEX(F_Outputs_Prep!$B$4:$AH$378,MATCH(F_Outputs!$A262&amp;F_Outputs!$B262,F_Outputs_Prep!$I$4:$I$378,0),MATCH(F_Outputs!M$2,F_Outputs_Prep!$B$4:$AH$4,0))</f>
        <v>##BLANK</v>
      </c>
      <c r="N262" s="15" t="str">
        <f>INDEX(F_Outputs_Prep!$B$4:$AH$378,MATCH(F_Outputs!$A262&amp;F_Outputs!$B262,F_Outputs_Prep!$I$4:$I$378,0),MATCH(F_Outputs!N$2,F_Outputs_Prep!$B$4:$AH$4,0))</f>
        <v>##BLANK</v>
      </c>
      <c r="O262" s="15" t="str">
        <f>INDEX(F_Outputs_Prep!$B$4:$AH$378,MATCH(F_Outputs!$A262&amp;F_Outputs!$B262,F_Outputs_Prep!$I$4:$I$378,0),MATCH(F_Outputs!O$2,F_Outputs_Prep!$B$4:$AH$4,0))</f>
        <v>##BLANK</v>
      </c>
      <c r="P262" s="15" t="str">
        <f>INDEX(F_Outputs_Prep!$B$4:$AH$378,MATCH(F_Outputs!$A262&amp;F_Outputs!$B262,F_Outputs_Prep!$I$4:$I$378,0),MATCH(F_Outputs!P$2,F_Outputs_Prep!$B$4:$AH$4,0))</f>
        <v>##BLANK</v>
      </c>
      <c r="Q262" s="15" t="str">
        <f>INDEX(F_Outputs_Prep!$B$4:$AH$378,MATCH(F_Outputs!$A262&amp;F_Outputs!$B262,F_Outputs_Prep!$I$4:$I$378,0),MATCH(F_Outputs!Q$2,F_Outputs_Prep!$B$4:$AH$4,0))</f>
        <v>##BLANK</v>
      </c>
      <c r="R262" s="15" t="str">
        <f>INDEX(F_Outputs_Prep!$B$4:$AH$378,MATCH(F_Outputs!$A262&amp;F_Outputs!$B262,F_Outputs_Prep!$I$4:$I$378,0),MATCH(F_Outputs!R$2,F_Outputs_Prep!$B$4:$AH$4,0))</f>
        <v>##BLANK</v>
      </c>
      <c r="S262" s="15" t="str">
        <f>INDEX(F_Outputs_Prep!$B$4:$AH$378,MATCH(F_Outputs!$A262&amp;F_Outputs!$B262,F_Outputs_Prep!$I$4:$I$378,0),MATCH(F_Outputs!S$2,F_Outputs_Prep!$B$4:$AH$4,0))</f>
        <v>##BLANK</v>
      </c>
      <c r="T262" s="15" t="str">
        <f>INDEX(F_Outputs_Prep!$B$4:$AH$378,MATCH(F_Outputs!$A262&amp;F_Outputs!$B262,F_Outputs_Prep!$I$4:$I$378,0),MATCH(F_Outputs!T$2,F_Outputs_Prep!$B$4:$AH$4,0))</f>
        <v>##BLANK</v>
      </c>
      <c r="U262" s="15" t="str">
        <f>INDEX(F_Outputs_Prep!$B$4:$AH$378,MATCH(F_Outputs!$A262&amp;F_Outputs!$B262,F_Outputs_Prep!$I$4:$I$378,0),MATCH(F_Outputs!U$2,F_Outputs_Prep!$B$4:$AH$4,0))</f>
        <v>##BLANK</v>
      </c>
      <c r="V262" s="15" t="str">
        <f>INDEX(F_Outputs_Prep!$B$4:$AH$378,MATCH(F_Outputs!$A262&amp;F_Outputs!$B262,F_Outputs_Prep!$I$4:$I$378,0),MATCH(F_Outputs!V$2,F_Outputs_Prep!$B$4:$AH$4,0))</f>
        <v>##BLANK</v>
      </c>
      <c r="W262" s="15" t="str">
        <f>INDEX(F_Outputs_Prep!$B$4:$AH$378,MATCH(F_Outputs!$A262&amp;F_Outputs!$B262,F_Outputs_Prep!$I$4:$I$378,0),MATCH(F_Outputs!W$2,F_Outputs_Prep!$B$4:$AH$4,0))</f>
        <v>##BLANK</v>
      </c>
      <c r="X262" s="15" t="str">
        <f>INDEX(F_Outputs_Prep!$B$4:$AH$378,MATCH(F_Outputs!$A262&amp;F_Outputs!$B262,F_Outputs_Prep!$I$4:$I$378,0),MATCH(F_Outputs!X$2,F_Outputs_Prep!$B$4:$AH$4,0))</f>
        <v>##BLANK</v>
      </c>
    </row>
    <row r="263" spans="1:24" ht="15" x14ac:dyDescent="0.25">
      <c r="A263" s="58" t="s">
        <v>94</v>
      </c>
      <c r="B263" s="56" t="s">
        <v>163</v>
      </c>
      <c r="C263" s="56" t="s">
        <v>191</v>
      </c>
      <c r="D263" s="52" t="s">
        <v>68</v>
      </c>
      <c r="E263" s="56" t="s">
        <v>44</v>
      </c>
      <c r="F263" s="15" t="str">
        <f>INDEX(F_Outputs_Prep!$B$4:$AH$378,MATCH(F_Outputs!$A263&amp;F_Outputs!$B263,F_Outputs_Prep!$I$4:$I$378,0),MATCH(F_Outputs!F$2,F_Outputs_Prep!$B$4:$AH$4,0))</f>
        <v>##BLANK</v>
      </c>
      <c r="G263" s="15" t="str">
        <f>INDEX(F_Outputs_Prep!$B$4:$AH$378,MATCH(F_Outputs!$A263&amp;F_Outputs!$B263,F_Outputs_Prep!$I$4:$I$378,0),MATCH(F_Outputs!G$2,F_Outputs_Prep!$B$4:$AH$4,0))</f>
        <v>##BLANK</v>
      </c>
      <c r="H263" s="15" t="str">
        <f>INDEX(F_Outputs_Prep!$B$4:$AH$378,MATCH(F_Outputs!$A263&amp;F_Outputs!$B263,F_Outputs_Prep!$I$4:$I$378,0),MATCH(F_Outputs!H$2,F_Outputs_Prep!$B$4:$AH$4,0))</f>
        <v>##BLANK</v>
      </c>
      <c r="I263" s="15" t="str">
        <f>INDEX(F_Outputs_Prep!$B$4:$AH$378,MATCH(F_Outputs!$A263&amp;F_Outputs!$B263,F_Outputs_Prep!$I$4:$I$378,0),MATCH(F_Outputs!I$2,F_Outputs_Prep!$B$4:$AH$4,0))</f>
        <v>##BLANK</v>
      </c>
      <c r="J263" s="15" t="str">
        <f>INDEX(F_Outputs_Prep!$B$4:$AH$378,MATCH(F_Outputs!$A263&amp;F_Outputs!$B263,F_Outputs_Prep!$I$4:$I$378,0),MATCH(F_Outputs!J$2,F_Outputs_Prep!$B$4:$AH$4,0))</f>
        <v>##BLANK</v>
      </c>
      <c r="K263" s="15" t="str">
        <f>INDEX(F_Outputs_Prep!$B$4:$AH$378,MATCH(F_Outputs!$A263&amp;F_Outputs!$B263,F_Outputs_Prep!$I$4:$I$378,0),MATCH(F_Outputs!K$2,F_Outputs_Prep!$B$4:$AH$4,0))</f>
        <v>##BLANK</v>
      </c>
      <c r="L263" s="15" t="str">
        <f>INDEX(F_Outputs_Prep!$B$4:$AH$378,MATCH(F_Outputs!$A263&amp;F_Outputs!$B263,F_Outputs_Prep!$I$4:$I$378,0),MATCH(F_Outputs!L$2,F_Outputs_Prep!$B$4:$AH$4,0))</f>
        <v>##BLANK</v>
      </c>
      <c r="M263" s="15" t="str">
        <f>INDEX(F_Outputs_Prep!$B$4:$AH$378,MATCH(F_Outputs!$A263&amp;F_Outputs!$B263,F_Outputs_Prep!$I$4:$I$378,0),MATCH(F_Outputs!M$2,F_Outputs_Prep!$B$4:$AH$4,0))</f>
        <v>##BLANK</v>
      </c>
      <c r="N263" s="15" t="str">
        <f>INDEX(F_Outputs_Prep!$B$4:$AH$378,MATCH(F_Outputs!$A263&amp;F_Outputs!$B263,F_Outputs_Prep!$I$4:$I$378,0),MATCH(F_Outputs!N$2,F_Outputs_Prep!$B$4:$AH$4,0))</f>
        <v>##BLANK</v>
      </c>
      <c r="O263" s="15" t="str">
        <f>INDEX(F_Outputs_Prep!$B$4:$AH$378,MATCH(F_Outputs!$A263&amp;F_Outputs!$B263,F_Outputs_Prep!$I$4:$I$378,0),MATCH(F_Outputs!O$2,F_Outputs_Prep!$B$4:$AH$4,0))</f>
        <v>##BLANK</v>
      </c>
      <c r="P263" s="15" t="str">
        <f>INDEX(F_Outputs_Prep!$B$4:$AH$378,MATCH(F_Outputs!$A263&amp;F_Outputs!$B263,F_Outputs_Prep!$I$4:$I$378,0),MATCH(F_Outputs!P$2,F_Outputs_Prep!$B$4:$AH$4,0))</f>
        <v>##BLANK</v>
      </c>
      <c r="Q263" s="15" t="str">
        <f>INDEX(F_Outputs_Prep!$B$4:$AH$378,MATCH(F_Outputs!$A263&amp;F_Outputs!$B263,F_Outputs_Prep!$I$4:$I$378,0),MATCH(F_Outputs!Q$2,F_Outputs_Prep!$B$4:$AH$4,0))</f>
        <v>##BLANK</v>
      </c>
      <c r="R263" s="15" t="str">
        <f>INDEX(F_Outputs_Prep!$B$4:$AH$378,MATCH(F_Outputs!$A263&amp;F_Outputs!$B263,F_Outputs_Prep!$I$4:$I$378,0),MATCH(F_Outputs!R$2,F_Outputs_Prep!$B$4:$AH$4,0))</f>
        <v>##BLANK</v>
      </c>
      <c r="S263" s="15" t="str">
        <f>INDEX(F_Outputs_Prep!$B$4:$AH$378,MATCH(F_Outputs!$A263&amp;F_Outputs!$B263,F_Outputs_Prep!$I$4:$I$378,0),MATCH(F_Outputs!S$2,F_Outputs_Prep!$B$4:$AH$4,0))</f>
        <v>##BLANK</v>
      </c>
      <c r="T263" s="15" t="str">
        <f>INDEX(F_Outputs_Prep!$B$4:$AH$378,MATCH(F_Outputs!$A263&amp;F_Outputs!$B263,F_Outputs_Prep!$I$4:$I$378,0),MATCH(F_Outputs!T$2,F_Outputs_Prep!$B$4:$AH$4,0))</f>
        <v>##BLANK</v>
      </c>
      <c r="U263" s="15" t="str">
        <f>INDEX(F_Outputs_Prep!$B$4:$AH$378,MATCH(F_Outputs!$A263&amp;F_Outputs!$B263,F_Outputs_Prep!$I$4:$I$378,0),MATCH(F_Outputs!U$2,F_Outputs_Prep!$B$4:$AH$4,0))</f>
        <v>##BLANK</v>
      </c>
      <c r="V263" s="15" t="str">
        <f>INDEX(F_Outputs_Prep!$B$4:$AH$378,MATCH(F_Outputs!$A263&amp;F_Outputs!$B263,F_Outputs_Prep!$I$4:$I$378,0),MATCH(F_Outputs!V$2,F_Outputs_Prep!$B$4:$AH$4,0))</f>
        <v>##BLANK</v>
      </c>
      <c r="W263" s="15" t="str">
        <f>INDEX(F_Outputs_Prep!$B$4:$AH$378,MATCH(F_Outputs!$A263&amp;F_Outputs!$B263,F_Outputs_Prep!$I$4:$I$378,0),MATCH(F_Outputs!W$2,F_Outputs_Prep!$B$4:$AH$4,0))</f>
        <v>##BLANK</v>
      </c>
      <c r="X263" s="15" t="str">
        <f>INDEX(F_Outputs_Prep!$B$4:$AH$378,MATCH(F_Outputs!$A263&amp;F_Outputs!$B263,F_Outputs_Prep!$I$4:$I$378,0),MATCH(F_Outputs!X$2,F_Outputs_Prep!$B$4:$AH$4,0))</f>
        <v>##BLANK</v>
      </c>
    </row>
    <row r="264" spans="1:24" ht="15" x14ac:dyDescent="0.25">
      <c r="A264" s="58" t="s">
        <v>94</v>
      </c>
      <c r="B264" s="56" t="s">
        <v>192</v>
      </c>
      <c r="C264" s="56" t="s">
        <v>193</v>
      </c>
      <c r="D264" s="52" t="s">
        <v>194</v>
      </c>
      <c r="E264" s="56" t="s">
        <v>44</v>
      </c>
      <c r="F264" s="15" t="str">
        <f ca="1">INDEX(F_Outputs_Prep!$B$4:$AH$378,MATCH(F_Outputs!$A264&amp;F_Outputs!$B264,F_Outputs_Prep!$I$4:$I$378,0),MATCH(F_Outputs!F$2,F_Outputs_Prep!$B$4:$AH$4,0))</f>
        <v>[…]02/04/2026 17:29:15</v>
      </c>
      <c r="G264" s="15" t="str">
        <f ca="1">INDEX(F_Outputs_Prep!$B$4:$AH$378,MATCH(F_Outputs!$A264&amp;F_Outputs!$B264,F_Outputs_Prep!$I$4:$I$378,0),MATCH(F_Outputs!G$2,F_Outputs_Prep!$B$4:$AH$4,0))</f>
        <v>[…]02/04/2026 17:29:15</v>
      </c>
      <c r="H264" s="15" t="str">
        <f ca="1">INDEX(F_Outputs_Prep!$B$4:$AH$378,MATCH(F_Outputs!$A264&amp;F_Outputs!$B264,F_Outputs_Prep!$I$4:$I$378,0),MATCH(F_Outputs!H$2,F_Outputs_Prep!$B$4:$AH$4,0))</f>
        <v>[…]02/04/2026 17:29:15</v>
      </c>
      <c r="I264" s="15" t="str">
        <f ca="1">INDEX(F_Outputs_Prep!$B$4:$AH$378,MATCH(F_Outputs!$A264&amp;F_Outputs!$B264,F_Outputs_Prep!$I$4:$I$378,0),MATCH(F_Outputs!I$2,F_Outputs_Prep!$B$4:$AH$4,0))</f>
        <v>[…]02/04/2026 17:29:15</v>
      </c>
      <c r="J264" s="15" t="str">
        <f ca="1">INDEX(F_Outputs_Prep!$B$4:$AH$378,MATCH(F_Outputs!$A264&amp;F_Outputs!$B264,F_Outputs_Prep!$I$4:$I$378,0),MATCH(F_Outputs!J$2,F_Outputs_Prep!$B$4:$AH$4,0))</f>
        <v>[…]02/04/2026 17:29:15</v>
      </c>
      <c r="K264" s="15" t="str">
        <f ca="1">INDEX(F_Outputs_Prep!$B$4:$AH$378,MATCH(F_Outputs!$A264&amp;F_Outputs!$B264,F_Outputs_Prep!$I$4:$I$378,0),MATCH(F_Outputs!K$2,F_Outputs_Prep!$B$4:$AH$4,0))</f>
        <v>[…]02/04/2026 17:29:15</v>
      </c>
      <c r="L264" s="15" t="str">
        <f ca="1">INDEX(F_Outputs_Prep!$B$4:$AH$378,MATCH(F_Outputs!$A264&amp;F_Outputs!$B264,F_Outputs_Prep!$I$4:$I$378,0),MATCH(F_Outputs!L$2,F_Outputs_Prep!$B$4:$AH$4,0))</f>
        <v>[…]02/04/2026 17:29:15</v>
      </c>
      <c r="M264" s="15" t="str">
        <f ca="1">INDEX(F_Outputs_Prep!$B$4:$AH$378,MATCH(F_Outputs!$A264&amp;F_Outputs!$B264,F_Outputs_Prep!$I$4:$I$378,0),MATCH(F_Outputs!M$2,F_Outputs_Prep!$B$4:$AH$4,0))</f>
        <v>[…]02/04/2026 17:29:15</v>
      </c>
      <c r="N264" s="15" t="str">
        <f ca="1">INDEX(F_Outputs_Prep!$B$4:$AH$378,MATCH(F_Outputs!$A264&amp;F_Outputs!$B264,F_Outputs_Prep!$I$4:$I$378,0),MATCH(F_Outputs!N$2,F_Outputs_Prep!$B$4:$AH$4,0))</f>
        <v>[…]02/04/2026 17:29:15</v>
      </c>
      <c r="O264" s="15" t="str">
        <f ca="1">INDEX(F_Outputs_Prep!$B$4:$AH$378,MATCH(F_Outputs!$A264&amp;F_Outputs!$B264,F_Outputs_Prep!$I$4:$I$378,0),MATCH(F_Outputs!O$2,F_Outputs_Prep!$B$4:$AH$4,0))</f>
        <v>[…]02/04/2026 17:29:15</v>
      </c>
      <c r="P264" s="15" t="str">
        <f ca="1">INDEX(F_Outputs_Prep!$B$4:$AH$378,MATCH(F_Outputs!$A264&amp;F_Outputs!$B264,F_Outputs_Prep!$I$4:$I$378,0),MATCH(F_Outputs!P$2,F_Outputs_Prep!$B$4:$AH$4,0))</f>
        <v>[…]02/04/2026 17:29:15</v>
      </c>
      <c r="Q264" s="15" t="str">
        <f ca="1">INDEX(F_Outputs_Prep!$B$4:$AH$378,MATCH(F_Outputs!$A264&amp;F_Outputs!$B264,F_Outputs_Prep!$I$4:$I$378,0),MATCH(F_Outputs!Q$2,F_Outputs_Prep!$B$4:$AH$4,0))</f>
        <v>[…]02/04/2026 17:29:15</v>
      </c>
      <c r="R264" s="15" t="str">
        <f ca="1">INDEX(F_Outputs_Prep!$B$4:$AH$378,MATCH(F_Outputs!$A264&amp;F_Outputs!$B264,F_Outputs_Prep!$I$4:$I$378,0),MATCH(F_Outputs!R$2,F_Outputs_Prep!$B$4:$AH$4,0))</f>
        <v>[…]02/04/2026 17:29:15</v>
      </c>
      <c r="S264" s="15" t="str">
        <f ca="1">INDEX(F_Outputs_Prep!$B$4:$AH$378,MATCH(F_Outputs!$A264&amp;F_Outputs!$B264,F_Outputs_Prep!$I$4:$I$378,0),MATCH(F_Outputs!S$2,F_Outputs_Prep!$B$4:$AH$4,0))</f>
        <v>[…]02/04/2026 17:29:15</v>
      </c>
      <c r="T264" s="15" t="str">
        <f ca="1">INDEX(F_Outputs_Prep!$B$4:$AH$378,MATCH(F_Outputs!$A264&amp;F_Outputs!$B264,F_Outputs_Prep!$I$4:$I$378,0),MATCH(F_Outputs!T$2,F_Outputs_Prep!$B$4:$AH$4,0))</f>
        <v>[…]02/04/2026 17:29:15</v>
      </c>
      <c r="U264" s="15" t="str">
        <f ca="1">INDEX(F_Outputs_Prep!$B$4:$AH$378,MATCH(F_Outputs!$A264&amp;F_Outputs!$B264,F_Outputs_Prep!$I$4:$I$378,0),MATCH(F_Outputs!U$2,F_Outputs_Prep!$B$4:$AH$4,0))</f>
        <v>[…]02/04/2026 17:29:15</v>
      </c>
      <c r="V264" s="15" t="str">
        <f ca="1">INDEX(F_Outputs_Prep!$B$4:$AH$378,MATCH(F_Outputs!$A264&amp;F_Outputs!$B264,F_Outputs_Prep!$I$4:$I$378,0),MATCH(F_Outputs!V$2,F_Outputs_Prep!$B$4:$AH$4,0))</f>
        <v>[…]02/04/2026 17:29:15</v>
      </c>
      <c r="W264" s="15" t="str">
        <f ca="1">INDEX(F_Outputs_Prep!$B$4:$AH$378,MATCH(F_Outputs!$A264&amp;F_Outputs!$B264,F_Outputs_Prep!$I$4:$I$378,0),MATCH(F_Outputs!W$2,F_Outputs_Prep!$B$4:$AH$4,0))</f>
        <v>[…]02/04/2026 17:29:15</v>
      </c>
      <c r="X264" s="15" t="str">
        <f ca="1">INDEX(F_Outputs_Prep!$B$4:$AH$378,MATCH(F_Outputs!$A264&amp;F_Outputs!$B264,F_Outputs_Prep!$I$4:$I$378,0),MATCH(F_Outputs!X$2,F_Outputs_Prep!$B$4:$AH$4,0))</f>
        <v>[…]02/04/2026 17:29:15</v>
      </c>
    </row>
    <row r="265" spans="1:24" ht="15" x14ac:dyDescent="0.25">
      <c r="A265" s="58" t="s">
        <v>94</v>
      </c>
      <c r="B265" s="56" t="s">
        <v>195</v>
      </c>
      <c r="C265" s="56" t="s">
        <v>196</v>
      </c>
      <c r="D265" s="52" t="s">
        <v>194</v>
      </c>
      <c r="E265" s="56" t="s">
        <v>44</v>
      </c>
      <c r="F265" s="15" t="str">
        <f ca="1">INDEX(F_Outputs_Prep!$B$4:$AH$378,MATCH(F_Outputs!$A265&amp;F_Outputs!$B265,F_Outputs_Prep!$I$4:$I$378,0),MATCH(F_Outputs!F$2,F_Outputs_Prep!$B$4:$AH$4,0))</f>
        <v>PR24-FD-CA13-River-water-quality-v2.xlsx</v>
      </c>
      <c r="G265" s="15" t="str">
        <f ca="1">INDEX(F_Outputs_Prep!$B$4:$AH$378,MATCH(F_Outputs!$A265&amp;F_Outputs!$B265,F_Outputs_Prep!$I$4:$I$378,0),MATCH(F_Outputs!G$2,F_Outputs_Prep!$B$4:$AH$4,0))</f>
        <v>PR24-FD-CA13-River-water-quality-v2.xlsx</v>
      </c>
      <c r="H265" s="15" t="str">
        <f ca="1">INDEX(F_Outputs_Prep!$B$4:$AH$378,MATCH(F_Outputs!$A265&amp;F_Outputs!$B265,F_Outputs_Prep!$I$4:$I$378,0),MATCH(F_Outputs!H$2,F_Outputs_Prep!$B$4:$AH$4,0))</f>
        <v>PR24-FD-CA13-River-water-quality-v2.xlsx</v>
      </c>
      <c r="I265" s="15" t="str">
        <f ca="1">INDEX(F_Outputs_Prep!$B$4:$AH$378,MATCH(F_Outputs!$A265&amp;F_Outputs!$B265,F_Outputs_Prep!$I$4:$I$378,0),MATCH(F_Outputs!I$2,F_Outputs_Prep!$B$4:$AH$4,0))</f>
        <v>PR24-FD-CA13-River-water-quality-v2.xlsx</v>
      </c>
      <c r="J265" s="15" t="str">
        <f ca="1">INDEX(F_Outputs_Prep!$B$4:$AH$378,MATCH(F_Outputs!$A265&amp;F_Outputs!$B265,F_Outputs_Prep!$I$4:$I$378,0),MATCH(F_Outputs!J$2,F_Outputs_Prep!$B$4:$AH$4,0))</f>
        <v>PR24-FD-CA13-River-water-quality-v2.xlsx</v>
      </c>
      <c r="K265" s="15" t="str">
        <f ca="1">INDEX(F_Outputs_Prep!$B$4:$AH$378,MATCH(F_Outputs!$A265&amp;F_Outputs!$B265,F_Outputs_Prep!$I$4:$I$378,0),MATCH(F_Outputs!K$2,F_Outputs_Prep!$B$4:$AH$4,0))</f>
        <v>PR24-FD-CA13-River-water-quality-v2.xlsx</v>
      </c>
      <c r="L265" s="15" t="str">
        <f ca="1">INDEX(F_Outputs_Prep!$B$4:$AH$378,MATCH(F_Outputs!$A265&amp;F_Outputs!$B265,F_Outputs_Prep!$I$4:$I$378,0),MATCH(F_Outputs!L$2,F_Outputs_Prep!$B$4:$AH$4,0))</f>
        <v>PR24-FD-CA13-River-water-quality-v2.xlsx</v>
      </c>
      <c r="M265" s="15" t="str">
        <f ca="1">INDEX(F_Outputs_Prep!$B$4:$AH$378,MATCH(F_Outputs!$A265&amp;F_Outputs!$B265,F_Outputs_Prep!$I$4:$I$378,0),MATCH(F_Outputs!M$2,F_Outputs_Prep!$B$4:$AH$4,0))</f>
        <v>PR24-FD-CA13-River-water-quality-v2.xlsx</v>
      </c>
      <c r="N265" s="15" t="str">
        <f ca="1">INDEX(F_Outputs_Prep!$B$4:$AH$378,MATCH(F_Outputs!$A265&amp;F_Outputs!$B265,F_Outputs_Prep!$I$4:$I$378,0),MATCH(F_Outputs!N$2,F_Outputs_Prep!$B$4:$AH$4,0))</f>
        <v>PR24-FD-CA13-River-water-quality-v2.xlsx</v>
      </c>
      <c r="O265" s="15" t="str">
        <f ca="1">INDEX(F_Outputs_Prep!$B$4:$AH$378,MATCH(F_Outputs!$A265&amp;F_Outputs!$B265,F_Outputs_Prep!$I$4:$I$378,0),MATCH(F_Outputs!O$2,F_Outputs_Prep!$B$4:$AH$4,0))</f>
        <v>PR24-FD-CA13-River-water-quality-v2.xlsx</v>
      </c>
      <c r="P265" s="15" t="str">
        <f ca="1">INDEX(F_Outputs_Prep!$B$4:$AH$378,MATCH(F_Outputs!$A265&amp;F_Outputs!$B265,F_Outputs_Prep!$I$4:$I$378,0),MATCH(F_Outputs!P$2,F_Outputs_Prep!$B$4:$AH$4,0))</f>
        <v>PR24-FD-CA13-River-water-quality-v2.xlsx</v>
      </c>
      <c r="Q265" s="15" t="str">
        <f ca="1">INDEX(F_Outputs_Prep!$B$4:$AH$378,MATCH(F_Outputs!$A265&amp;F_Outputs!$B265,F_Outputs_Prep!$I$4:$I$378,0),MATCH(F_Outputs!Q$2,F_Outputs_Prep!$B$4:$AH$4,0))</f>
        <v>PR24-FD-CA13-River-water-quality-v2.xlsx</v>
      </c>
      <c r="R265" s="15" t="str">
        <f ca="1">INDEX(F_Outputs_Prep!$B$4:$AH$378,MATCH(F_Outputs!$A265&amp;F_Outputs!$B265,F_Outputs_Prep!$I$4:$I$378,0),MATCH(F_Outputs!R$2,F_Outputs_Prep!$B$4:$AH$4,0))</f>
        <v>PR24-FD-CA13-River-water-quality-v2.xlsx</v>
      </c>
      <c r="S265" s="15" t="str">
        <f ca="1">INDEX(F_Outputs_Prep!$B$4:$AH$378,MATCH(F_Outputs!$A265&amp;F_Outputs!$B265,F_Outputs_Prep!$I$4:$I$378,0),MATCH(F_Outputs!S$2,F_Outputs_Prep!$B$4:$AH$4,0))</f>
        <v>PR24-FD-CA13-River-water-quality-v2.xlsx</v>
      </c>
      <c r="T265" s="15" t="str">
        <f ca="1">INDEX(F_Outputs_Prep!$B$4:$AH$378,MATCH(F_Outputs!$A265&amp;F_Outputs!$B265,F_Outputs_Prep!$I$4:$I$378,0),MATCH(F_Outputs!T$2,F_Outputs_Prep!$B$4:$AH$4,0))</f>
        <v>PR24-FD-CA13-River-water-quality-v2.xlsx</v>
      </c>
      <c r="U265" s="15" t="str">
        <f ca="1">INDEX(F_Outputs_Prep!$B$4:$AH$378,MATCH(F_Outputs!$A265&amp;F_Outputs!$B265,F_Outputs_Prep!$I$4:$I$378,0),MATCH(F_Outputs!U$2,F_Outputs_Prep!$B$4:$AH$4,0))</f>
        <v>PR24-FD-CA13-River-water-quality-v2.xlsx</v>
      </c>
      <c r="V265" s="15" t="str">
        <f ca="1">INDEX(F_Outputs_Prep!$B$4:$AH$378,MATCH(F_Outputs!$A265&amp;F_Outputs!$B265,F_Outputs_Prep!$I$4:$I$378,0),MATCH(F_Outputs!V$2,F_Outputs_Prep!$B$4:$AH$4,0))</f>
        <v>PR24-FD-CA13-River-water-quality-v2.xlsx</v>
      </c>
      <c r="W265" s="15" t="str">
        <f ca="1">INDEX(F_Outputs_Prep!$B$4:$AH$378,MATCH(F_Outputs!$A265&amp;F_Outputs!$B265,F_Outputs_Prep!$I$4:$I$378,0),MATCH(F_Outputs!W$2,F_Outputs_Prep!$B$4:$AH$4,0))</f>
        <v>PR24-FD-CA13-River-water-quality-v2.xlsx</v>
      </c>
      <c r="X265" s="15" t="str">
        <f ca="1">INDEX(F_Outputs_Prep!$B$4:$AH$378,MATCH(F_Outputs!$A265&amp;F_Outputs!$B265,F_Outputs_Prep!$I$4:$I$378,0),MATCH(F_Outputs!X$2,F_Outputs_Prep!$B$4:$AH$4,0))</f>
        <v>PR24-FD-CA13-River-water-quality-v2.xlsx</v>
      </c>
    </row>
    <row r="266" spans="1:24" ht="15" x14ac:dyDescent="0.25">
      <c r="A266" s="58" t="s">
        <v>94</v>
      </c>
      <c r="B266" s="56" t="s">
        <v>197</v>
      </c>
      <c r="C266" s="56" t="s">
        <v>198</v>
      </c>
      <c r="D266" s="52" t="s">
        <v>194</v>
      </c>
      <c r="E266" s="56" t="s">
        <v>44</v>
      </c>
      <c r="F266" s="15" t="str">
        <f>INDEX(F_Outputs_Prep!$B$4:$AH$378,MATCH(F_Outputs!$A266&amp;F_Outputs!$B266,F_Outputs_Prep!$I$4:$I$378,0),MATCH(F_Outputs!F$2,F_Outputs_Prep!$B$4:$AH$4,0))</f>
        <v>NA</v>
      </c>
      <c r="G266" s="15" t="str">
        <f>INDEX(F_Outputs_Prep!$B$4:$AH$378,MATCH(F_Outputs!$A266&amp;F_Outputs!$B266,F_Outputs_Prep!$I$4:$I$378,0),MATCH(F_Outputs!G$2,F_Outputs_Prep!$B$4:$AH$4,0))</f>
        <v>NA</v>
      </c>
      <c r="H266" s="15" t="str">
        <f>INDEX(F_Outputs_Prep!$B$4:$AH$378,MATCH(F_Outputs!$A266&amp;F_Outputs!$B266,F_Outputs_Prep!$I$4:$I$378,0),MATCH(F_Outputs!H$2,F_Outputs_Prep!$B$4:$AH$4,0))</f>
        <v>NA</v>
      </c>
      <c r="I266" s="15" t="str">
        <f>INDEX(F_Outputs_Prep!$B$4:$AH$378,MATCH(F_Outputs!$A266&amp;F_Outputs!$B266,F_Outputs_Prep!$I$4:$I$378,0),MATCH(F_Outputs!I$2,F_Outputs_Prep!$B$4:$AH$4,0))</f>
        <v>NA</v>
      </c>
      <c r="J266" s="15" t="str">
        <f>INDEX(F_Outputs_Prep!$B$4:$AH$378,MATCH(F_Outputs!$A266&amp;F_Outputs!$B266,F_Outputs_Prep!$I$4:$I$378,0),MATCH(F_Outputs!J$2,F_Outputs_Prep!$B$4:$AH$4,0))</f>
        <v>NA</v>
      </c>
      <c r="K266" s="15" t="str">
        <f>INDEX(F_Outputs_Prep!$B$4:$AH$378,MATCH(F_Outputs!$A266&amp;F_Outputs!$B266,F_Outputs_Prep!$I$4:$I$378,0),MATCH(F_Outputs!K$2,F_Outputs_Prep!$B$4:$AH$4,0))</f>
        <v>NA</v>
      </c>
      <c r="L266" s="15" t="str">
        <f>INDEX(F_Outputs_Prep!$B$4:$AH$378,MATCH(F_Outputs!$A266&amp;F_Outputs!$B266,F_Outputs_Prep!$I$4:$I$378,0),MATCH(F_Outputs!L$2,F_Outputs_Prep!$B$4:$AH$4,0))</f>
        <v>NA</v>
      </c>
      <c r="M266" s="15" t="str">
        <f>INDEX(F_Outputs_Prep!$B$4:$AH$378,MATCH(F_Outputs!$A266&amp;F_Outputs!$B266,F_Outputs_Prep!$I$4:$I$378,0),MATCH(F_Outputs!M$2,F_Outputs_Prep!$B$4:$AH$4,0))</f>
        <v>NA</v>
      </c>
      <c r="N266" s="15" t="str">
        <f>INDEX(F_Outputs_Prep!$B$4:$AH$378,MATCH(F_Outputs!$A266&amp;F_Outputs!$B266,F_Outputs_Prep!$I$4:$I$378,0),MATCH(F_Outputs!N$2,F_Outputs_Prep!$B$4:$AH$4,0))</f>
        <v>NA</v>
      </c>
      <c r="O266" s="15" t="str">
        <f>INDEX(F_Outputs_Prep!$B$4:$AH$378,MATCH(F_Outputs!$A266&amp;F_Outputs!$B266,F_Outputs_Prep!$I$4:$I$378,0),MATCH(F_Outputs!O$2,F_Outputs_Prep!$B$4:$AH$4,0))</f>
        <v>NA</v>
      </c>
      <c r="P266" s="15" t="str">
        <f>INDEX(F_Outputs_Prep!$B$4:$AH$378,MATCH(F_Outputs!$A266&amp;F_Outputs!$B266,F_Outputs_Prep!$I$4:$I$378,0),MATCH(F_Outputs!P$2,F_Outputs_Prep!$B$4:$AH$4,0))</f>
        <v>NA</v>
      </c>
      <c r="Q266" s="15" t="str">
        <f>INDEX(F_Outputs_Prep!$B$4:$AH$378,MATCH(F_Outputs!$A266&amp;F_Outputs!$B266,F_Outputs_Prep!$I$4:$I$378,0),MATCH(F_Outputs!Q$2,F_Outputs_Prep!$B$4:$AH$4,0))</f>
        <v>NA</v>
      </c>
      <c r="R266" s="15" t="str">
        <f>INDEX(F_Outputs_Prep!$B$4:$AH$378,MATCH(F_Outputs!$A266&amp;F_Outputs!$B266,F_Outputs_Prep!$I$4:$I$378,0),MATCH(F_Outputs!R$2,F_Outputs_Prep!$B$4:$AH$4,0))</f>
        <v>NA</v>
      </c>
      <c r="S266" s="15" t="str">
        <f>INDEX(F_Outputs_Prep!$B$4:$AH$378,MATCH(F_Outputs!$A266&amp;F_Outputs!$B266,F_Outputs_Prep!$I$4:$I$378,0),MATCH(F_Outputs!S$2,F_Outputs_Prep!$B$4:$AH$4,0))</f>
        <v>NA</v>
      </c>
      <c r="T266" s="15" t="str">
        <f>INDEX(F_Outputs_Prep!$B$4:$AH$378,MATCH(F_Outputs!$A266&amp;F_Outputs!$B266,F_Outputs_Prep!$I$4:$I$378,0),MATCH(F_Outputs!T$2,F_Outputs_Prep!$B$4:$AH$4,0))</f>
        <v>NA</v>
      </c>
      <c r="U266" s="15" t="str">
        <f>INDEX(F_Outputs_Prep!$B$4:$AH$378,MATCH(F_Outputs!$A266&amp;F_Outputs!$B266,F_Outputs_Prep!$I$4:$I$378,0),MATCH(F_Outputs!U$2,F_Outputs_Prep!$B$4:$AH$4,0))</f>
        <v>NA</v>
      </c>
      <c r="V266" s="15" t="str">
        <f>INDEX(F_Outputs_Prep!$B$4:$AH$378,MATCH(F_Outputs!$A266&amp;F_Outputs!$B266,F_Outputs_Prep!$I$4:$I$378,0),MATCH(F_Outputs!V$2,F_Outputs_Prep!$B$4:$AH$4,0))</f>
        <v>NA</v>
      </c>
      <c r="W266" s="15" t="str">
        <f>INDEX(F_Outputs_Prep!$B$4:$AH$378,MATCH(F_Outputs!$A266&amp;F_Outputs!$B266,F_Outputs_Prep!$I$4:$I$378,0),MATCH(F_Outputs!W$2,F_Outputs_Prep!$B$4:$AH$4,0))</f>
        <v>NA</v>
      </c>
      <c r="X266" s="15" t="str">
        <f>INDEX(F_Outputs_Prep!$B$4:$AH$378,MATCH(F_Outputs!$A266&amp;F_Outputs!$B266,F_Outputs_Prep!$I$4:$I$378,0),MATCH(F_Outputs!X$2,F_Outputs_Prep!$B$4:$AH$4,0))</f>
        <v>NA</v>
      </c>
    </row>
    <row r="267" spans="1:24" ht="15" x14ac:dyDescent="0.25">
      <c r="A267" s="58" t="s">
        <v>94</v>
      </c>
      <c r="B267" s="56" t="s">
        <v>199</v>
      </c>
      <c r="C267" s="56" t="s">
        <v>200</v>
      </c>
      <c r="D267" s="52" t="s">
        <v>201</v>
      </c>
      <c r="E267" s="56" t="s">
        <v>44</v>
      </c>
      <c r="F267" s="15">
        <f>INDEX(F_Outputs_Prep!$B$4:$AH$378,MATCH(F_Outputs!$A267&amp;F_Outputs!$B267,F_Outputs_Prep!$I$4:$I$378,0),MATCH(F_Outputs!F$2,F_Outputs_Prep!$B$4:$AH$4,0))</f>
        <v>1</v>
      </c>
      <c r="G267" s="15">
        <f>INDEX(F_Outputs_Prep!$B$4:$AH$378,MATCH(F_Outputs!$A267&amp;F_Outputs!$B267,F_Outputs_Prep!$I$4:$I$378,0),MATCH(F_Outputs!G$2,F_Outputs_Prep!$B$4:$AH$4,0))</f>
        <v>1</v>
      </c>
      <c r="H267" s="15">
        <f>INDEX(F_Outputs_Prep!$B$4:$AH$378,MATCH(F_Outputs!$A267&amp;F_Outputs!$B267,F_Outputs_Prep!$I$4:$I$378,0),MATCH(F_Outputs!H$2,F_Outputs_Prep!$B$4:$AH$4,0))</f>
        <v>1</v>
      </c>
      <c r="I267" s="15">
        <f>INDEX(F_Outputs_Prep!$B$4:$AH$378,MATCH(F_Outputs!$A267&amp;F_Outputs!$B267,F_Outputs_Prep!$I$4:$I$378,0),MATCH(F_Outputs!I$2,F_Outputs_Prep!$B$4:$AH$4,0))</f>
        <v>1</v>
      </c>
      <c r="J267" s="15">
        <f>INDEX(F_Outputs_Prep!$B$4:$AH$378,MATCH(F_Outputs!$A267&amp;F_Outputs!$B267,F_Outputs_Prep!$I$4:$I$378,0),MATCH(F_Outputs!J$2,F_Outputs_Prep!$B$4:$AH$4,0))</f>
        <v>1</v>
      </c>
      <c r="K267" s="15">
        <f>INDEX(F_Outputs_Prep!$B$4:$AH$378,MATCH(F_Outputs!$A267&amp;F_Outputs!$B267,F_Outputs_Prep!$I$4:$I$378,0),MATCH(F_Outputs!K$2,F_Outputs_Prep!$B$4:$AH$4,0))</f>
        <v>1</v>
      </c>
      <c r="L267" s="15">
        <f>INDEX(F_Outputs_Prep!$B$4:$AH$378,MATCH(F_Outputs!$A267&amp;F_Outputs!$B267,F_Outputs_Prep!$I$4:$I$378,0),MATCH(F_Outputs!L$2,F_Outputs_Prep!$B$4:$AH$4,0))</f>
        <v>1</v>
      </c>
      <c r="M267" s="15">
        <f>INDEX(F_Outputs_Prep!$B$4:$AH$378,MATCH(F_Outputs!$A267&amp;F_Outputs!$B267,F_Outputs_Prep!$I$4:$I$378,0),MATCH(F_Outputs!M$2,F_Outputs_Prep!$B$4:$AH$4,0))</f>
        <v>1</v>
      </c>
      <c r="N267" s="15">
        <f>INDEX(F_Outputs_Prep!$B$4:$AH$378,MATCH(F_Outputs!$A267&amp;F_Outputs!$B267,F_Outputs_Prep!$I$4:$I$378,0),MATCH(F_Outputs!N$2,F_Outputs_Prep!$B$4:$AH$4,0))</f>
        <v>1</v>
      </c>
      <c r="O267" s="15">
        <f>INDEX(F_Outputs_Prep!$B$4:$AH$378,MATCH(F_Outputs!$A267&amp;F_Outputs!$B267,F_Outputs_Prep!$I$4:$I$378,0),MATCH(F_Outputs!O$2,F_Outputs_Prep!$B$4:$AH$4,0))</f>
        <v>1</v>
      </c>
      <c r="P267" s="15">
        <f>INDEX(F_Outputs_Prep!$B$4:$AH$378,MATCH(F_Outputs!$A267&amp;F_Outputs!$B267,F_Outputs_Prep!$I$4:$I$378,0),MATCH(F_Outputs!P$2,F_Outputs_Prep!$B$4:$AH$4,0))</f>
        <v>1</v>
      </c>
      <c r="Q267" s="15">
        <f>INDEX(F_Outputs_Prep!$B$4:$AH$378,MATCH(F_Outputs!$A267&amp;F_Outputs!$B267,F_Outputs_Prep!$I$4:$I$378,0),MATCH(F_Outputs!Q$2,F_Outputs_Prep!$B$4:$AH$4,0))</f>
        <v>1</v>
      </c>
      <c r="R267" s="15">
        <f>INDEX(F_Outputs_Prep!$B$4:$AH$378,MATCH(F_Outputs!$A267&amp;F_Outputs!$B267,F_Outputs_Prep!$I$4:$I$378,0),MATCH(F_Outputs!R$2,F_Outputs_Prep!$B$4:$AH$4,0))</f>
        <v>1</v>
      </c>
      <c r="S267" s="15">
        <f>INDEX(F_Outputs_Prep!$B$4:$AH$378,MATCH(F_Outputs!$A267&amp;F_Outputs!$B267,F_Outputs_Prep!$I$4:$I$378,0),MATCH(F_Outputs!S$2,F_Outputs_Prep!$B$4:$AH$4,0))</f>
        <v>1</v>
      </c>
      <c r="T267" s="15">
        <f>INDEX(F_Outputs_Prep!$B$4:$AH$378,MATCH(F_Outputs!$A267&amp;F_Outputs!$B267,F_Outputs_Prep!$I$4:$I$378,0),MATCH(F_Outputs!T$2,F_Outputs_Prep!$B$4:$AH$4,0))</f>
        <v>1</v>
      </c>
      <c r="U267" s="15">
        <f>INDEX(F_Outputs_Prep!$B$4:$AH$378,MATCH(F_Outputs!$A267&amp;F_Outputs!$B267,F_Outputs_Prep!$I$4:$I$378,0),MATCH(F_Outputs!U$2,F_Outputs_Prep!$B$4:$AH$4,0))</f>
        <v>1</v>
      </c>
      <c r="V267" s="15">
        <f>INDEX(F_Outputs_Prep!$B$4:$AH$378,MATCH(F_Outputs!$A267&amp;F_Outputs!$B267,F_Outputs_Prep!$I$4:$I$378,0),MATCH(F_Outputs!V$2,F_Outputs_Prep!$B$4:$AH$4,0))</f>
        <v>1</v>
      </c>
      <c r="W267" s="15">
        <f>INDEX(F_Outputs_Prep!$B$4:$AH$378,MATCH(F_Outputs!$A267&amp;F_Outputs!$B267,F_Outputs_Prep!$I$4:$I$378,0),MATCH(F_Outputs!W$2,F_Outputs_Prep!$B$4:$AH$4,0))</f>
        <v>1</v>
      </c>
      <c r="X267" s="15">
        <f>INDEX(F_Outputs_Prep!$B$4:$AH$378,MATCH(F_Outputs!$A267&amp;F_Outputs!$B267,F_Outputs_Prep!$I$4:$I$378,0),MATCH(F_Outputs!X$2,F_Outputs_Prep!$B$4:$AH$4,0))</f>
        <v>1</v>
      </c>
    </row>
    <row r="268" spans="1:24" ht="15" x14ac:dyDescent="0.25">
      <c r="A268" s="58" t="s">
        <v>95</v>
      </c>
      <c r="B268" s="56" t="s">
        <v>125</v>
      </c>
      <c r="C268" s="56" t="s">
        <v>176</v>
      </c>
      <c r="D268" s="52" t="s">
        <v>50</v>
      </c>
      <c r="E268" s="56" t="s">
        <v>44</v>
      </c>
      <c r="F268" s="15" t="str">
        <f>INDEX(F_Outputs_Prep!$B$4:$AH$378,MATCH(F_Outputs!$A268&amp;F_Outputs!$B268,F_Outputs_Prep!$I$4:$I$378,0),MATCH(F_Outputs!F$2,F_Outputs_Prep!$B$4:$AH$4,0))</f>
        <v>##BLANK</v>
      </c>
      <c r="G268" s="15" t="str">
        <f>INDEX(F_Outputs_Prep!$B$4:$AH$378,MATCH(F_Outputs!$A268&amp;F_Outputs!$B268,F_Outputs_Prep!$I$4:$I$378,0),MATCH(F_Outputs!G$2,F_Outputs_Prep!$B$4:$AH$4,0))</f>
        <v>##BLANK</v>
      </c>
      <c r="H268" s="15" t="str">
        <f>INDEX(F_Outputs_Prep!$B$4:$AH$378,MATCH(F_Outputs!$A268&amp;F_Outputs!$B268,F_Outputs_Prep!$I$4:$I$378,0),MATCH(F_Outputs!H$2,F_Outputs_Prep!$B$4:$AH$4,0))</f>
        <v>##BLANK</v>
      </c>
      <c r="I268" s="15" t="str">
        <f>INDEX(F_Outputs_Prep!$B$4:$AH$378,MATCH(F_Outputs!$A268&amp;F_Outputs!$B268,F_Outputs_Prep!$I$4:$I$378,0),MATCH(F_Outputs!I$2,F_Outputs_Prep!$B$4:$AH$4,0))</f>
        <v>##BLANK</v>
      </c>
      <c r="J268" s="15" t="str">
        <f>INDEX(F_Outputs_Prep!$B$4:$AH$378,MATCH(F_Outputs!$A268&amp;F_Outputs!$B268,F_Outputs_Prep!$I$4:$I$378,0),MATCH(F_Outputs!J$2,F_Outputs_Prep!$B$4:$AH$4,0))</f>
        <v>##BLANK</v>
      </c>
      <c r="K268" s="15" t="str">
        <f>INDEX(F_Outputs_Prep!$B$4:$AH$378,MATCH(F_Outputs!$A268&amp;F_Outputs!$B268,F_Outputs_Prep!$I$4:$I$378,0),MATCH(F_Outputs!K$2,F_Outputs_Prep!$B$4:$AH$4,0))</f>
        <v>##BLANK</v>
      </c>
      <c r="L268" s="15" t="str">
        <f>INDEX(F_Outputs_Prep!$B$4:$AH$378,MATCH(F_Outputs!$A268&amp;F_Outputs!$B268,F_Outputs_Prep!$I$4:$I$378,0),MATCH(F_Outputs!L$2,F_Outputs_Prep!$B$4:$AH$4,0))</f>
        <v>##BLANK</v>
      </c>
      <c r="M268" s="15" t="str">
        <f>INDEX(F_Outputs_Prep!$B$4:$AH$378,MATCH(F_Outputs!$A268&amp;F_Outputs!$B268,F_Outputs_Prep!$I$4:$I$378,0),MATCH(F_Outputs!M$2,F_Outputs_Prep!$B$4:$AH$4,0))</f>
        <v>##BLANK</v>
      </c>
      <c r="N268" s="15" t="str">
        <f>INDEX(F_Outputs_Prep!$B$4:$AH$378,MATCH(F_Outputs!$A268&amp;F_Outputs!$B268,F_Outputs_Prep!$I$4:$I$378,0),MATCH(F_Outputs!N$2,F_Outputs_Prep!$B$4:$AH$4,0))</f>
        <v>##BLANK</v>
      </c>
      <c r="O268" s="15" t="str">
        <f>INDEX(F_Outputs_Prep!$B$4:$AH$378,MATCH(F_Outputs!$A268&amp;F_Outputs!$B268,F_Outputs_Prep!$I$4:$I$378,0),MATCH(F_Outputs!O$2,F_Outputs_Prep!$B$4:$AH$4,0))</f>
        <v>##BLANK</v>
      </c>
      <c r="P268" s="15" t="str">
        <f>INDEX(F_Outputs_Prep!$B$4:$AH$378,MATCH(F_Outputs!$A268&amp;F_Outputs!$B268,F_Outputs_Prep!$I$4:$I$378,0),MATCH(F_Outputs!P$2,F_Outputs_Prep!$B$4:$AH$4,0))</f>
        <v>##BLANK</v>
      </c>
      <c r="Q268" s="15" t="str">
        <f>INDEX(F_Outputs_Prep!$B$4:$AH$378,MATCH(F_Outputs!$A268&amp;F_Outputs!$B268,F_Outputs_Prep!$I$4:$I$378,0),MATCH(F_Outputs!Q$2,F_Outputs_Prep!$B$4:$AH$4,0))</f>
        <v>##BLANK</v>
      </c>
      <c r="R268" s="15" t="str">
        <f>INDEX(F_Outputs_Prep!$B$4:$AH$378,MATCH(F_Outputs!$A268&amp;F_Outputs!$B268,F_Outputs_Prep!$I$4:$I$378,0),MATCH(F_Outputs!R$2,F_Outputs_Prep!$B$4:$AH$4,0))</f>
        <v>##BLANK</v>
      </c>
      <c r="S268" s="15" t="str">
        <f>INDEX(F_Outputs_Prep!$B$4:$AH$378,MATCH(F_Outputs!$A268&amp;F_Outputs!$B268,F_Outputs_Prep!$I$4:$I$378,0),MATCH(F_Outputs!S$2,F_Outputs_Prep!$B$4:$AH$4,0))</f>
        <v>##BLANK</v>
      </c>
      <c r="T268" s="15" t="str">
        <f>INDEX(F_Outputs_Prep!$B$4:$AH$378,MATCH(F_Outputs!$A268&amp;F_Outputs!$B268,F_Outputs_Prep!$I$4:$I$378,0),MATCH(F_Outputs!T$2,F_Outputs_Prep!$B$4:$AH$4,0))</f>
        <v>##BLANK</v>
      </c>
      <c r="U268" s="15" t="str">
        <f>INDEX(F_Outputs_Prep!$B$4:$AH$378,MATCH(F_Outputs!$A268&amp;F_Outputs!$B268,F_Outputs_Prep!$I$4:$I$378,0),MATCH(F_Outputs!U$2,F_Outputs_Prep!$B$4:$AH$4,0))</f>
        <v>##BLANK</v>
      </c>
      <c r="V268" s="15" t="str">
        <f>INDEX(F_Outputs_Prep!$B$4:$AH$378,MATCH(F_Outputs!$A268&amp;F_Outputs!$B268,F_Outputs_Prep!$I$4:$I$378,0),MATCH(F_Outputs!V$2,F_Outputs_Prep!$B$4:$AH$4,0))</f>
        <v>##BLANK</v>
      </c>
      <c r="W268" s="15" t="str">
        <f>INDEX(F_Outputs_Prep!$B$4:$AH$378,MATCH(F_Outputs!$A268&amp;F_Outputs!$B268,F_Outputs_Prep!$I$4:$I$378,0),MATCH(F_Outputs!W$2,F_Outputs_Prep!$B$4:$AH$4,0))</f>
        <v>##BLANK</v>
      </c>
      <c r="X268" s="15" t="str">
        <f>INDEX(F_Outputs_Prep!$B$4:$AH$378,MATCH(F_Outputs!$A268&amp;F_Outputs!$B268,F_Outputs_Prep!$I$4:$I$378,0),MATCH(F_Outputs!X$2,F_Outputs_Prep!$B$4:$AH$4,0))</f>
        <v>##BLANK</v>
      </c>
    </row>
    <row r="269" spans="1:24" ht="15" x14ac:dyDescent="0.25">
      <c r="A269" s="58" t="s">
        <v>95</v>
      </c>
      <c r="B269" s="56" t="s">
        <v>126</v>
      </c>
      <c r="C269" s="56" t="s">
        <v>177</v>
      </c>
      <c r="D269" s="52" t="s">
        <v>50</v>
      </c>
      <c r="E269" s="56" t="s">
        <v>44</v>
      </c>
      <c r="F269" s="15" t="str">
        <f>INDEX(F_Outputs_Prep!$B$4:$AH$378,MATCH(F_Outputs!$A269&amp;F_Outputs!$B269,F_Outputs_Prep!$I$4:$I$378,0),MATCH(F_Outputs!F$2,F_Outputs_Prep!$B$4:$AH$4,0))</f>
        <v>##BLANK</v>
      </c>
      <c r="G269" s="15" t="str">
        <f>INDEX(F_Outputs_Prep!$B$4:$AH$378,MATCH(F_Outputs!$A269&amp;F_Outputs!$B269,F_Outputs_Prep!$I$4:$I$378,0),MATCH(F_Outputs!G$2,F_Outputs_Prep!$B$4:$AH$4,0))</f>
        <v>##BLANK</v>
      </c>
      <c r="H269" s="15" t="str">
        <f>INDEX(F_Outputs_Prep!$B$4:$AH$378,MATCH(F_Outputs!$A269&amp;F_Outputs!$B269,F_Outputs_Prep!$I$4:$I$378,0),MATCH(F_Outputs!H$2,F_Outputs_Prep!$B$4:$AH$4,0))</f>
        <v>##BLANK</v>
      </c>
      <c r="I269" s="15" t="str">
        <f>INDEX(F_Outputs_Prep!$B$4:$AH$378,MATCH(F_Outputs!$A269&amp;F_Outputs!$B269,F_Outputs_Prep!$I$4:$I$378,0),MATCH(F_Outputs!I$2,F_Outputs_Prep!$B$4:$AH$4,0))</f>
        <v>##BLANK</v>
      </c>
      <c r="J269" s="15" t="str">
        <f>INDEX(F_Outputs_Prep!$B$4:$AH$378,MATCH(F_Outputs!$A269&amp;F_Outputs!$B269,F_Outputs_Prep!$I$4:$I$378,0),MATCH(F_Outputs!J$2,F_Outputs_Prep!$B$4:$AH$4,0))</f>
        <v>##BLANK</v>
      </c>
      <c r="K269" s="15" t="str">
        <f>INDEX(F_Outputs_Prep!$B$4:$AH$378,MATCH(F_Outputs!$A269&amp;F_Outputs!$B269,F_Outputs_Prep!$I$4:$I$378,0),MATCH(F_Outputs!K$2,F_Outputs_Prep!$B$4:$AH$4,0))</f>
        <v>##BLANK</v>
      </c>
      <c r="L269" s="15" t="str">
        <f>INDEX(F_Outputs_Prep!$B$4:$AH$378,MATCH(F_Outputs!$A269&amp;F_Outputs!$B269,F_Outputs_Prep!$I$4:$I$378,0),MATCH(F_Outputs!L$2,F_Outputs_Prep!$B$4:$AH$4,0))</f>
        <v>##BLANK</v>
      </c>
      <c r="M269" s="15" t="str">
        <f>INDEX(F_Outputs_Prep!$B$4:$AH$378,MATCH(F_Outputs!$A269&amp;F_Outputs!$B269,F_Outputs_Prep!$I$4:$I$378,0),MATCH(F_Outputs!M$2,F_Outputs_Prep!$B$4:$AH$4,0))</f>
        <v>##BLANK</v>
      </c>
      <c r="N269" s="15" t="str">
        <f>INDEX(F_Outputs_Prep!$B$4:$AH$378,MATCH(F_Outputs!$A269&amp;F_Outputs!$B269,F_Outputs_Prep!$I$4:$I$378,0),MATCH(F_Outputs!N$2,F_Outputs_Prep!$B$4:$AH$4,0))</f>
        <v>##BLANK</v>
      </c>
      <c r="O269" s="15" t="str">
        <f>INDEX(F_Outputs_Prep!$B$4:$AH$378,MATCH(F_Outputs!$A269&amp;F_Outputs!$B269,F_Outputs_Prep!$I$4:$I$378,0),MATCH(F_Outputs!O$2,F_Outputs_Prep!$B$4:$AH$4,0))</f>
        <v>##BLANK</v>
      </c>
      <c r="P269" s="15" t="str">
        <f>INDEX(F_Outputs_Prep!$B$4:$AH$378,MATCH(F_Outputs!$A269&amp;F_Outputs!$B269,F_Outputs_Prep!$I$4:$I$378,0),MATCH(F_Outputs!P$2,F_Outputs_Prep!$B$4:$AH$4,0))</f>
        <v>##BLANK</v>
      </c>
      <c r="Q269" s="15" t="str">
        <f>INDEX(F_Outputs_Prep!$B$4:$AH$378,MATCH(F_Outputs!$A269&amp;F_Outputs!$B269,F_Outputs_Prep!$I$4:$I$378,0),MATCH(F_Outputs!Q$2,F_Outputs_Prep!$B$4:$AH$4,0))</f>
        <v>##BLANK</v>
      </c>
      <c r="R269" s="15" t="str">
        <f>INDEX(F_Outputs_Prep!$B$4:$AH$378,MATCH(F_Outputs!$A269&amp;F_Outputs!$B269,F_Outputs_Prep!$I$4:$I$378,0),MATCH(F_Outputs!R$2,F_Outputs_Prep!$B$4:$AH$4,0))</f>
        <v>##BLANK</v>
      </c>
      <c r="S269" s="15" t="str">
        <f>INDEX(F_Outputs_Prep!$B$4:$AH$378,MATCH(F_Outputs!$A269&amp;F_Outputs!$B269,F_Outputs_Prep!$I$4:$I$378,0),MATCH(F_Outputs!S$2,F_Outputs_Prep!$B$4:$AH$4,0))</f>
        <v>##BLANK</v>
      </c>
      <c r="T269" s="15" t="str">
        <f>INDEX(F_Outputs_Prep!$B$4:$AH$378,MATCH(F_Outputs!$A269&amp;F_Outputs!$B269,F_Outputs_Prep!$I$4:$I$378,0),MATCH(F_Outputs!T$2,F_Outputs_Prep!$B$4:$AH$4,0))</f>
        <v>##BLANK</v>
      </c>
      <c r="U269" s="15" t="str">
        <f>INDEX(F_Outputs_Prep!$B$4:$AH$378,MATCH(F_Outputs!$A269&amp;F_Outputs!$B269,F_Outputs_Prep!$I$4:$I$378,0),MATCH(F_Outputs!U$2,F_Outputs_Prep!$B$4:$AH$4,0))</f>
        <v>##BLANK</v>
      </c>
      <c r="V269" s="15" t="str">
        <f>INDEX(F_Outputs_Prep!$B$4:$AH$378,MATCH(F_Outputs!$A269&amp;F_Outputs!$B269,F_Outputs_Prep!$I$4:$I$378,0),MATCH(F_Outputs!V$2,F_Outputs_Prep!$B$4:$AH$4,0))</f>
        <v>##BLANK</v>
      </c>
      <c r="W269" s="15" t="str">
        <f>INDEX(F_Outputs_Prep!$B$4:$AH$378,MATCH(F_Outputs!$A269&amp;F_Outputs!$B269,F_Outputs_Prep!$I$4:$I$378,0),MATCH(F_Outputs!W$2,F_Outputs_Prep!$B$4:$AH$4,0))</f>
        <v>##BLANK</v>
      </c>
      <c r="X269" s="15" t="str">
        <f>INDEX(F_Outputs_Prep!$B$4:$AH$378,MATCH(F_Outputs!$A269&amp;F_Outputs!$B269,F_Outputs_Prep!$I$4:$I$378,0),MATCH(F_Outputs!X$2,F_Outputs_Prep!$B$4:$AH$4,0))</f>
        <v>##BLANK</v>
      </c>
    </row>
    <row r="270" spans="1:24" ht="15" x14ac:dyDescent="0.25">
      <c r="A270" s="58" t="s">
        <v>95</v>
      </c>
      <c r="B270" s="56" t="s">
        <v>127</v>
      </c>
      <c r="C270" s="56" t="s">
        <v>178</v>
      </c>
      <c r="D270" s="52" t="s">
        <v>50</v>
      </c>
      <c r="E270" s="56" t="s">
        <v>44</v>
      </c>
      <c r="F270" s="15" t="str">
        <f>INDEX(F_Outputs_Prep!$B$4:$AH$378,MATCH(F_Outputs!$A270&amp;F_Outputs!$B270,F_Outputs_Prep!$I$4:$I$378,0),MATCH(F_Outputs!F$2,F_Outputs_Prep!$B$4:$AH$4,0))</f>
        <v>##BLANK</v>
      </c>
      <c r="G270" s="15" t="str">
        <f>INDEX(F_Outputs_Prep!$B$4:$AH$378,MATCH(F_Outputs!$A270&amp;F_Outputs!$B270,F_Outputs_Prep!$I$4:$I$378,0),MATCH(F_Outputs!G$2,F_Outputs_Prep!$B$4:$AH$4,0))</f>
        <v>##BLANK</v>
      </c>
      <c r="H270" s="15" t="str">
        <f>INDEX(F_Outputs_Prep!$B$4:$AH$378,MATCH(F_Outputs!$A270&amp;F_Outputs!$B270,F_Outputs_Prep!$I$4:$I$378,0),MATCH(F_Outputs!H$2,F_Outputs_Prep!$B$4:$AH$4,0))</f>
        <v>##BLANK</v>
      </c>
      <c r="I270" s="15" t="str">
        <f>INDEX(F_Outputs_Prep!$B$4:$AH$378,MATCH(F_Outputs!$A270&amp;F_Outputs!$B270,F_Outputs_Prep!$I$4:$I$378,0),MATCH(F_Outputs!I$2,F_Outputs_Prep!$B$4:$AH$4,0))</f>
        <v>##BLANK</v>
      </c>
      <c r="J270" s="15" t="str">
        <f>INDEX(F_Outputs_Prep!$B$4:$AH$378,MATCH(F_Outputs!$A270&amp;F_Outputs!$B270,F_Outputs_Prep!$I$4:$I$378,0),MATCH(F_Outputs!J$2,F_Outputs_Prep!$B$4:$AH$4,0))</f>
        <v>##BLANK</v>
      </c>
      <c r="K270" s="15" t="str">
        <f>INDEX(F_Outputs_Prep!$B$4:$AH$378,MATCH(F_Outputs!$A270&amp;F_Outputs!$B270,F_Outputs_Prep!$I$4:$I$378,0),MATCH(F_Outputs!K$2,F_Outputs_Prep!$B$4:$AH$4,0))</f>
        <v>##BLANK</v>
      </c>
      <c r="L270" s="15" t="str">
        <f>INDEX(F_Outputs_Prep!$B$4:$AH$378,MATCH(F_Outputs!$A270&amp;F_Outputs!$B270,F_Outputs_Prep!$I$4:$I$378,0),MATCH(F_Outputs!L$2,F_Outputs_Prep!$B$4:$AH$4,0))</f>
        <v>##BLANK</v>
      </c>
      <c r="M270" s="15" t="str">
        <f>INDEX(F_Outputs_Prep!$B$4:$AH$378,MATCH(F_Outputs!$A270&amp;F_Outputs!$B270,F_Outputs_Prep!$I$4:$I$378,0),MATCH(F_Outputs!M$2,F_Outputs_Prep!$B$4:$AH$4,0))</f>
        <v>##BLANK</v>
      </c>
      <c r="N270" s="15" t="str">
        <f>INDEX(F_Outputs_Prep!$B$4:$AH$378,MATCH(F_Outputs!$A270&amp;F_Outputs!$B270,F_Outputs_Prep!$I$4:$I$378,0),MATCH(F_Outputs!N$2,F_Outputs_Prep!$B$4:$AH$4,0))</f>
        <v>##BLANK</v>
      </c>
      <c r="O270" s="15" t="str">
        <f>INDEX(F_Outputs_Prep!$B$4:$AH$378,MATCH(F_Outputs!$A270&amp;F_Outputs!$B270,F_Outputs_Prep!$I$4:$I$378,0),MATCH(F_Outputs!O$2,F_Outputs_Prep!$B$4:$AH$4,0))</f>
        <v>##BLANK</v>
      </c>
      <c r="P270" s="15" t="str">
        <f>INDEX(F_Outputs_Prep!$B$4:$AH$378,MATCH(F_Outputs!$A270&amp;F_Outputs!$B270,F_Outputs_Prep!$I$4:$I$378,0),MATCH(F_Outputs!P$2,F_Outputs_Prep!$B$4:$AH$4,0))</f>
        <v>##BLANK</v>
      </c>
      <c r="Q270" s="15" t="str">
        <f>INDEX(F_Outputs_Prep!$B$4:$AH$378,MATCH(F_Outputs!$A270&amp;F_Outputs!$B270,F_Outputs_Prep!$I$4:$I$378,0),MATCH(F_Outputs!Q$2,F_Outputs_Prep!$B$4:$AH$4,0))</f>
        <v>##BLANK</v>
      </c>
      <c r="R270" s="15" t="str">
        <f>INDEX(F_Outputs_Prep!$B$4:$AH$378,MATCH(F_Outputs!$A270&amp;F_Outputs!$B270,F_Outputs_Prep!$I$4:$I$378,0),MATCH(F_Outputs!R$2,F_Outputs_Prep!$B$4:$AH$4,0))</f>
        <v>##BLANK</v>
      </c>
      <c r="S270" s="15" t="str">
        <f>INDEX(F_Outputs_Prep!$B$4:$AH$378,MATCH(F_Outputs!$A270&amp;F_Outputs!$B270,F_Outputs_Prep!$I$4:$I$378,0),MATCH(F_Outputs!S$2,F_Outputs_Prep!$B$4:$AH$4,0))</f>
        <v>##BLANK</v>
      </c>
      <c r="T270" s="15" t="str">
        <f>INDEX(F_Outputs_Prep!$B$4:$AH$378,MATCH(F_Outputs!$A270&amp;F_Outputs!$B270,F_Outputs_Prep!$I$4:$I$378,0),MATCH(F_Outputs!T$2,F_Outputs_Prep!$B$4:$AH$4,0))</f>
        <v>##BLANK</v>
      </c>
      <c r="U270" s="15" t="str">
        <f>INDEX(F_Outputs_Prep!$B$4:$AH$378,MATCH(F_Outputs!$A270&amp;F_Outputs!$B270,F_Outputs_Prep!$I$4:$I$378,0),MATCH(F_Outputs!U$2,F_Outputs_Prep!$B$4:$AH$4,0))</f>
        <v>##BLANK</v>
      </c>
      <c r="V270" s="15" t="str">
        <f>INDEX(F_Outputs_Prep!$B$4:$AH$378,MATCH(F_Outputs!$A270&amp;F_Outputs!$B270,F_Outputs_Prep!$I$4:$I$378,0),MATCH(F_Outputs!V$2,F_Outputs_Prep!$B$4:$AH$4,0))</f>
        <v>##BLANK</v>
      </c>
      <c r="W270" s="15" t="str">
        <f>INDEX(F_Outputs_Prep!$B$4:$AH$378,MATCH(F_Outputs!$A270&amp;F_Outputs!$B270,F_Outputs_Prep!$I$4:$I$378,0),MATCH(F_Outputs!W$2,F_Outputs_Prep!$B$4:$AH$4,0))</f>
        <v>##BLANK</v>
      </c>
      <c r="X270" s="15" t="str">
        <f>INDEX(F_Outputs_Prep!$B$4:$AH$378,MATCH(F_Outputs!$A270&amp;F_Outputs!$B270,F_Outputs_Prep!$I$4:$I$378,0),MATCH(F_Outputs!X$2,F_Outputs_Prep!$B$4:$AH$4,0))</f>
        <v>##BLANK</v>
      </c>
    </row>
    <row r="271" spans="1:24" ht="15" x14ac:dyDescent="0.25">
      <c r="A271" s="58" t="s">
        <v>95</v>
      </c>
      <c r="B271" s="56" t="s">
        <v>128</v>
      </c>
      <c r="C271" s="56" t="s">
        <v>179</v>
      </c>
      <c r="D271" s="52" t="s">
        <v>50</v>
      </c>
      <c r="E271" s="56" t="s">
        <v>44</v>
      </c>
      <c r="F271" s="15" t="str">
        <f>INDEX(F_Outputs_Prep!$B$4:$AH$378,MATCH(F_Outputs!$A271&amp;F_Outputs!$B271,F_Outputs_Prep!$I$4:$I$378,0),MATCH(F_Outputs!F$2,F_Outputs_Prep!$B$4:$AH$4,0))</f>
        <v>##BLANK</v>
      </c>
      <c r="G271" s="15" t="str">
        <f>INDEX(F_Outputs_Prep!$B$4:$AH$378,MATCH(F_Outputs!$A271&amp;F_Outputs!$B271,F_Outputs_Prep!$I$4:$I$378,0),MATCH(F_Outputs!G$2,F_Outputs_Prep!$B$4:$AH$4,0))</f>
        <v>##BLANK</v>
      </c>
      <c r="H271" s="15" t="str">
        <f>INDEX(F_Outputs_Prep!$B$4:$AH$378,MATCH(F_Outputs!$A271&amp;F_Outputs!$B271,F_Outputs_Prep!$I$4:$I$378,0),MATCH(F_Outputs!H$2,F_Outputs_Prep!$B$4:$AH$4,0))</f>
        <v>##BLANK</v>
      </c>
      <c r="I271" s="15" t="str">
        <f>INDEX(F_Outputs_Prep!$B$4:$AH$378,MATCH(F_Outputs!$A271&amp;F_Outputs!$B271,F_Outputs_Prep!$I$4:$I$378,0),MATCH(F_Outputs!I$2,F_Outputs_Prep!$B$4:$AH$4,0))</f>
        <v>##BLANK</v>
      </c>
      <c r="J271" s="15" t="str">
        <f>INDEX(F_Outputs_Prep!$B$4:$AH$378,MATCH(F_Outputs!$A271&amp;F_Outputs!$B271,F_Outputs_Prep!$I$4:$I$378,0),MATCH(F_Outputs!J$2,F_Outputs_Prep!$B$4:$AH$4,0))</f>
        <v>##BLANK</v>
      </c>
      <c r="K271" s="15" t="str">
        <f>INDEX(F_Outputs_Prep!$B$4:$AH$378,MATCH(F_Outputs!$A271&amp;F_Outputs!$B271,F_Outputs_Prep!$I$4:$I$378,0),MATCH(F_Outputs!K$2,F_Outputs_Prep!$B$4:$AH$4,0))</f>
        <v>##BLANK</v>
      </c>
      <c r="L271" s="15" t="str">
        <f>INDEX(F_Outputs_Prep!$B$4:$AH$378,MATCH(F_Outputs!$A271&amp;F_Outputs!$B271,F_Outputs_Prep!$I$4:$I$378,0),MATCH(F_Outputs!L$2,F_Outputs_Prep!$B$4:$AH$4,0))</f>
        <v>##BLANK</v>
      </c>
      <c r="M271" s="15" t="str">
        <f>INDEX(F_Outputs_Prep!$B$4:$AH$378,MATCH(F_Outputs!$A271&amp;F_Outputs!$B271,F_Outputs_Prep!$I$4:$I$378,0),MATCH(F_Outputs!M$2,F_Outputs_Prep!$B$4:$AH$4,0))</f>
        <v>##BLANK</v>
      </c>
      <c r="N271" s="15" t="str">
        <f>INDEX(F_Outputs_Prep!$B$4:$AH$378,MATCH(F_Outputs!$A271&amp;F_Outputs!$B271,F_Outputs_Prep!$I$4:$I$378,0),MATCH(F_Outputs!N$2,F_Outputs_Prep!$B$4:$AH$4,0))</f>
        <v>##BLANK</v>
      </c>
      <c r="O271" s="15" t="str">
        <f>INDEX(F_Outputs_Prep!$B$4:$AH$378,MATCH(F_Outputs!$A271&amp;F_Outputs!$B271,F_Outputs_Prep!$I$4:$I$378,0),MATCH(F_Outputs!O$2,F_Outputs_Prep!$B$4:$AH$4,0))</f>
        <v>##BLANK</v>
      </c>
      <c r="P271" s="15" t="str">
        <f>INDEX(F_Outputs_Prep!$B$4:$AH$378,MATCH(F_Outputs!$A271&amp;F_Outputs!$B271,F_Outputs_Prep!$I$4:$I$378,0),MATCH(F_Outputs!P$2,F_Outputs_Prep!$B$4:$AH$4,0))</f>
        <v>##BLANK</v>
      </c>
      <c r="Q271" s="15" t="str">
        <f>INDEX(F_Outputs_Prep!$B$4:$AH$378,MATCH(F_Outputs!$A271&amp;F_Outputs!$B271,F_Outputs_Prep!$I$4:$I$378,0),MATCH(F_Outputs!Q$2,F_Outputs_Prep!$B$4:$AH$4,0))</f>
        <v>##BLANK</v>
      </c>
      <c r="R271" s="15" t="str">
        <f>INDEX(F_Outputs_Prep!$B$4:$AH$378,MATCH(F_Outputs!$A271&amp;F_Outputs!$B271,F_Outputs_Prep!$I$4:$I$378,0),MATCH(F_Outputs!R$2,F_Outputs_Prep!$B$4:$AH$4,0))</f>
        <v>##BLANK</v>
      </c>
      <c r="S271" s="15" t="str">
        <f>INDEX(F_Outputs_Prep!$B$4:$AH$378,MATCH(F_Outputs!$A271&amp;F_Outputs!$B271,F_Outputs_Prep!$I$4:$I$378,0),MATCH(F_Outputs!S$2,F_Outputs_Prep!$B$4:$AH$4,0))</f>
        <v>##BLANK</v>
      </c>
      <c r="T271" s="15" t="str">
        <f>INDEX(F_Outputs_Prep!$B$4:$AH$378,MATCH(F_Outputs!$A271&amp;F_Outputs!$B271,F_Outputs_Prep!$I$4:$I$378,0),MATCH(F_Outputs!T$2,F_Outputs_Prep!$B$4:$AH$4,0))</f>
        <v>##BLANK</v>
      </c>
      <c r="U271" s="15" t="str">
        <f>INDEX(F_Outputs_Prep!$B$4:$AH$378,MATCH(F_Outputs!$A271&amp;F_Outputs!$B271,F_Outputs_Prep!$I$4:$I$378,0),MATCH(F_Outputs!U$2,F_Outputs_Prep!$B$4:$AH$4,0))</f>
        <v>##BLANK</v>
      </c>
      <c r="V271" s="15" t="str">
        <f>INDEX(F_Outputs_Prep!$B$4:$AH$378,MATCH(F_Outputs!$A271&amp;F_Outputs!$B271,F_Outputs_Prep!$I$4:$I$378,0),MATCH(F_Outputs!V$2,F_Outputs_Prep!$B$4:$AH$4,0))</f>
        <v>##BLANK</v>
      </c>
      <c r="W271" s="15" t="str">
        <f>INDEX(F_Outputs_Prep!$B$4:$AH$378,MATCH(F_Outputs!$A271&amp;F_Outputs!$B271,F_Outputs_Prep!$I$4:$I$378,0),MATCH(F_Outputs!W$2,F_Outputs_Prep!$B$4:$AH$4,0))</f>
        <v>##BLANK</v>
      </c>
      <c r="X271" s="15" t="str">
        <f>INDEX(F_Outputs_Prep!$B$4:$AH$378,MATCH(F_Outputs!$A271&amp;F_Outputs!$B271,F_Outputs_Prep!$I$4:$I$378,0),MATCH(F_Outputs!X$2,F_Outputs_Prep!$B$4:$AH$4,0))</f>
        <v>##BLANK</v>
      </c>
    </row>
    <row r="272" spans="1:24" ht="15" x14ac:dyDescent="0.25">
      <c r="A272" s="58" t="s">
        <v>95</v>
      </c>
      <c r="B272" s="56" t="s">
        <v>129</v>
      </c>
      <c r="C272" s="56" t="s">
        <v>180</v>
      </c>
      <c r="D272" s="52" t="s">
        <v>50</v>
      </c>
      <c r="E272" s="56" t="s">
        <v>44</v>
      </c>
      <c r="F272" s="15" t="str">
        <f>INDEX(F_Outputs_Prep!$B$4:$AH$378,MATCH(F_Outputs!$A272&amp;F_Outputs!$B272,F_Outputs_Prep!$I$4:$I$378,0),MATCH(F_Outputs!F$2,F_Outputs_Prep!$B$4:$AH$4,0))</f>
        <v>##BLANK</v>
      </c>
      <c r="G272" s="15" t="str">
        <f>INDEX(F_Outputs_Prep!$B$4:$AH$378,MATCH(F_Outputs!$A272&amp;F_Outputs!$B272,F_Outputs_Prep!$I$4:$I$378,0),MATCH(F_Outputs!G$2,F_Outputs_Prep!$B$4:$AH$4,0))</f>
        <v>##BLANK</v>
      </c>
      <c r="H272" s="15" t="str">
        <f>INDEX(F_Outputs_Prep!$B$4:$AH$378,MATCH(F_Outputs!$A272&amp;F_Outputs!$B272,F_Outputs_Prep!$I$4:$I$378,0),MATCH(F_Outputs!H$2,F_Outputs_Prep!$B$4:$AH$4,0))</f>
        <v>##BLANK</v>
      </c>
      <c r="I272" s="15" t="str">
        <f>INDEX(F_Outputs_Prep!$B$4:$AH$378,MATCH(F_Outputs!$A272&amp;F_Outputs!$B272,F_Outputs_Prep!$I$4:$I$378,0),MATCH(F_Outputs!I$2,F_Outputs_Prep!$B$4:$AH$4,0))</f>
        <v>##BLANK</v>
      </c>
      <c r="J272" s="15" t="str">
        <f>INDEX(F_Outputs_Prep!$B$4:$AH$378,MATCH(F_Outputs!$A272&amp;F_Outputs!$B272,F_Outputs_Prep!$I$4:$I$378,0),MATCH(F_Outputs!J$2,F_Outputs_Prep!$B$4:$AH$4,0))</f>
        <v>##BLANK</v>
      </c>
      <c r="K272" s="15" t="str">
        <f>INDEX(F_Outputs_Prep!$B$4:$AH$378,MATCH(F_Outputs!$A272&amp;F_Outputs!$B272,F_Outputs_Prep!$I$4:$I$378,0),MATCH(F_Outputs!K$2,F_Outputs_Prep!$B$4:$AH$4,0))</f>
        <v>##BLANK</v>
      </c>
      <c r="L272" s="15" t="str">
        <f>INDEX(F_Outputs_Prep!$B$4:$AH$378,MATCH(F_Outputs!$A272&amp;F_Outputs!$B272,F_Outputs_Prep!$I$4:$I$378,0),MATCH(F_Outputs!L$2,F_Outputs_Prep!$B$4:$AH$4,0))</f>
        <v>##BLANK</v>
      </c>
      <c r="M272" s="15" t="str">
        <f>INDEX(F_Outputs_Prep!$B$4:$AH$378,MATCH(F_Outputs!$A272&amp;F_Outputs!$B272,F_Outputs_Prep!$I$4:$I$378,0),MATCH(F_Outputs!M$2,F_Outputs_Prep!$B$4:$AH$4,0))</f>
        <v>##BLANK</v>
      </c>
      <c r="N272" s="15" t="str">
        <f>INDEX(F_Outputs_Prep!$B$4:$AH$378,MATCH(F_Outputs!$A272&amp;F_Outputs!$B272,F_Outputs_Prep!$I$4:$I$378,0),MATCH(F_Outputs!N$2,F_Outputs_Prep!$B$4:$AH$4,0))</f>
        <v>##BLANK</v>
      </c>
      <c r="O272" s="15" t="str">
        <f>INDEX(F_Outputs_Prep!$B$4:$AH$378,MATCH(F_Outputs!$A272&amp;F_Outputs!$B272,F_Outputs_Prep!$I$4:$I$378,0),MATCH(F_Outputs!O$2,F_Outputs_Prep!$B$4:$AH$4,0))</f>
        <v>##BLANK</v>
      </c>
      <c r="P272" s="15" t="str">
        <f>INDEX(F_Outputs_Prep!$B$4:$AH$378,MATCH(F_Outputs!$A272&amp;F_Outputs!$B272,F_Outputs_Prep!$I$4:$I$378,0),MATCH(F_Outputs!P$2,F_Outputs_Prep!$B$4:$AH$4,0))</f>
        <v>##BLANK</v>
      </c>
      <c r="Q272" s="15" t="str">
        <f>INDEX(F_Outputs_Prep!$B$4:$AH$378,MATCH(F_Outputs!$A272&amp;F_Outputs!$B272,F_Outputs_Prep!$I$4:$I$378,0),MATCH(F_Outputs!Q$2,F_Outputs_Prep!$B$4:$AH$4,0))</f>
        <v>##BLANK</v>
      </c>
      <c r="R272" s="15" t="str">
        <f>INDEX(F_Outputs_Prep!$B$4:$AH$378,MATCH(F_Outputs!$A272&amp;F_Outputs!$B272,F_Outputs_Prep!$I$4:$I$378,0),MATCH(F_Outputs!R$2,F_Outputs_Prep!$B$4:$AH$4,0))</f>
        <v>##BLANK</v>
      </c>
      <c r="S272" s="15" t="str">
        <f>INDEX(F_Outputs_Prep!$B$4:$AH$378,MATCH(F_Outputs!$A272&amp;F_Outputs!$B272,F_Outputs_Prep!$I$4:$I$378,0),MATCH(F_Outputs!S$2,F_Outputs_Prep!$B$4:$AH$4,0))</f>
        <v>##BLANK</v>
      </c>
      <c r="T272" s="15" t="str">
        <f>INDEX(F_Outputs_Prep!$B$4:$AH$378,MATCH(F_Outputs!$A272&amp;F_Outputs!$B272,F_Outputs_Prep!$I$4:$I$378,0),MATCH(F_Outputs!T$2,F_Outputs_Prep!$B$4:$AH$4,0))</f>
        <v>##BLANK</v>
      </c>
      <c r="U272" s="15" t="str">
        <f>INDEX(F_Outputs_Prep!$B$4:$AH$378,MATCH(F_Outputs!$A272&amp;F_Outputs!$B272,F_Outputs_Prep!$I$4:$I$378,0),MATCH(F_Outputs!U$2,F_Outputs_Prep!$B$4:$AH$4,0))</f>
        <v>##BLANK</v>
      </c>
      <c r="V272" s="15" t="str">
        <f>INDEX(F_Outputs_Prep!$B$4:$AH$378,MATCH(F_Outputs!$A272&amp;F_Outputs!$B272,F_Outputs_Prep!$I$4:$I$378,0),MATCH(F_Outputs!V$2,F_Outputs_Prep!$B$4:$AH$4,0))</f>
        <v>##BLANK</v>
      </c>
      <c r="W272" s="15" t="str">
        <f>INDEX(F_Outputs_Prep!$B$4:$AH$378,MATCH(F_Outputs!$A272&amp;F_Outputs!$B272,F_Outputs_Prep!$I$4:$I$378,0),MATCH(F_Outputs!W$2,F_Outputs_Prep!$B$4:$AH$4,0))</f>
        <v>##BLANK</v>
      </c>
      <c r="X272" s="15" t="str">
        <f>INDEX(F_Outputs_Prep!$B$4:$AH$378,MATCH(F_Outputs!$A272&amp;F_Outputs!$B272,F_Outputs_Prep!$I$4:$I$378,0),MATCH(F_Outputs!X$2,F_Outputs_Prep!$B$4:$AH$4,0))</f>
        <v>##BLANK</v>
      </c>
    </row>
    <row r="273" spans="1:24" ht="15" x14ac:dyDescent="0.25">
      <c r="A273" s="58" t="s">
        <v>95</v>
      </c>
      <c r="B273" s="56" t="s">
        <v>130</v>
      </c>
      <c r="C273" s="56" t="s">
        <v>181</v>
      </c>
      <c r="D273" s="52" t="s">
        <v>50</v>
      </c>
      <c r="E273" s="56" t="s">
        <v>44</v>
      </c>
      <c r="F273" s="15" t="str">
        <f>INDEX(F_Outputs_Prep!$B$4:$AH$378,MATCH(F_Outputs!$A273&amp;F_Outputs!$B273,F_Outputs_Prep!$I$4:$I$378,0),MATCH(F_Outputs!F$2,F_Outputs_Prep!$B$4:$AH$4,0))</f>
        <v>##BLANK</v>
      </c>
      <c r="G273" s="15" t="str">
        <f>INDEX(F_Outputs_Prep!$B$4:$AH$378,MATCH(F_Outputs!$A273&amp;F_Outputs!$B273,F_Outputs_Prep!$I$4:$I$378,0),MATCH(F_Outputs!G$2,F_Outputs_Prep!$B$4:$AH$4,0))</f>
        <v>##BLANK</v>
      </c>
      <c r="H273" s="15" t="str">
        <f>INDEX(F_Outputs_Prep!$B$4:$AH$378,MATCH(F_Outputs!$A273&amp;F_Outputs!$B273,F_Outputs_Prep!$I$4:$I$378,0),MATCH(F_Outputs!H$2,F_Outputs_Prep!$B$4:$AH$4,0))</f>
        <v>##BLANK</v>
      </c>
      <c r="I273" s="15" t="str">
        <f>INDEX(F_Outputs_Prep!$B$4:$AH$378,MATCH(F_Outputs!$A273&amp;F_Outputs!$B273,F_Outputs_Prep!$I$4:$I$378,0),MATCH(F_Outputs!I$2,F_Outputs_Prep!$B$4:$AH$4,0))</f>
        <v>##BLANK</v>
      </c>
      <c r="J273" s="15" t="str">
        <f>INDEX(F_Outputs_Prep!$B$4:$AH$378,MATCH(F_Outputs!$A273&amp;F_Outputs!$B273,F_Outputs_Prep!$I$4:$I$378,0),MATCH(F_Outputs!J$2,F_Outputs_Prep!$B$4:$AH$4,0))</f>
        <v>##BLANK</v>
      </c>
      <c r="K273" s="15" t="str">
        <f>INDEX(F_Outputs_Prep!$B$4:$AH$378,MATCH(F_Outputs!$A273&amp;F_Outputs!$B273,F_Outputs_Prep!$I$4:$I$378,0),MATCH(F_Outputs!K$2,F_Outputs_Prep!$B$4:$AH$4,0))</f>
        <v>##BLANK</v>
      </c>
      <c r="L273" s="15" t="str">
        <f>INDEX(F_Outputs_Prep!$B$4:$AH$378,MATCH(F_Outputs!$A273&amp;F_Outputs!$B273,F_Outputs_Prep!$I$4:$I$378,0),MATCH(F_Outputs!L$2,F_Outputs_Prep!$B$4:$AH$4,0))</f>
        <v>##BLANK</v>
      </c>
      <c r="M273" s="15" t="str">
        <f>INDEX(F_Outputs_Prep!$B$4:$AH$378,MATCH(F_Outputs!$A273&amp;F_Outputs!$B273,F_Outputs_Prep!$I$4:$I$378,0),MATCH(F_Outputs!M$2,F_Outputs_Prep!$B$4:$AH$4,0))</f>
        <v>##BLANK</v>
      </c>
      <c r="N273" s="15" t="str">
        <f>INDEX(F_Outputs_Prep!$B$4:$AH$378,MATCH(F_Outputs!$A273&amp;F_Outputs!$B273,F_Outputs_Prep!$I$4:$I$378,0),MATCH(F_Outputs!N$2,F_Outputs_Prep!$B$4:$AH$4,0))</f>
        <v>##BLANK</v>
      </c>
      <c r="O273" s="15" t="str">
        <f>INDEX(F_Outputs_Prep!$B$4:$AH$378,MATCH(F_Outputs!$A273&amp;F_Outputs!$B273,F_Outputs_Prep!$I$4:$I$378,0),MATCH(F_Outputs!O$2,F_Outputs_Prep!$B$4:$AH$4,0))</f>
        <v>##BLANK</v>
      </c>
      <c r="P273" s="15" t="str">
        <f>INDEX(F_Outputs_Prep!$B$4:$AH$378,MATCH(F_Outputs!$A273&amp;F_Outputs!$B273,F_Outputs_Prep!$I$4:$I$378,0),MATCH(F_Outputs!P$2,F_Outputs_Prep!$B$4:$AH$4,0))</f>
        <v>##BLANK</v>
      </c>
      <c r="Q273" s="15" t="str">
        <f>INDEX(F_Outputs_Prep!$B$4:$AH$378,MATCH(F_Outputs!$A273&amp;F_Outputs!$B273,F_Outputs_Prep!$I$4:$I$378,0),MATCH(F_Outputs!Q$2,F_Outputs_Prep!$B$4:$AH$4,0))</f>
        <v>##BLANK</v>
      </c>
      <c r="R273" s="15" t="str">
        <f>INDEX(F_Outputs_Prep!$B$4:$AH$378,MATCH(F_Outputs!$A273&amp;F_Outputs!$B273,F_Outputs_Prep!$I$4:$I$378,0),MATCH(F_Outputs!R$2,F_Outputs_Prep!$B$4:$AH$4,0))</f>
        <v>##BLANK</v>
      </c>
      <c r="S273" s="15" t="str">
        <f>INDEX(F_Outputs_Prep!$B$4:$AH$378,MATCH(F_Outputs!$A273&amp;F_Outputs!$B273,F_Outputs_Prep!$I$4:$I$378,0),MATCH(F_Outputs!S$2,F_Outputs_Prep!$B$4:$AH$4,0))</f>
        <v>##BLANK</v>
      </c>
      <c r="T273" s="15" t="str">
        <f>INDEX(F_Outputs_Prep!$B$4:$AH$378,MATCH(F_Outputs!$A273&amp;F_Outputs!$B273,F_Outputs_Prep!$I$4:$I$378,0),MATCH(F_Outputs!T$2,F_Outputs_Prep!$B$4:$AH$4,0))</f>
        <v>##BLANK</v>
      </c>
      <c r="U273" s="15" t="str">
        <f>INDEX(F_Outputs_Prep!$B$4:$AH$378,MATCH(F_Outputs!$A273&amp;F_Outputs!$B273,F_Outputs_Prep!$I$4:$I$378,0),MATCH(F_Outputs!U$2,F_Outputs_Prep!$B$4:$AH$4,0))</f>
        <v>##BLANK</v>
      </c>
      <c r="V273" s="15" t="str">
        <f>INDEX(F_Outputs_Prep!$B$4:$AH$378,MATCH(F_Outputs!$A273&amp;F_Outputs!$B273,F_Outputs_Prep!$I$4:$I$378,0),MATCH(F_Outputs!V$2,F_Outputs_Prep!$B$4:$AH$4,0))</f>
        <v>##BLANK</v>
      </c>
      <c r="W273" s="15" t="str">
        <f>INDEX(F_Outputs_Prep!$B$4:$AH$378,MATCH(F_Outputs!$A273&amp;F_Outputs!$B273,F_Outputs_Prep!$I$4:$I$378,0),MATCH(F_Outputs!W$2,F_Outputs_Prep!$B$4:$AH$4,0))</f>
        <v>##BLANK</v>
      </c>
      <c r="X273" s="15" t="str">
        <f>INDEX(F_Outputs_Prep!$B$4:$AH$378,MATCH(F_Outputs!$A273&amp;F_Outputs!$B273,F_Outputs_Prep!$I$4:$I$378,0),MATCH(F_Outputs!X$2,F_Outputs_Prep!$B$4:$AH$4,0))</f>
        <v>##BLANK</v>
      </c>
    </row>
    <row r="274" spans="1:24" ht="15" x14ac:dyDescent="0.25">
      <c r="A274" s="58" t="s">
        <v>95</v>
      </c>
      <c r="B274" s="56" t="s">
        <v>131</v>
      </c>
      <c r="C274" s="56" t="s">
        <v>182</v>
      </c>
      <c r="D274" s="52" t="s">
        <v>50</v>
      </c>
      <c r="E274" s="56" t="s">
        <v>44</v>
      </c>
      <c r="F274" s="15" t="str">
        <f>INDEX(F_Outputs_Prep!$B$4:$AH$378,MATCH(F_Outputs!$A274&amp;F_Outputs!$B274,F_Outputs_Prep!$I$4:$I$378,0),MATCH(F_Outputs!F$2,F_Outputs_Prep!$B$4:$AH$4,0))</f>
        <v>##BLANK</v>
      </c>
      <c r="G274" s="15" t="str">
        <f>INDEX(F_Outputs_Prep!$B$4:$AH$378,MATCH(F_Outputs!$A274&amp;F_Outputs!$B274,F_Outputs_Prep!$I$4:$I$378,0),MATCH(F_Outputs!G$2,F_Outputs_Prep!$B$4:$AH$4,0))</f>
        <v>##BLANK</v>
      </c>
      <c r="H274" s="15" t="str">
        <f>INDEX(F_Outputs_Prep!$B$4:$AH$378,MATCH(F_Outputs!$A274&amp;F_Outputs!$B274,F_Outputs_Prep!$I$4:$I$378,0),MATCH(F_Outputs!H$2,F_Outputs_Prep!$B$4:$AH$4,0))</f>
        <v>##BLANK</v>
      </c>
      <c r="I274" s="15" t="str">
        <f>INDEX(F_Outputs_Prep!$B$4:$AH$378,MATCH(F_Outputs!$A274&amp;F_Outputs!$B274,F_Outputs_Prep!$I$4:$I$378,0),MATCH(F_Outputs!I$2,F_Outputs_Prep!$B$4:$AH$4,0))</f>
        <v>##BLANK</v>
      </c>
      <c r="J274" s="15" t="str">
        <f>INDEX(F_Outputs_Prep!$B$4:$AH$378,MATCH(F_Outputs!$A274&amp;F_Outputs!$B274,F_Outputs_Prep!$I$4:$I$378,0),MATCH(F_Outputs!J$2,F_Outputs_Prep!$B$4:$AH$4,0))</f>
        <v>##BLANK</v>
      </c>
      <c r="K274" s="15" t="str">
        <f>INDEX(F_Outputs_Prep!$B$4:$AH$378,MATCH(F_Outputs!$A274&amp;F_Outputs!$B274,F_Outputs_Prep!$I$4:$I$378,0),MATCH(F_Outputs!K$2,F_Outputs_Prep!$B$4:$AH$4,0))</f>
        <v>##BLANK</v>
      </c>
      <c r="L274" s="15" t="str">
        <f>INDEX(F_Outputs_Prep!$B$4:$AH$378,MATCH(F_Outputs!$A274&amp;F_Outputs!$B274,F_Outputs_Prep!$I$4:$I$378,0),MATCH(F_Outputs!L$2,F_Outputs_Prep!$B$4:$AH$4,0))</f>
        <v>##BLANK</v>
      </c>
      <c r="M274" s="15" t="str">
        <f>INDEX(F_Outputs_Prep!$B$4:$AH$378,MATCH(F_Outputs!$A274&amp;F_Outputs!$B274,F_Outputs_Prep!$I$4:$I$378,0),MATCH(F_Outputs!M$2,F_Outputs_Prep!$B$4:$AH$4,0))</f>
        <v>##BLANK</v>
      </c>
      <c r="N274" s="15" t="str">
        <f>INDEX(F_Outputs_Prep!$B$4:$AH$378,MATCH(F_Outputs!$A274&amp;F_Outputs!$B274,F_Outputs_Prep!$I$4:$I$378,0),MATCH(F_Outputs!N$2,F_Outputs_Prep!$B$4:$AH$4,0))</f>
        <v>##BLANK</v>
      </c>
      <c r="O274" s="15" t="str">
        <f>INDEX(F_Outputs_Prep!$B$4:$AH$378,MATCH(F_Outputs!$A274&amp;F_Outputs!$B274,F_Outputs_Prep!$I$4:$I$378,0),MATCH(F_Outputs!O$2,F_Outputs_Prep!$B$4:$AH$4,0))</f>
        <v>##BLANK</v>
      </c>
      <c r="P274" s="15" t="str">
        <f>INDEX(F_Outputs_Prep!$B$4:$AH$378,MATCH(F_Outputs!$A274&amp;F_Outputs!$B274,F_Outputs_Prep!$I$4:$I$378,0),MATCH(F_Outputs!P$2,F_Outputs_Prep!$B$4:$AH$4,0))</f>
        <v>##BLANK</v>
      </c>
      <c r="Q274" s="15" t="str">
        <f>INDEX(F_Outputs_Prep!$B$4:$AH$378,MATCH(F_Outputs!$A274&amp;F_Outputs!$B274,F_Outputs_Prep!$I$4:$I$378,0),MATCH(F_Outputs!Q$2,F_Outputs_Prep!$B$4:$AH$4,0))</f>
        <v>##BLANK</v>
      </c>
      <c r="R274" s="15" t="str">
        <f>INDEX(F_Outputs_Prep!$B$4:$AH$378,MATCH(F_Outputs!$A274&amp;F_Outputs!$B274,F_Outputs_Prep!$I$4:$I$378,0),MATCH(F_Outputs!R$2,F_Outputs_Prep!$B$4:$AH$4,0))</f>
        <v>##BLANK</v>
      </c>
      <c r="S274" s="15" t="str">
        <f>INDEX(F_Outputs_Prep!$B$4:$AH$378,MATCH(F_Outputs!$A274&amp;F_Outputs!$B274,F_Outputs_Prep!$I$4:$I$378,0),MATCH(F_Outputs!S$2,F_Outputs_Prep!$B$4:$AH$4,0))</f>
        <v>##BLANK</v>
      </c>
      <c r="T274" s="15" t="str">
        <f>INDEX(F_Outputs_Prep!$B$4:$AH$378,MATCH(F_Outputs!$A274&amp;F_Outputs!$B274,F_Outputs_Prep!$I$4:$I$378,0),MATCH(F_Outputs!T$2,F_Outputs_Prep!$B$4:$AH$4,0))</f>
        <v>##BLANK</v>
      </c>
      <c r="U274" s="15" t="str">
        <f>INDEX(F_Outputs_Prep!$B$4:$AH$378,MATCH(F_Outputs!$A274&amp;F_Outputs!$B274,F_Outputs_Prep!$I$4:$I$378,0),MATCH(F_Outputs!U$2,F_Outputs_Prep!$B$4:$AH$4,0))</f>
        <v>##BLANK</v>
      </c>
      <c r="V274" s="15" t="str">
        <f>INDEX(F_Outputs_Prep!$B$4:$AH$378,MATCH(F_Outputs!$A274&amp;F_Outputs!$B274,F_Outputs_Prep!$I$4:$I$378,0),MATCH(F_Outputs!V$2,F_Outputs_Prep!$B$4:$AH$4,0))</f>
        <v>##BLANK</v>
      </c>
      <c r="W274" s="15" t="str">
        <f>INDEX(F_Outputs_Prep!$B$4:$AH$378,MATCH(F_Outputs!$A274&amp;F_Outputs!$B274,F_Outputs_Prep!$I$4:$I$378,0),MATCH(F_Outputs!W$2,F_Outputs_Prep!$B$4:$AH$4,0))</f>
        <v>##BLANK</v>
      </c>
      <c r="X274" s="15" t="str">
        <f>INDEX(F_Outputs_Prep!$B$4:$AH$378,MATCH(F_Outputs!$A274&amp;F_Outputs!$B274,F_Outputs_Prep!$I$4:$I$378,0),MATCH(F_Outputs!X$2,F_Outputs_Prep!$B$4:$AH$4,0))</f>
        <v>##BLANK</v>
      </c>
    </row>
    <row r="275" spans="1:24" ht="15" x14ac:dyDescent="0.25">
      <c r="A275" s="58" t="s">
        <v>95</v>
      </c>
      <c r="B275" s="56" t="s">
        <v>132</v>
      </c>
      <c r="C275" s="56" t="s">
        <v>183</v>
      </c>
      <c r="D275" s="52" t="s">
        <v>50</v>
      </c>
      <c r="E275" s="56" t="s">
        <v>44</v>
      </c>
      <c r="F275" s="15" t="str">
        <f>INDEX(F_Outputs_Prep!$B$4:$AH$378,MATCH(F_Outputs!$A275&amp;F_Outputs!$B275,F_Outputs_Prep!$I$4:$I$378,0),MATCH(F_Outputs!F$2,F_Outputs_Prep!$B$4:$AH$4,0))</f>
        <v>##BLANK</v>
      </c>
      <c r="G275" s="15" t="str">
        <f>INDEX(F_Outputs_Prep!$B$4:$AH$378,MATCH(F_Outputs!$A275&amp;F_Outputs!$B275,F_Outputs_Prep!$I$4:$I$378,0),MATCH(F_Outputs!G$2,F_Outputs_Prep!$B$4:$AH$4,0))</f>
        <v>##BLANK</v>
      </c>
      <c r="H275" s="15" t="str">
        <f>INDEX(F_Outputs_Prep!$B$4:$AH$378,MATCH(F_Outputs!$A275&amp;F_Outputs!$B275,F_Outputs_Prep!$I$4:$I$378,0),MATCH(F_Outputs!H$2,F_Outputs_Prep!$B$4:$AH$4,0))</f>
        <v>##BLANK</v>
      </c>
      <c r="I275" s="15" t="str">
        <f>INDEX(F_Outputs_Prep!$B$4:$AH$378,MATCH(F_Outputs!$A275&amp;F_Outputs!$B275,F_Outputs_Prep!$I$4:$I$378,0),MATCH(F_Outputs!I$2,F_Outputs_Prep!$B$4:$AH$4,0))</f>
        <v>##BLANK</v>
      </c>
      <c r="J275" s="15" t="str">
        <f>INDEX(F_Outputs_Prep!$B$4:$AH$378,MATCH(F_Outputs!$A275&amp;F_Outputs!$B275,F_Outputs_Prep!$I$4:$I$378,0),MATCH(F_Outputs!J$2,F_Outputs_Prep!$B$4:$AH$4,0))</f>
        <v>##BLANK</v>
      </c>
      <c r="K275" s="15" t="str">
        <f>INDEX(F_Outputs_Prep!$B$4:$AH$378,MATCH(F_Outputs!$A275&amp;F_Outputs!$B275,F_Outputs_Prep!$I$4:$I$378,0),MATCH(F_Outputs!K$2,F_Outputs_Prep!$B$4:$AH$4,0))</f>
        <v>##BLANK</v>
      </c>
      <c r="L275" s="15" t="str">
        <f>INDEX(F_Outputs_Prep!$B$4:$AH$378,MATCH(F_Outputs!$A275&amp;F_Outputs!$B275,F_Outputs_Prep!$I$4:$I$378,0),MATCH(F_Outputs!L$2,F_Outputs_Prep!$B$4:$AH$4,0))</f>
        <v>##BLANK</v>
      </c>
      <c r="M275" s="15" t="str">
        <f>INDEX(F_Outputs_Prep!$B$4:$AH$378,MATCH(F_Outputs!$A275&amp;F_Outputs!$B275,F_Outputs_Prep!$I$4:$I$378,0),MATCH(F_Outputs!M$2,F_Outputs_Prep!$B$4:$AH$4,0))</f>
        <v>##BLANK</v>
      </c>
      <c r="N275" s="15" t="str">
        <f>INDEX(F_Outputs_Prep!$B$4:$AH$378,MATCH(F_Outputs!$A275&amp;F_Outputs!$B275,F_Outputs_Prep!$I$4:$I$378,0),MATCH(F_Outputs!N$2,F_Outputs_Prep!$B$4:$AH$4,0))</f>
        <v>##BLANK</v>
      </c>
      <c r="O275" s="15" t="str">
        <f>INDEX(F_Outputs_Prep!$B$4:$AH$378,MATCH(F_Outputs!$A275&amp;F_Outputs!$B275,F_Outputs_Prep!$I$4:$I$378,0),MATCH(F_Outputs!O$2,F_Outputs_Prep!$B$4:$AH$4,0))</f>
        <v>##BLANK</v>
      </c>
      <c r="P275" s="15" t="str">
        <f>INDEX(F_Outputs_Prep!$B$4:$AH$378,MATCH(F_Outputs!$A275&amp;F_Outputs!$B275,F_Outputs_Prep!$I$4:$I$378,0),MATCH(F_Outputs!P$2,F_Outputs_Prep!$B$4:$AH$4,0))</f>
        <v>##BLANK</v>
      </c>
      <c r="Q275" s="15" t="str">
        <f>INDEX(F_Outputs_Prep!$B$4:$AH$378,MATCH(F_Outputs!$A275&amp;F_Outputs!$B275,F_Outputs_Prep!$I$4:$I$378,0),MATCH(F_Outputs!Q$2,F_Outputs_Prep!$B$4:$AH$4,0))</f>
        <v>##BLANK</v>
      </c>
      <c r="R275" s="15" t="str">
        <f>INDEX(F_Outputs_Prep!$B$4:$AH$378,MATCH(F_Outputs!$A275&amp;F_Outputs!$B275,F_Outputs_Prep!$I$4:$I$378,0),MATCH(F_Outputs!R$2,F_Outputs_Prep!$B$4:$AH$4,0))</f>
        <v>##BLANK</v>
      </c>
      <c r="S275" s="15" t="str">
        <f>INDEX(F_Outputs_Prep!$B$4:$AH$378,MATCH(F_Outputs!$A275&amp;F_Outputs!$B275,F_Outputs_Prep!$I$4:$I$378,0),MATCH(F_Outputs!S$2,F_Outputs_Prep!$B$4:$AH$4,0))</f>
        <v>##BLANK</v>
      </c>
      <c r="T275" s="15" t="str">
        <f>INDEX(F_Outputs_Prep!$B$4:$AH$378,MATCH(F_Outputs!$A275&amp;F_Outputs!$B275,F_Outputs_Prep!$I$4:$I$378,0),MATCH(F_Outputs!T$2,F_Outputs_Prep!$B$4:$AH$4,0))</f>
        <v>##BLANK</v>
      </c>
      <c r="U275" s="15" t="str">
        <f>INDEX(F_Outputs_Prep!$B$4:$AH$378,MATCH(F_Outputs!$A275&amp;F_Outputs!$B275,F_Outputs_Prep!$I$4:$I$378,0),MATCH(F_Outputs!U$2,F_Outputs_Prep!$B$4:$AH$4,0))</f>
        <v>##BLANK</v>
      </c>
      <c r="V275" s="15" t="str">
        <f>INDEX(F_Outputs_Prep!$B$4:$AH$378,MATCH(F_Outputs!$A275&amp;F_Outputs!$B275,F_Outputs_Prep!$I$4:$I$378,0),MATCH(F_Outputs!V$2,F_Outputs_Prep!$B$4:$AH$4,0))</f>
        <v>##BLANK</v>
      </c>
      <c r="W275" s="15" t="str">
        <f>INDEX(F_Outputs_Prep!$B$4:$AH$378,MATCH(F_Outputs!$A275&amp;F_Outputs!$B275,F_Outputs_Prep!$I$4:$I$378,0),MATCH(F_Outputs!W$2,F_Outputs_Prep!$B$4:$AH$4,0))</f>
        <v>##BLANK</v>
      </c>
      <c r="X275" s="15" t="str">
        <f>INDEX(F_Outputs_Prep!$B$4:$AH$378,MATCH(F_Outputs!$A275&amp;F_Outputs!$B275,F_Outputs_Prep!$I$4:$I$378,0),MATCH(F_Outputs!X$2,F_Outputs_Prep!$B$4:$AH$4,0))</f>
        <v>##BLANK</v>
      </c>
    </row>
    <row r="276" spans="1:24" ht="15" x14ac:dyDescent="0.25">
      <c r="A276" s="58" t="s">
        <v>95</v>
      </c>
      <c r="B276" s="56" t="s">
        <v>124</v>
      </c>
      <c r="C276" s="56" t="s">
        <v>184</v>
      </c>
      <c r="D276" s="52" t="s">
        <v>68</v>
      </c>
      <c r="E276" s="56" t="s">
        <v>44</v>
      </c>
      <c r="F276" s="15" t="str">
        <f>INDEX(F_Outputs_Prep!$B$4:$AH$378,MATCH(F_Outputs!$A276&amp;F_Outputs!$B276,F_Outputs_Prep!$I$4:$I$378,0),MATCH(F_Outputs!F$2,F_Outputs_Prep!$B$4:$AH$4,0))</f>
        <v>##BLANK</v>
      </c>
      <c r="G276" s="15" t="str">
        <f>INDEX(F_Outputs_Prep!$B$4:$AH$378,MATCH(F_Outputs!$A276&amp;F_Outputs!$B276,F_Outputs_Prep!$I$4:$I$378,0),MATCH(F_Outputs!G$2,F_Outputs_Prep!$B$4:$AH$4,0))</f>
        <v>##BLANK</v>
      </c>
      <c r="H276" s="15" t="str">
        <f>INDEX(F_Outputs_Prep!$B$4:$AH$378,MATCH(F_Outputs!$A276&amp;F_Outputs!$B276,F_Outputs_Prep!$I$4:$I$378,0),MATCH(F_Outputs!H$2,F_Outputs_Prep!$B$4:$AH$4,0))</f>
        <v>##BLANK</v>
      </c>
      <c r="I276" s="15" t="str">
        <f>INDEX(F_Outputs_Prep!$B$4:$AH$378,MATCH(F_Outputs!$A276&amp;F_Outputs!$B276,F_Outputs_Prep!$I$4:$I$378,0),MATCH(F_Outputs!I$2,F_Outputs_Prep!$B$4:$AH$4,0))</f>
        <v>##BLANK</v>
      </c>
      <c r="J276" s="15" t="str">
        <f>INDEX(F_Outputs_Prep!$B$4:$AH$378,MATCH(F_Outputs!$A276&amp;F_Outputs!$B276,F_Outputs_Prep!$I$4:$I$378,0),MATCH(F_Outputs!J$2,F_Outputs_Prep!$B$4:$AH$4,0))</f>
        <v>##BLANK</v>
      </c>
      <c r="K276" s="15" t="str">
        <f>INDEX(F_Outputs_Prep!$B$4:$AH$378,MATCH(F_Outputs!$A276&amp;F_Outputs!$B276,F_Outputs_Prep!$I$4:$I$378,0),MATCH(F_Outputs!K$2,F_Outputs_Prep!$B$4:$AH$4,0))</f>
        <v>##BLANK</v>
      </c>
      <c r="L276" s="15" t="str">
        <f>INDEX(F_Outputs_Prep!$B$4:$AH$378,MATCH(F_Outputs!$A276&amp;F_Outputs!$B276,F_Outputs_Prep!$I$4:$I$378,0),MATCH(F_Outputs!L$2,F_Outputs_Prep!$B$4:$AH$4,0))</f>
        <v>##BLANK</v>
      </c>
      <c r="M276" s="15" t="str">
        <f>INDEX(F_Outputs_Prep!$B$4:$AH$378,MATCH(F_Outputs!$A276&amp;F_Outputs!$B276,F_Outputs_Prep!$I$4:$I$378,0),MATCH(F_Outputs!M$2,F_Outputs_Prep!$B$4:$AH$4,0))</f>
        <v>##BLANK</v>
      </c>
      <c r="N276" s="15" t="str">
        <f>INDEX(F_Outputs_Prep!$B$4:$AH$378,MATCH(F_Outputs!$A276&amp;F_Outputs!$B276,F_Outputs_Prep!$I$4:$I$378,0),MATCH(F_Outputs!N$2,F_Outputs_Prep!$B$4:$AH$4,0))</f>
        <v>##BLANK</v>
      </c>
      <c r="O276" s="15" t="str">
        <f>INDEX(F_Outputs_Prep!$B$4:$AH$378,MATCH(F_Outputs!$A276&amp;F_Outputs!$B276,F_Outputs_Prep!$I$4:$I$378,0),MATCH(F_Outputs!O$2,F_Outputs_Prep!$B$4:$AH$4,0))</f>
        <v>##BLANK</v>
      </c>
      <c r="P276" s="15" t="str">
        <f>INDEX(F_Outputs_Prep!$B$4:$AH$378,MATCH(F_Outputs!$A276&amp;F_Outputs!$B276,F_Outputs_Prep!$I$4:$I$378,0),MATCH(F_Outputs!P$2,F_Outputs_Prep!$B$4:$AH$4,0))</f>
        <v>##BLANK</v>
      </c>
      <c r="Q276" s="15" t="str">
        <f>INDEX(F_Outputs_Prep!$B$4:$AH$378,MATCH(F_Outputs!$A276&amp;F_Outputs!$B276,F_Outputs_Prep!$I$4:$I$378,0),MATCH(F_Outputs!Q$2,F_Outputs_Prep!$B$4:$AH$4,0))</f>
        <v>##BLANK</v>
      </c>
      <c r="R276" s="15" t="str">
        <f>INDEX(F_Outputs_Prep!$B$4:$AH$378,MATCH(F_Outputs!$A276&amp;F_Outputs!$B276,F_Outputs_Prep!$I$4:$I$378,0),MATCH(F_Outputs!R$2,F_Outputs_Prep!$B$4:$AH$4,0))</f>
        <v>##BLANK</v>
      </c>
      <c r="S276" s="15" t="str">
        <f>INDEX(F_Outputs_Prep!$B$4:$AH$378,MATCH(F_Outputs!$A276&amp;F_Outputs!$B276,F_Outputs_Prep!$I$4:$I$378,0),MATCH(F_Outputs!S$2,F_Outputs_Prep!$B$4:$AH$4,0))</f>
        <v>##BLANK</v>
      </c>
      <c r="T276" s="15" t="str">
        <f>INDEX(F_Outputs_Prep!$B$4:$AH$378,MATCH(F_Outputs!$A276&amp;F_Outputs!$B276,F_Outputs_Prep!$I$4:$I$378,0),MATCH(F_Outputs!T$2,F_Outputs_Prep!$B$4:$AH$4,0))</f>
        <v>##BLANK</v>
      </c>
      <c r="U276" s="15" t="str">
        <f>INDEX(F_Outputs_Prep!$B$4:$AH$378,MATCH(F_Outputs!$A276&amp;F_Outputs!$B276,F_Outputs_Prep!$I$4:$I$378,0),MATCH(F_Outputs!U$2,F_Outputs_Prep!$B$4:$AH$4,0))</f>
        <v>##BLANK</v>
      </c>
      <c r="V276" s="15" t="str">
        <f>INDEX(F_Outputs_Prep!$B$4:$AH$378,MATCH(F_Outputs!$A276&amp;F_Outputs!$B276,F_Outputs_Prep!$I$4:$I$378,0),MATCH(F_Outputs!V$2,F_Outputs_Prep!$B$4:$AH$4,0))</f>
        <v>##BLANK</v>
      </c>
      <c r="W276" s="15" t="str">
        <f>INDEX(F_Outputs_Prep!$B$4:$AH$378,MATCH(F_Outputs!$A276&amp;F_Outputs!$B276,F_Outputs_Prep!$I$4:$I$378,0),MATCH(F_Outputs!W$2,F_Outputs_Prep!$B$4:$AH$4,0))</f>
        <v>##BLANK</v>
      </c>
      <c r="X276" s="15" t="str">
        <f>INDEX(F_Outputs_Prep!$B$4:$AH$378,MATCH(F_Outputs!$A276&amp;F_Outputs!$B276,F_Outputs_Prep!$I$4:$I$378,0),MATCH(F_Outputs!X$2,F_Outputs_Prep!$B$4:$AH$4,0))</f>
        <v>##BLANK</v>
      </c>
    </row>
    <row r="277" spans="1:24" ht="15" x14ac:dyDescent="0.25">
      <c r="A277" s="58" t="s">
        <v>95</v>
      </c>
      <c r="B277" s="56" t="s">
        <v>164</v>
      </c>
      <c r="C277" s="56" t="s">
        <v>153</v>
      </c>
      <c r="D277" s="52" t="s">
        <v>50</v>
      </c>
      <c r="E277" s="56" t="s">
        <v>44</v>
      </c>
      <c r="F277" s="15" t="str">
        <f>INDEX(F_Outputs_Prep!$B$4:$AH$378,MATCH(F_Outputs!$A277&amp;F_Outputs!$B277,F_Outputs_Prep!$I$4:$I$378,0),MATCH(F_Outputs!F$2,F_Outputs_Prep!$B$4:$AH$4,0))</f>
        <v>##BLANK</v>
      </c>
      <c r="G277" s="15" t="str">
        <f>INDEX(F_Outputs_Prep!$B$4:$AH$378,MATCH(F_Outputs!$A277&amp;F_Outputs!$B277,F_Outputs_Prep!$I$4:$I$378,0),MATCH(F_Outputs!G$2,F_Outputs_Prep!$B$4:$AH$4,0))</f>
        <v>##BLANK</v>
      </c>
      <c r="H277" s="15" t="str">
        <f>INDEX(F_Outputs_Prep!$B$4:$AH$378,MATCH(F_Outputs!$A277&amp;F_Outputs!$B277,F_Outputs_Prep!$I$4:$I$378,0),MATCH(F_Outputs!H$2,F_Outputs_Prep!$B$4:$AH$4,0))</f>
        <v>##BLANK</v>
      </c>
      <c r="I277" s="15" t="str">
        <f>INDEX(F_Outputs_Prep!$B$4:$AH$378,MATCH(F_Outputs!$A277&amp;F_Outputs!$B277,F_Outputs_Prep!$I$4:$I$378,0),MATCH(F_Outputs!I$2,F_Outputs_Prep!$B$4:$AH$4,0))</f>
        <v>##BLANK</v>
      </c>
      <c r="J277" s="15" t="str">
        <f>INDEX(F_Outputs_Prep!$B$4:$AH$378,MATCH(F_Outputs!$A277&amp;F_Outputs!$B277,F_Outputs_Prep!$I$4:$I$378,0),MATCH(F_Outputs!J$2,F_Outputs_Prep!$B$4:$AH$4,0))</f>
        <v>##BLANK</v>
      </c>
      <c r="K277" s="15" t="str">
        <f>INDEX(F_Outputs_Prep!$B$4:$AH$378,MATCH(F_Outputs!$A277&amp;F_Outputs!$B277,F_Outputs_Prep!$I$4:$I$378,0),MATCH(F_Outputs!K$2,F_Outputs_Prep!$B$4:$AH$4,0))</f>
        <v>##BLANK</v>
      </c>
      <c r="L277" s="15" t="str">
        <f>INDEX(F_Outputs_Prep!$B$4:$AH$378,MATCH(F_Outputs!$A277&amp;F_Outputs!$B277,F_Outputs_Prep!$I$4:$I$378,0),MATCH(F_Outputs!L$2,F_Outputs_Prep!$B$4:$AH$4,0))</f>
        <v>##BLANK</v>
      </c>
      <c r="M277" s="15" t="str">
        <f>INDEX(F_Outputs_Prep!$B$4:$AH$378,MATCH(F_Outputs!$A277&amp;F_Outputs!$B277,F_Outputs_Prep!$I$4:$I$378,0),MATCH(F_Outputs!M$2,F_Outputs_Prep!$B$4:$AH$4,0))</f>
        <v>##BLANK</v>
      </c>
      <c r="N277" s="15" t="str">
        <f>INDEX(F_Outputs_Prep!$B$4:$AH$378,MATCH(F_Outputs!$A277&amp;F_Outputs!$B277,F_Outputs_Prep!$I$4:$I$378,0),MATCH(F_Outputs!N$2,F_Outputs_Prep!$B$4:$AH$4,0))</f>
        <v>##BLANK</v>
      </c>
      <c r="O277" s="15" t="str">
        <f>INDEX(F_Outputs_Prep!$B$4:$AH$378,MATCH(F_Outputs!$A277&amp;F_Outputs!$B277,F_Outputs_Prep!$I$4:$I$378,0),MATCH(F_Outputs!O$2,F_Outputs_Prep!$B$4:$AH$4,0))</f>
        <v>##BLANK</v>
      </c>
      <c r="P277" s="15" t="str">
        <f>INDEX(F_Outputs_Prep!$B$4:$AH$378,MATCH(F_Outputs!$A277&amp;F_Outputs!$B277,F_Outputs_Prep!$I$4:$I$378,0),MATCH(F_Outputs!P$2,F_Outputs_Prep!$B$4:$AH$4,0))</f>
        <v>##BLANK</v>
      </c>
      <c r="Q277" s="15" t="str">
        <f>INDEX(F_Outputs_Prep!$B$4:$AH$378,MATCH(F_Outputs!$A277&amp;F_Outputs!$B277,F_Outputs_Prep!$I$4:$I$378,0),MATCH(F_Outputs!Q$2,F_Outputs_Prep!$B$4:$AH$4,0))</f>
        <v>##BLANK</v>
      </c>
      <c r="R277" s="15" t="str">
        <f>INDEX(F_Outputs_Prep!$B$4:$AH$378,MATCH(F_Outputs!$A277&amp;F_Outputs!$B277,F_Outputs_Prep!$I$4:$I$378,0),MATCH(F_Outputs!R$2,F_Outputs_Prep!$B$4:$AH$4,0))</f>
        <v>##BLANK</v>
      </c>
      <c r="S277" s="15" t="str">
        <f>INDEX(F_Outputs_Prep!$B$4:$AH$378,MATCH(F_Outputs!$A277&amp;F_Outputs!$B277,F_Outputs_Prep!$I$4:$I$378,0),MATCH(F_Outputs!S$2,F_Outputs_Prep!$B$4:$AH$4,0))</f>
        <v>##BLANK</v>
      </c>
      <c r="T277" s="15" t="str">
        <f>INDEX(F_Outputs_Prep!$B$4:$AH$378,MATCH(F_Outputs!$A277&amp;F_Outputs!$B277,F_Outputs_Prep!$I$4:$I$378,0),MATCH(F_Outputs!T$2,F_Outputs_Prep!$B$4:$AH$4,0))</f>
        <v>##BLANK</v>
      </c>
      <c r="U277" s="15" t="str">
        <f>INDEX(F_Outputs_Prep!$B$4:$AH$378,MATCH(F_Outputs!$A277&amp;F_Outputs!$B277,F_Outputs_Prep!$I$4:$I$378,0),MATCH(F_Outputs!U$2,F_Outputs_Prep!$B$4:$AH$4,0))</f>
        <v>##BLANK</v>
      </c>
      <c r="V277" s="15" t="str">
        <f>INDEX(F_Outputs_Prep!$B$4:$AH$378,MATCH(F_Outputs!$A277&amp;F_Outputs!$B277,F_Outputs_Prep!$I$4:$I$378,0),MATCH(F_Outputs!V$2,F_Outputs_Prep!$B$4:$AH$4,0))</f>
        <v>##BLANK</v>
      </c>
      <c r="W277" s="15" t="str">
        <f>INDEX(F_Outputs_Prep!$B$4:$AH$378,MATCH(F_Outputs!$A277&amp;F_Outputs!$B277,F_Outputs_Prep!$I$4:$I$378,0),MATCH(F_Outputs!W$2,F_Outputs_Prep!$B$4:$AH$4,0))</f>
        <v>##BLANK</v>
      </c>
      <c r="X277" s="15" t="str">
        <f>INDEX(F_Outputs_Prep!$B$4:$AH$378,MATCH(F_Outputs!$A277&amp;F_Outputs!$B277,F_Outputs_Prep!$I$4:$I$378,0),MATCH(F_Outputs!X$2,F_Outputs_Prep!$B$4:$AH$4,0))</f>
        <v>##BLANK</v>
      </c>
    </row>
    <row r="278" spans="1:24" ht="15" x14ac:dyDescent="0.25">
      <c r="A278" s="58" t="s">
        <v>95</v>
      </c>
      <c r="B278" s="56" t="s">
        <v>165</v>
      </c>
      <c r="C278" s="56" t="s">
        <v>185</v>
      </c>
      <c r="D278" s="52" t="s">
        <v>50</v>
      </c>
      <c r="E278" s="56" t="s">
        <v>44</v>
      </c>
      <c r="F278" s="15" t="str">
        <f>INDEX(F_Outputs_Prep!$B$4:$AH$378,MATCH(F_Outputs!$A278&amp;F_Outputs!$B278,F_Outputs_Prep!$I$4:$I$378,0),MATCH(F_Outputs!F$2,F_Outputs_Prep!$B$4:$AH$4,0))</f>
        <v>##BLANK</v>
      </c>
      <c r="G278" s="15" t="str">
        <f>INDEX(F_Outputs_Prep!$B$4:$AH$378,MATCH(F_Outputs!$A278&amp;F_Outputs!$B278,F_Outputs_Prep!$I$4:$I$378,0),MATCH(F_Outputs!G$2,F_Outputs_Prep!$B$4:$AH$4,0))</f>
        <v>##BLANK</v>
      </c>
      <c r="H278" s="15" t="str">
        <f>INDEX(F_Outputs_Prep!$B$4:$AH$378,MATCH(F_Outputs!$A278&amp;F_Outputs!$B278,F_Outputs_Prep!$I$4:$I$378,0),MATCH(F_Outputs!H$2,F_Outputs_Prep!$B$4:$AH$4,0))</f>
        <v>##BLANK</v>
      </c>
      <c r="I278" s="15" t="str">
        <f>INDEX(F_Outputs_Prep!$B$4:$AH$378,MATCH(F_Outputs!$A278&amp;F_Outputs!$B278,F_Outputs_Prep!$I$4:$I$378,0),MATCH(F_Outputs!I$2,F_Outputs_Prep!$B$4:$AH$4,0))</f>
        <v>##BLANK</v>
      </c>
      <c r="J278" s="15" t="str">
        <f>INDEX(F_Outputs_Prep!$B$4:$AH$378,MATCH(F_Outputs!$A278&amp;F_Outputs!$B278,F_Outputs_Prep!$I$4:$I$378,0),MATCH(F_Outputs!J$2,F_Outputs_Prep!$B$4:$AH$4,0))</f>
        <v>##BLANK</v>
      </c>
      <c r="K278" s="15" t="str">
        <f>INDEX(F_Outputs_Prep!$B$4:$AH$378,MATCH(F_Outputs!$A278&amp;F_Outputs!$B278,F_Outputs_Prep!$I$4:$I$378,0),MATCH(F_Outputs!K$2,F_Outputs_Prep!$B$4:$AH$4,0))</f>
        <v>##BLANK</v>
      </c>
      <c r="L278" s="15" t="str">
        <f>INDEX(F_Outputs_Prep!$B$4:$AH$378,MATCH(F_Outputs!$A278&amp;F_Outputs!$B278,F_Outputs_Prep!$I$4:$I$378,0),MATCH(F_Outputs!L$2,F_Outputs_Prep!$B$4:$AH$4,0))</f>
        <v>##BLANK</v>
      </c>
      <c r="M278" s="15" t="str">
        <f>INDEX(F_Outputs_Prep!$B$4:$AH$378,MATCH(F_Outputs!$A278&amp;F_Outputs!$B278,F_Outputs_Prep!$I$4:$I$378,0),MATCH(F_Outputs!M$2,F_Outputs_Prep!$B$4:$AH$4,0))</f>
        <v>##BLANK</v>
      </c>
      <c r="N278" s="15" t="str">
        <f>INDEX(F_Outputs_Prep!$B$4:$AH$378,MATCH(F_Outputs!$A278&amp;F_Outputs!$B278,F_Outputs_Prep!$I$4:$I$378,0),MATCH(F_Outputs!N$2,F_Outputs_Prep!$B$4:$AH$4,0))</f>
        <v>##BLANK</v>
      </c>
      <c r="O278" s="15" t="str">
        <f>INDEX(F_Outputs_Prep!$B$4:$AH$378,MATCH(F_Outputs!$A278&amp;F_Outputs!$B278,F_Outputs_Prep!$I$4:$I$378,0),MATCH(F_Outputs!O$2,F_Outputs_Prep!$B$4:$AH$4,0))</f>
        <v>##BLANK</v>
      </c>
      <c r="P278" s="15" t="str">
        <f>INDEX(F_Outputs_Prep!$B$4:$AH$378,MATCH(F_Outputs!$A278&amp;F_Outputs!$B278,F_Outputs_Prep!$I$4:$I$378,0),MATCH(F_Outputs!P$2,F_Outputs_Prep!$B$4:$AH$4,0))</f>
        <v>##BLANK</v>
      </c>
      <c r="Q278" s="15" t="str">
        <f>INDEX(F_Outputs_Prep!$B$4:$AH$378,MATCH(F_Outputs!$A278&amp;F_Outputs!$B278,F_Outputs_Prep!$I$4:$I$378,0),MATCH(F_Outputs!Q$2,F_Outputs_Prep!$B$4:$AH$4,0))</f>
        <v>##BLANK</v>
      </c>
      <c r="R278" s="15" t="str">
        <f>INDEX(F_Outputs_Prep!$B$4:$AH$378,MATCH(F_Outputs!$A278&amp;F_Outputs!$B278,F_Outputs_Prep!$I$4:$I$378,0),MATCH(F_Outputs!R$2,F_Outputs_Prep!$B$4:$AH$4,0))</f>
        <v>##BLANK</v>
      </c>
      <c r="S278" s="15" t="str">
        <f>INDEX(F_Outputs_Prep!$B$4:$AH$378,MATCH(F_Outputs!$A278&amp;F_Outputs!$B278,F_Outputs_Prep!$I$4:$I$378,0),MATCH(F_Outputs!S$2,F_Outputs_Prep!$B$4:$AH$4,0))</f>
        <v>##BLANK</v>
      </c>
      <c r="T278" s="15" t="str">
        <f>INDEX(F_Outputs_Prep!$B$4:$AH$378,MATCH(F_Outputs!$A278&amp;F_Outputs!$B278,F_Outputs_Prep!$I$4:$I$378,0),MATCH(F_Outputs!T$2,F_Outputs_Prep!$B$4:$AH$4,0))</f>
        <v>##BLANK</v>
      </c>
      <c r="U278" s="15" t="str">
        <f>INDEX(F_Outputs_Prep!$B$4:$AH$378,MATCH(F_Outputs!$A278&amp;F_Outputs!$B278,F_Outputs_Prep!$I$4:$I$378,0),MATCH(F_Outputs!U$2,F_Outputs_Prep!$B$4:$AH$4,0))</f>
        <v>##BLANK</v>
      </c>
      <c r="V278" s="15" t="str">
        <f>INDEX(F_Outputs_Prep!$B$4:$AH$378,MATCH(F_Outputs!$A278&amp;F_Outputs!$B278,F_Outputs_Prep!$I$4:$I$378,0),MATCH(F_Outputs!V$2,F_Outputs_Prep!$B$4:$AH$4,0))</f>
        <v>##BLANK</v>
      </c>
      <c r="W278" s="15" t="str">
        <f>INDEX(F_Outputs_Prep!$B$4:$AH$378,MATCH(F_Outputs!$A278&amp;F_Outputs!$B278,F_Outputs_Prep!$I$4:$I$378,0),MATCH(F_Outputs!W$2,F_Outputs_Prep!$B$4:$AH$4,0))</f>
        <v>##BLANK</v>
      </c>
      <c r="X278" s="15" t="str">
        <f>INDEX(F_Outputs_Prep!$B$4:$AH$378,MATCH(F_Outputs!$A278&amp;F_Outputs!$B278,F_Outputs_Prep!$I$4:$I$378,0),MATCH(F_Outputs!X$2,F_Outputs_Prep!$B$4:$AH$4,0))</f>
        <v>##BLANK</v>
      </c>
    </row>
    <row r="279" spans="1:24" ht="15" x14ac:dyDescent="0.25">
      <c r="A279" s="58" t="s">
        <v>95</v>
      </c>
      <c r="B279" s="56" t="s">
        <v>166</v>
      </c>
      <c r="C279" s="56" t="s">
        <v>186</v>
      </c>
      <c r="D279" s="52" t="s">
        <v>50</v>
      </c>
      <c r="E279" s="56" t="s">
        <v>44</v>
      </c>
      <c r="F279" s="15" t="str">
        <f>INDEX(F_Outputs_Prep!$B$4:$AH$378,MATCH(F_Outputs!$A279&amp;F_Outputs!$B279,F_Outputs_Prep!$I$4:$I$378,0),MATCH(F_Outputs!F$2,F_Outputs_Prep!$B$4:$AH$4,0))</f>
        <v>##BLANK</v>
      </c>
      <c r="G279" s="15" t="str">
        <f>INDEX(F_Outputs_Prep!$B$4:$AH$378,MATCH(F_Outputs!$A279&amp;F_Outputs!$B279,F_Outputs_Prep!$I$4:$I$378,0),MATCH(F_Outputs!G$2,F_Outputs_Prep!$B$4:$AH$4,0))</f>
        <v>##BLANK</v>
      </c>
      <c r="H279" s="15" t="str">
        <f>INDEX(F_Outputs_Prep!$B$4:$AH$378,MATCH(F_Outputs!$A279&amp;F_Outputs!$B279,F_Outputs_Prep!$I$4:$I$378,0),MATCH(F_Outputs!H$2,F_Outputs_Prep!$B$4:$AH$4,0))</f>
        <v>##BLANK</v>
      </c>
      <c r="I279" s="15" t="str">
        <f>INDEX(F_Outputs_Prep!$B$4:$AH$378,MATCH(F_Outputs!$A279&amp;F_Outputs!$B279,F_Outputs_Prep!$I$4:$I$378,0),MATCH(F_Outputs!I$2,F_Outputs_Prep!$B$4:$AH$4,0))</f>
        <v>##BLANK</v>
      </c>
      <c r="J279" s="15" t="str">
        <f>INDEX(F_Outputs_Prep!$B$4:$AH$378,MATCH(F_Outputs!$A279&amp;F_Outputs!$B279,F_Outputs_Prep!$I$4:$I$378,0),MATCH(F_Outputs!J$2,F_Outputs_Prep!$B$4:$AH$4,0))</f>
        <v>##BLANK</v>
      </c>
      <c r="K279" s="15" t="str">
        <f>INDEX(F_Outputs_Prep!$B$4:$AH$378,MATCH(F_Outputs!$A279&amp;F_Outputs!$B279,F_Outputs_Prep!$I$4:$I$378,0),MATCH(F_Outputs!K$2,F_Outputs_Prep!$B$4:$AH$4,0))</f>
        <v>##BLANK</v>
      </c>
      <c r="L279" s="15" t="str">
        <f>INDEX(F_Outputs_Prep!$B$4:$AH$378,MATCH(F_Outputs!$A279&amp;F_Outputs!$B279,F_Outputs_Prep!$I$4:$I$378,0),MATCH(F_Outputs!L$2,F_Outputs_Prep!$B$4:$AH$4,0))</f>
        <v>##BLANK</v>
      </c>
      <c r="M279" s="15" t="str">
        <f>INDEX(F_Outputs_Prep!$B$4:$AH$378,MATCH(F_Outputs!$A279&amp;F_Outputs!$B279,F_Outputs_Prep!$I$4:$I$378,0),MATCH(F_Outputs!M$2,F_Outputs_Prep!$B$4:$AH$4,0))</f>
        <v>##BLANK</v>
      </c>
      <c r="N279" s="15" t="str">
        <f>INDEX(F_Outputs_Prep!$B$4:$AH$378,MATCH(F_Outputs!$A279&amp;F_Outputs!$B279,F_Outputs_Prep!$I$4:$I$378,0),MATCH(F_Outputs!N$2,F_Outputs_Prep!$B$4:$AH$4,0))</f>
        <v>##BLANK</v>
      </c>
      <c r="O279" s="15" t="str">
        <f>INDEX(F_Outputs_Prep!$B$4:$AH$378,MATCH(F_Outputs!$A279&amp;F_Outputs!$B279,F_Outputs_Prep!$I$4:$I$378,0),MATCH(F_Outputs!O$2,F_Outputs_Prep!$B$4:$AH$4,0))</f>
        <v>##BLANK</v>
      </c>
      <c r="P279" s="15" t="str">
        <f>INDEX(F_Outputs_Prep!$B$4:$AH$378,MATCH(F_Outputs!$A279&amp;F_Outputs!$B279,F_Outputs_Prep!$I$4:$I$378,0),MATCH(F_Outputs!P$2,F_Outputs_Prep!$B$4:$AH$4,0))</f>
        <v>##BLANK</v>
      </c>
      <c r="Q279" s="15" t="str">
        <f>INDEX(F_Outputs_Prep!$B$4:$AH$378,MATCH(F_Outputs!$A279&amp;F_Outputs!$B279,F_Outputs_Prep!$I$4:$I$378,0),MATCH(F_Outputs!Q$2,F_Outputs_Prep!$B$4:$AH$4,0))</f>
        <v>##BLANK</v>
      </c>
      <c r="R279" s="15" t="str">
        <f>INDEX(F_Outputs_Prep!$B$4:$AH$378,MATCH(F_Outputs!$A279&amp;F_Outputs!$B279,F_Outputs_Prep!$I$4:$I$378,0),MATCH(F_Outputs!R$2,F_Outputs_Prep!$B$4:$AH$4,0))</f>
        <v>##BLANK</v>
      </c>
      <c r="S279" s="15" t="str">
        <f>INDEX(F_Outputs_Prep!$B$4:$AH$378,MATCH(F_Outputs!$A279&amp;F_Outputs!$B279,F_Outputs_Prep!$I$4:$I$378,0),MATCH(F_Outputs!S$2,F_Outputs_Prep!$B$4:$AH$4,0))</f>
        <v>##BLANK</v>
      </c>
      <c r="T279" s="15" t="str">
        <f>INDEX(F_Outputs_Prep!$B$4:$AH$378,MATCH(F_Outputs!$A279&amp;F_Outputs!$B279,F_Outputs_Prep!$I$4:$I$378,0),MATCH(F_Outputs!T$2,F_Outputs_Prep!$B$4:$AH$4,0))</f>
        <v>##BLANK</v>
      </c>
      <c r="U279" s="15" t="str">
        <f>INDEX(F_Outputs_Prep!$B$4:$AH$378,MATCH(F_Outputs!$A279&amp;F_Outputs!$B279,F_Outputs_Prep!$I$4:$I$378,0),MATCH(F_Outputs!U$2,F_Outputs_Prep!$B$4:$AH$4,0))</f>
        <v>##BLANK</v>
      </c>
      <c r="V279" s="15" t="str">
        <f>INDEX(F_Outputs_Prep!$B$4:$AH$378,MATCH(F_Outputs!$A279&amp;F_Outputs!$B279,F_Outputs_Prep!$I$4:$I$378,0),MATCH(F_Outputs!V$2,F_Outputs_Prep!$B$4:$AH$4,0))</f>
        <v>##BLANK</v>
      </c>
      <c r="W279" s="15" t="str">
        <f>INDEX(F_Outputs_Prep!$B$4:$AH$378,MATCH(F_Outputs!$A279&amp;F_Outputs!$B279,F_Outputs_Prep!$I$4:$I$378,0),MATCH(F_Outputs!W$2,F_Outputs_Prep!$B$4:$AH$4,0))</f>
        <v>##BLANK</v>
      </c>
      <c r="X279" s="15" t="str">
        <f>INDEX(F_Outputs_Prep!$B$4:$AH$378,MATCH(F_Outputs!$A279&amp;F_Outputs!$B279,F_Outputs_Prep!$I$4:$I$378,0),MATCH(F_Outputs!X$2,F_Outputs_Prep!$B$4:$AH$4,0))</f>
        <v>##BLANK</v>
      </c>
    </row>
    <row r="280" spans="1:24" ht="15" x14ac:dyDescent="0.25">
      <c r="A280" s="58" t="s">
        <v>95</v>
      </c>
      <c r="B280" s="56" t="s">
        <v>167</v>
      </c>
      <c r="C280" s="56" t="s">
        <v>187</v>
      </c>
      <c r="D280" s="52" t="s">
        <v>50</v>
      </c>
      <c r="E280" s="56" t="s">
        <v>44</v>
      </c>
      <c r="F280" s="15" t="str">
        <f>INDEX(F_Outputs_Prep!$B$4:$AH$378,MATCH(F_Outputs!$A280&amp;F_Outputs!$B280,F_Outputs_Prep!$I$4:$I$378,0),MATCH(F_Outputs!F$2,F_Outputs_Prep!$B$4:$AH$4,0))</f>
        <v>##BLANK</v>
      </c>
      <c r="G280" s="15" t="str">
        <f>INDEX(F_Outputs_Prep!$B$4:$AH$378,MATCH(F_Outputs!$A280&amp;F_Outputs!$B280,F_Outputs_Prep!$I$4:$I$378,0),MATCH(F_Outputs!G$2,F_Outputs_Prep!$B$4:$AH$4,0))</f>
        <v>##BLANK</v>
      </c>
      <c r="H280" s="15" t="str">
        <f>INDEX(F_Outputs_Prep!$B$4:$AH$378,MATCH(F_Outputs!$A280&amp;F_Outputs!$B280,F_Outputs_Prep!$I$4:$I$378,0),MATCH(F_Outputs!H$2,F_Outputs_Prep!$B$4:$AH$4,0))</f>
        <v>##BLANK</v>
      </c>
      <c r="I280" s="15" t="str">
        <f>INDEX(F_Outputs_Prep!$B$4:$AH$378,MATCH(F_Outputs!$A280&amp;F_Outputs!$B280,F_Outputs_Prep!$I$4:$I$378,0),MATCH(F_Outputs!I$2,F_Outputs_Prep!$B$4:$AH$4,0))</f>
        <v>##BLANK</v>
      </c>
      <c r="J280" s="15" t="str">
        <f>INDEX(F_Outputs_Prep!$B$4:$AH$378,MATCH(F_Outputs!$A280&amp;F_Outputs!$B280,F_Outputs_Prep!$I$4:$I$378,0),MATCH(F_Outputs!J$2,F_Outputs_Prep!$B$4:$AH$4,0))</f>
        <v>##BLANK</v>
      </c>
      <c r="K280" s="15" t="str">
        <f>INDEX(F_Outputs_Prep!$B$4:$AH$378,MATCH(F_Outputs!$A280&amp;F_Outputs!$B280,F_Outputs_Prep!$I$4:$I$378,0),MATCH(F_Outputs!K$2,F_Outputs_Prep!$B$4:$AH$4,0))</f>
        <v>##BLANK</v>
      </c>
      <c r="L280" s="15" t="str">
        <f>INDEX(F_Outputs_Prep!$B$4:$AH$378,MATCH(F_Outputs!$A280&amp;F_Outputs!$B280,F_Outputs_Prep!$I$4:$I$378,0),MATCH(F_Outputs!L$2,F_Outputs_Prep!$B$4:$AH$4,0))</f>
        <v>##BLANK</v>
      </c>
      <c r="M280" s="15" t="str">
        <f>INDEX(F_Outputs_Prep!$B$4:$AH$378,MATCH(F_Outputs!$A280&amp;F_Outputs!$B280,F_Outputs_Prep!$I$4:$I$378,0),MATCH(F_Outputs!M$2,F_Outputs_Prep!$B$4:$AH$4,0))</f>
        <v>##BLANK</v>
      </c>
      <c r="N280" s="15" t="str">
        <f>INDEX(F_Outputs_Prep!$B$4:$AH$378,MATCH(F_Outputs!$A280&amp;F_Outputs!$B280,F_Outputs_Prep!$I$4:$I$378,0),MATCH(F_Outputs!N$2,F_Outputs_Prep!$B$4:$AH$4,0))</f>
        <v>##BLANK</v>
      </c>
      <c r="O280" s="15" t="str">
        <f>INDEX(F_Outputs_Prep!$B$4:$AH$378,MATCH(F_Outputs!$A280&amp;F_Outputs!$B280,F_Outputs_Prep!$I$4:$I$378,0),MATCH(F_Outputs!O$2,F_Outputs_Prep!$B$4:$AH$4,0))</f>
        <v>##BLANK</v>
      </c>
      <c r="P280" s="15" t="str">
        <f>INDEX(F_Outputs_Prep!$B$4:$AH$378,MATCH(F_Outputs!$A280&amp;F_Outputs!$B280,F_Outputs_Prep!$I$4:$I$378,0),MATCH(F_Outputs!P$2,F_Outputs_Prep!$B$4:$AH$4,0))</f>
        <v>##BLANK</v>
      </c>
      <c r="Q280" s="15" t="str">
        <f>INDEX(F_Outputs_Prep!$B$4:$AH$378,MATCH(F_Outputs!$A280&amp;F_Outputs!$B280,F_Outputs_Prep!$I$4:$I$378,0),MATCH(F_Outputs!Q$2,F_Outputs_Prep!$B$4:$AH$4,0))</f>
        <v>##BLANK</v>
      </c>
      <c r="R280" s="15" t="str">
        <f>INDEX(F_Outputs_Prep!$B$4:$AH$378,MATCH(F_Outputs!$A280&amp;F_Outputs!$B280,F_Outputs_Prep!$I$4:$I$378,0),MATCH(F_Outputs!R$2,F_Outputs_Prep!$B$4:$AH$4,0))</f>
        <v>##BLANK</v>
      </c>
      <c r="S280" s="15" t="str">
        <f>INDEX(F_Outputs_Prep!$B$4:$AH$378,MATCH(F_Outputs!$A280&amp;F_Outputs!$B280,F_Outputs_Prep!$I$4:$I$378,0),MATCH(F_Outputs!S$2,F_Outputs_Prep!$B$4:$AH$4,0))</f>
        <v>##BLANK</v>
      </c>
      <c r="T280" s="15" t="str">
        <f>INDEX(F_Outputs_Prep!$B$4:$AH$378,MATCH(F_Outputs!$A280&amp;F_Outputs!$B280,F_Outputs_Prep!$I$4:$I$378,0),MATCH(F_Outputs!T$2,F_Outputs_Prep!$B$4:$AH$4,0))</f>
        <v>##BLANK</v>
      </c>
      <c r="U280" s="15" t="str">
        <f>INDEX(F_Outputs_Prep!$B$4:$AH$378,MATCH(F_Outputs!$A280&amp;F_Outputs!$B280,F_Outputs_Prep!$I$4:$I$378,0),MATCH(F_Outputs!U$2,F_Outputs_Prep!$B$4:$AH$4,0))</f>
        <v>##BLANK</v>
      </c>
      <c r="V280" s="15" t="str">
        <f>INDEX(F_Outputs_Prep!$B$4:$AH$378,MATCH(F_Outputs!$A280&amp;F_Outputs!$B280,F_Outputs_Prep!$I$4:$I$378,0),MATCH(F_Outputs!V$2,F_Outputs_Prep!$B$4:$AH$4,0))</f>
        <v>##BLANK</v>
      </c>
      <c r="W280" s="15" t="str">
        <f>INDEX(F_Outputs_Prep!$B$4:$AH$378,MATCH(F_Outputs!$A280&amp;F_Outputs!$B280,F_Outputs_Prep!$I$4:$I$378,0),MATCH(F_Outputs!W$2,F_Outputs_Prep!$B$4:$AH$4,0))</f>
        <v>##BLANK</v>
      </c>
      <c r="X280" s="15" t="str">
        <f>INDEX(F_Outputs_Prep!$B$4:$AH$378,MATCH(F_Outputs!$A280&amp;F_Outputs!$B280,F_Outputs_Prep!$I$4:$I$378,0),MATCH(F_Outputs!X$2,F_Outputs_Prep!$B$4:$AH$4,0))</f>
        <v>##BLANK</v>
      </c>
    </row>
    <row r="281" spans="1:24" ht="15" x14ac:dyDescent="0.25">
      <c r="A281" s="58" t="s">
        <v>95</v>
      </c>
      <c r="B281" s="56" t="s">
        <v>168</v>
      </c>
      <c r="C281" s="56" t="s">
        <v>188</v>
      </c>
      <c r="D281" s="52" t="s">
        <v>50</v>
      </c>
      <c r="E281" s="56" t="s">
        <v>44</v>
      </c>
      <c r="F281" s="15" t="str">
        <f>INDEX(F_Outputs_Prep!$B$4:$AH$378,MATCH(F_Outputs!$A281&amp;F_Outputs!$B281,F_Outputs_Prep!$I$4:$I$378,0),MATCH(F_Outputs!F$2,F_Outputs_Prep!$B$4:$AH$4,0))</f>
        <v>##BLANK</v>
      </c>
      <c r="G281" s="15" t="str">
        <f>INDEX(F_Outputs_Prep!$B$4:$AH$378,MATCH(F_Outputs!$A281&amp;F_Outputs!$B281,F_Outputs_Prep!$I$4:$I$378,0),MATCH(F_Outputs!G$2,F_Outputs_Prep!$B$4:$AH$4,0))</f>
        <v>##BLANK</v>
      </c>
      <c r="H281" s="15" t="str">
        <f>INDEX(F_Outputs_Prep!$B$4:$AH$378,MATCH(F_Outputs!$A281&amp;F_Outputs!$B281,F_Outputs_Prep!$I$4:$I$378,0),MATCH(F_Outputs!H$2,F_Outputs_Prep!$B$4:$AH$4,0))</f>
        <v>##BLANK</v>
      </c>
      <c r="I281" s="15" t="str">
        <f>INDEX(F_Outputs_Prep!$B$4:$AH$378,MATCH(F_Outputs!$A281&amp;F_Outputs!$B281,F_Outputs_Prep!$I$4:$I$378,0),MATCH(F_Outputs!I$2,F_Outputs_Prep!$B$4:$AH$4,0))</f>
        <v>##BLANK</v>
      </c>
      <c r="J281" s="15" t="str">
        <f>INDEX(F_Outputs_Prep!$B$4:$AH$378,MATCH(F_Outputs!$A281&amp;F_Outputs!$B281,F_Outputs_Prep!$I$4:$I$378,0),MATCH(F_Outputs!J$2,F_Outputs_Prep!$B$4:$AH$4,0))</f>
        <v>##BLANK</v>
      </c>
      <c r="K281" s="15" t="str">
        <f>INDEX(F_Outputs_Prep!$B$4:$AH$378,MATCH(F_Outputs!$A281&amp;F_Outputs!$B281,F_Outputs_Prep!$I$4:$I$378,0),MATCH(F_Outputs!K$2,F_Outputs_Prep!$B$4:$AH$4,0))</f>
        <v>##BLANK</v>
      </c>
      <c r="L281" s="15" t="str">
        <f>INDEX(F_Outputs_Prep!$B$4:$AH$378,MATCH(F_Outputs!$A281&amp;F_Outputs!$B281,F_Outputs_Prep!$I$4:$I$378,0),MATCH(F_Outputs!L$2,F_Outputs_Prep!$B$4:$AH$4,0))</f>
        <v>##BLANK</v>
      </c>
      <c r="M281" s="15" t="str">
        <f>INDEX(F_Outputs_Prep!$B$4:$AH$378,MATCH(F_Outputs!$A281&amp;F_Outputs!$B281,F_Outputs_Prep!$I$4:$I$378,0),MATCH(F_Outputs!M$2,F_Outputs_Prep!$B$4:$AH$4,0))</f>
        <v>##BLANK</v>
      </c>
      <c r="N281" s="15" t="str">
        <f>INDEX(F_Outputs_Prep!$B$4:$AH$378,MATCH(F_Outputs!$A281&amp;F_Outputs!$B281,F_Outputs_Prep!$I$4:$I$378,0),MATCH(F_Outputs!N$2,F_Outputs_Prep!$B$4:$AH$4,0))</f>
        <v>##BLANK</v>
      </c>
      <c r="O281" s="15" t="str">
        <f>INDEX(F_Outputs_Prep!$B$4:$AH$378,MATCH(F_Outputs!$A281&amp;F_Outputs!$B281,F_Outputs_Prep!$I$4:$I$378,0),MATCH(F_Outputs!O$2,F_Outputs_Prep!$B$4:$AH$4,0))</f>
        <v>##BLANK</v>
      </c>
      <c r="P281" s="15" t="str">
        <f>INDEX(F_Outputs_Prep!$B$4:$AH$378,MATCH(F_Outputs!$A281&amp;F_Outputs!$B281,F_Outputs_Prep!$I$4:$I$378,0),MATCH(F_Outputs!P$2,F_Outputs_Prep!$B$4:$AH$4,0))</f>
        <v>##BLANK</v>
      </c>
      <c r="Q281" s="15" t="str">
        <f>INDEX(F_Outputs_Prep!$B$4:$AH$378,MATCH(F_Outputs!$A281&amp;F_Outputs!$B281,F_Outputs_Prep!$I$4:$I$378,0),MATCH(F_Outputs!Q$2,F_Outputs_Prep!$B$4:$AH$4,0))</f>
        <v>##BLANK</v>
      </c>
      <c r="R281" s="15" t="str">
        <f>INDEX(F_Outputs_Prep!$B$4:$AH$378,MATCH(F_Outputs!$A281&amp;F_Outputs!$B281,F_Outputs_Prep!$I$4:$I$378,0),MATCH(F_Outputs!R$2,F_Outputs_Prep!$B$4:$AH$4,0))</f>
        <v>##BLANK</v>
      </c>
      <c r="S281" s="15" t="str">
        <f>INDEX(F_Outputs_Prep!$B$4:$AH$378,MATCH(F_Outputs!$A281&amp;F_Outputs!$B281,F_Outputs_Prep!$I$4:$I$378,0),MATCH(F_Outputs!S$2,F_Outputs_Prep!$B$4:$AH$4,0))</f>
        <v>##BLANK</v>
      </c>
      <c r="T281" s="15" t="str">
        <f>INDEX(F_Outputs_Prep!$B$4:$AH$378,MATCH(F_Outputs!$A281&amp;F_Outputs!$B281,F_Outputs_Prep!$I$4:$I$378,0),MATCH(F_Outputs!T$2,F_Outputs_Prep!$B$4:$AH$4,0))</f>
        <v>##BLANK</v>
      </c>
      <c r="U281" s="15" t="str">
        <f>INDEX(F_Outputs_Prep!$B$4:$AH$378,MATCH(F_Outputs!$A281&amp;F_Outputs!$B281,F_Outputs_Prep!$I$4:$I$378,0),MATCH(F_Outputs!U$2,F_Outputs_Prep!$B$4:$AH$4,0))</f>
        <v>##BLANK</v>
      </c>
      <c r="V281" s="15" t="str">
        <f>INDEX(F_Outputs_Prep!$B$4:$AH$378,MATCH(F_Outputs!$A281&amp;F_Outputs!$B281,F_Outputs_Prep!$I$4:$I$378,0),MATCH(F_Outputs!V$2,F_Outputs_Prep!$B$4:$AH$4,0))</f>
        <v>##BLANK</v>
      </c>
      <c r="W281" s="15" t="str">
        <f>INDEX(F_Outputs_Prep!$B$4:$AH$378,MATCH(F_Outputs!$A281&amp;F_Outputs!$B281,F_Outputs_Prep!$I$4:$I$378,0),MATCH(F_Outputs!W$2,F_Outputs_Prep!$B$4:$AH$4,0))</f>
        <v>##BLANK</v>
      </c>
      <c r="X281" s="15" t="str">
        <f>INDEX(F_Outputs_Prep!$B$4:$AH$378,MATCH(F_Outputs!$A281&amp;F_Outputs!$B281,F_Outputs_Prep!$I$4:$I$378,0),MATCH(F_Outputs!X$2,F_Outputs_Prep!$B$4:$AH$4,0))</f>
        <v>##BLANK</v>
      </c>
    </row>
    <row r="282" spans="1:24" ht="15" x14ac:dyDescent="0.25">
      <c r="A282" s="58" t="s">
        <v>95</v>
      </c>
      <c r="B282" s="56" t="s">
        <v>169</v>
      </c>
      <c r="C282" s="56" t="s">
        <v>189</v>
      </c>
      <c r="D282" s="52" t="s">
        <v>50</v>
      </c>
      <c r="E282" s="56" t="s">
        <v>44</v>
      </c>
      <c r="F282" s="15" t="str">
        <f>INDEX(F_Outputs_Prep!$B$4:$AH$378,MATCH(F_Outputs!$A282&amp;F_Outputs!$B282,F_Outputs_Prep!$I$4:$I$378,0),MATCH(F_Outputs!F$2,F_Outputs_Prep!$B$4:$AH$4,0))</f>
        <v>##BLANK</v>
      </c>
      <c r="G282" s="15" t="str">
        <f>INDEX(F_Outputs_Prep!$B$4:$AH$378,MATCH(F_Outputs!$A282&amp;F_Outputs!$B282,F_Outputs_Prep!$I$4:$I$378,0),MATCH(F_Outputs!G$2,F_Outputs_Prep!$B$4:$AH$4,0))</f>
        <v>##BLANK</v>
      </c>
      <c r="H282" s="15" t="str">
        <f>INDEX(F_Outputs_Prep!$B$4:$AH$378,MATCH(F_Outputs!$A282&amp;F_Outputs!$B282,F_Outputs_Prep!$I$4:$I$378,0),MATCH(F_Outputs!H$2,F_Outputs_Prep!$B$4:$AH$4,0))</f>
        <v>##BLANK</v>
      </c>
      <c r="I282" s="15" t="str">
        <f>INDEX(F_Outputs_Prep!$B$4:$AH$378,MATCH(F_Outputs!$A282&amp;F_Outputs!$B282,F_Outputs_Prep!$I$4:$I$378,0),MATCH(F_Outputs!I$2,F_Outputs_Prep!$B$4:$AH$4,0))</f>
        <v>##BLANK</v>
      </c>
      <c r="J282" s="15" t="str">
        <f>INDEX(F_Outputs_Prep!$B$4:$AH$378,MATCH(F_Outputs!$A282&amp;F_Outputs!$B282,F_Outputs_Prep!$I$4:$I$378,0),MATCH(F_Outputs!J$2,F_Outputs_Prep!$B$4:$AH$4,0))</f>
        <v>##BLANK</v>
      </c>
      <c r="K282" s="15" t="str">
        <f>INDEX(F_Outputs_Prep!$B$4:$AH$378,MATCH(F_Outputs!$A282&amp;F_Outputs!$B282,F_Outputs_Prep!$I$4:$I$378,0),MATCH(F_Outputs!K$2,F_Outputs_Prep!$B$4:$AH$4,0))</f>
        <v>##BLANK</v>
      </c>
      <c r="L282" s="15" t="str">
        <f>INDEX(F_Outputs_Prep!$B$4:$AH$378,MATCH(F_Outputs!$A282&amp;F_Outputs!$B282,F_Outputs_Prep!$I$4:$I$378,0),MATCH(F_Outputs!L$2,F_Outputs_Prep!$B$4:$AH$4,0))</f>
        <v>##BLANK</v>
      </c>
      <c r="M282" s="15" t="str">
        <f>INDEX(F_Outputs_Prep!$B$4:$AH$378,MATCH(F_Outputs!$A282&amp;F_Outputs!$B282,F_Outputs_Prep!$I$4:$I$378,0),MATCH(F_Outputs!M$2,F_Outputs_Prep!$B$4:$AH$4,0))</f>
        <v>##BLANK</v>
      </c>
      <c r="N282" s="15" t="str">
        <f>INDEX(F_Outputs_Prep!$B$4:$AH$378,MATCH(F_Outputs!$A282&amp;F_Outputs!$B282,F_Outputs_Prep!$I$4:$I$378,0),MATCH(F_Outputs!N$2,F_Outputs_Prep!$B$4:$AH$4,0))</f>
        <v>##BLANK</v>
      </c>
      <c r="O282" s="15" t="str">
        <f>INDEX(F_Outputs_Prep!$B$4:$AH$378,MATCH(F_Outputs!$A282&amp;F_Outputs!$B282,F_Outputs_Prep!$I$4:$I$378,0),MATCH(F_Outputs!O$2,F_Outputs_Prep!$B$4:$AH$4,0))</f>
        <v>##BLANK</v>
      </c>
      <c r="P282" s="15" t="str">
        <f>INDEX(F_Outputs_Prep!$B$4:$AH$378,MATCH(F_Outputs!$A282&amp;F_Outputs!$B282,F_Outputs_Prep!$I$4:$I$378,0),MATCH(F_Outputs!P$2,F_Outputs_Prep!$B$4:$AH$4,0))</f>
        <v>##BLANK</v>
      </c>
      <c r="Q282" s="15" t="str">
        <f>INDEX(F_Outputs_Prep!$B$4:$AH$378,MATCH(F_Outputs!$A282&amp;F_Outputs!$B282,F_Outputs_Prep!$I$4:$I$378,0),MATCH(F_Outputs!Q$2,F_Outputs_Prep!$B$4:$AH$4,0))</f>
        <v>##BLANK</v>
      </c>
      <c r="R282" s="15" t="str">
        <f>INDEX(F_Outputs_Prep!$B$4:$AH$378,MATCH(F_Outputs!$A282&amp;F_Outputs!$B282,F_Outputs_Prep!$I$4:$I$378,0),MATCH(F_Outputs!R$2,F_Outputs_Prep!$B$4:$AH$4,0))</f>
        <v>##BLANK</v>
      </c>
      <c r="S282" s="15" t="str">
        <f>INDEX(F_Outputs_Prep!$B$4:$AH$378,MATCH(F_Outputs!$A282&amp;F_Outputs!$B282,F_Outputs_Prep!$I$4:$I$378,0),MATCH(F_Outputs!S$2,F_Outputs_Prep!$B$4:$AH$4,0))</f>
        <v>##BLANK</v>
      </c>
      <c r="T282" s="15" t="str">
        <f>INDEX(F_Outputs_Prep!$B$4:$AH$378,MATCH(F_Outputs!$A282&amp;F_Outputs!$B282,F_Outputs_Prep!$I$4:$I$378,0),MATCH(F_Outputs!T$2,F_Outputs_Prep!$B$4:$AH$4,0))</f>
        <v>##BLANK</v>
      </c>
      <c r="U282" s="15" t="str">
        <f>INDEX(F_Outputs_Prep!$B$4:$AH$378,MATCH(F_Outputs!$A282&amp;F_Outputs!$B282,F_Outputs_Prep!$I$4:$I$378,0),MATCH(F_Outputs!U$2,F_Outputs_Prep!$B$4:$AH$4,0))</f>
        <v>##BLANK</v>
      </c>
      <c r="V282" s="15" t="str">
        <f>INDEX(F_Outputs_Prep!$B$4:$AH$378,MATCH(F_Outputs!$A282&amp;F_Outputs!$B282,F_Outputs_Prep!$I$4:$I$378,0),MATCH(F_Outputs!V$2,F_Outputs_Prep!$B$4:$AH$4,0))</f>
        <v>##BLANK</v>
      </c>
      <c r="W282" s="15" t="str">
        <f>INDEX(F_Outputs_Prep!$B$4:$AH$378,MATCH(F_Outputs!$A282&amp;F_Outputs!$B282,F_Outputs_Prep!$I$4:$I$378,0),MATCH(F_Outputs!W$2,F_Outputs_Prep!$B$4:$AH$4,0))</f>
        <v>##BLANK</v>
      </c>
      <c r="X282" s="15" t="str">
        <f>INDEX(F_Outputs_Prep!$B$4:$AH$378,MATCH(F_Outputs!$A282&amp;F_Outputs!$B282,F_Outputs_Prep!$I$4:$I$378,0),MATCH(F_Outputs!X$2,F_Outputs_Prep!$B$4:$AH$4,0))</f>
        <v>##BLANK</v>
      </c>
    </row>
    <row r="283" spans="1:24" ht="15" x14ac:dyDescent="0.25">
      <c r="A283" s="58" t="s">
        <v>95</v>
      </c>
      <c r="B283" s="56" t="s">
        <v>170</v>
      </c>
      <c r="C283" s="56" t="s">
        <v>190</v>
      </c>
      <c r="D283" s="52" t="s">
        <v>50</v>
      </c>
      <c r="E283" s="56" t="s">
        <v>44</v>
      </c>
      <c r="F283" s="15" t="str">
        <f>INDEX(F_Outputs_Prep!$B$4:$AH$378,MATCH(F_Outputs!$A283&amp;F_Outputs!$B283,F_Outputs_Prep!$I$4:$I$378,0),MATCH(F_Outputs!F$2,F_Outputs_Prep!$B$4:$AH$4,0))</f>
        <v>##BLANK</v>
      </c>
      <c r="G283" s="15" t="str">
        <f>INDEX(F_Outputs_Prep!$B$4:$AH$378,MATCH(F_Outputs!$A283&amp;F_Outputs!$B283,F_Outputs_Prep!$I$4:$I$378,0),MATCH(F_Outputs!G$2,F_Outputs_Prep!$B$4:$AH$4,0))</f>
        <v>##BLANK</v>
      </c>
      <c r="H283" s="15" t="str">
        <f>INDEX(F_Outputs_Prep!$B$4:$AH$378,MATCH(F_Outputs!$A283&amp;F_Outputs!$B283,F_Outputs_Prep!$I$4:$I$378,0),MATCH(F_Outputs!H$2,F_Outputs_Prep!$B$4:$AH$4,0))</f>
        <v>##BLANK</v>
      </c>
      <c r="I283" s="15" t="str">
        <f>INDEX(F_Outputs_Prep!$B$4:$AH$378,MATCH(F_Outputs!$A283&amp;F_Outputs!$B283,F_Outputs_Prep!$I$4:$I$378,0),MATCH(F_Outputs!I$2,F_Outputs_Prep!$B$4:$AH$4,0))</f>
        <v>##BLANK</v>
      </c>
      <c r="J283" s="15" t="str">
        <f>INDEX(F_Outputs_Prep!$B$4:$AH$378,MATCH(F_Outputs!$A283&amp;F_Outputs!$B283,F_Outputs_Prep!$I$4:$I$378,0),MATCH(F_Outputs!J$2,F_Outputs_Prep!$B$4:$AH$4,0))</f>
        <v>##BLANK</v>
      </c>
      <c r="K283" s="15" t="str">
        <f>INDEX(F_Outputs_Prep!$B$4:$AH$378,MATCH(F_Outputs!$A283&amp;F_Outputs!$B283,F_Outputs_Prep!$I$4:$I$378,0),MATCH(F_Outputs!K$2,F_Outputs_Prep!$B$4:$AH$4,0))</f>
        <v>##BLANK</v>
      </c>
      <c r="L283" s="15" t="str">
        <f>INDEX(F_Outputs_Prep!$B$4:$AH$378,MATCH(F_Outputs!$A283&amp;F_Outputs!$B283,F_Outputs_Prep!$I$4:$I$378,0),MATCH(F_Outputs!L$2,F_Outputs_Prep!$B$4:$AH$4,0))</f>
        <v>##BLANK</v>
      </c>
      <c r="M283" s="15" t="str">
        <f>INDEX(F_Outputs_Prep!$B$4:$AH$378,MATCH(F_Outputs!$A283&amp;F_Outputs!$B283,F_Outputs_Prep!$I$4:$I$378,0),MATCH(F_Outputs!M$2,F_Outputs_Prep!$B$4:$AH$4,0))</f>
        <v>##BLANK</v>
      </c>
      <c r="N283" s="15" t="str">
        <f>INDEX(F_Outputs_Prep!$B$4:$AH$378,MATCH(F_Outputs!$A283&amp;F_Outputs!$B283,F_Outputs_Prep!$I$4:$I$378,0),MATCH(F_Outputs!N$2,F_Outputs_Prep!$B$4:$AH$4,0))</f>
        <v>##BLANK</v>
      </c>
      <c r="O283" s="15" t="str">
        <f>INDEX(F_Outputs_Prep!$B$4:$AH$378,MATCH(F_Outputs!$A283&amp;F_Outputs!$B283,F_Outputs_Prep!$I$4:$I$378,0),MATCH(F_Outputs!O$2,F_Outputs_Prep!$B$4:$AH$4,0))</f>
        <v>##BLANK</v>
      </c>
      <c r="P283" s="15" t="str">
        <f>INDEX(F_Outputs_Prep!$B$4:$AH$378,MATCH(F_Outputs!$A283&amp;F_Outputs!$B283,F_Outputs_Prep!$I$4:$I$378,0),MATCH(F_Outputs!P$2,F_Outputs_Prep!$B$4:$AH$4,0))</f>
        <v>##BLANK</v>
      </c>
      <c r="Q283" s="15" t="str">
        <f>INDEX(F_Outputs_Prep!$B$4:$AH$378,MATCH(F_Outputs!$A283&amp;F_Outputs!$B283,F_Outputs_Prep!$I$4:$I$378,0),MATCH(F_Outputs!Q$2,F_Outputs_Prep!$B$4:$AH$4,0))</f>
        <v>##BLANK</v>
      </c>
      <c r="R283" s="15" t="str">
        <f>INDEX(F_Outputs_Prep!$B$4:$AH$378,MATCH(F_Outputs!$A283&amp;F_Outputs!$B283,F_Outputs_Prep!$I$4:$I$378,0),MATCH(F_Outputs!R$2,F_Outputs_Prep!$B$4:$AH$4,0))</f>
        <v>##BLANK</v>
      </c>
      <c r="S283" s="15" t="str">
        <f>INDEX(F_Outputs_Prep!$B$4:$AH$378,MATCH(F_Outputs!$A283&amp;F_Outputs!$B283,F_Outputs_Prep!$I$4:$I$378,0),MATCH(F_Outputs!S$2,F_Outputs_Prep!$B$4:$AH$4,0))</f>
        <v>##BLANK</v>
      </c>
      <c r="T283" s="15" t="str">
        <f>INDEX(F_Outputs_Prep!$B$4:$AH$378,MATCH(F_Outputs!$A283&amp;F_Outputs!$B283,F_Outputs_Prep!$I$4:$I$378,0),MATCH(F_Outputs!T$2,F_Outputs_Prep!$B$4:$AH$4,0))</f>
        <v>##BLANK</v>
      </c>
      <c r="U283" s="15" t="str">
        <f>INDEX(F_Outputs_Prep!$B$4:$AH$378,MATCH(F_Outputs!$A283&amp;F_Outputs!$B283,F_Outputs_Prep!$I$4:$I$378,0),MATCH(F_Outputs!U$2,F_Outputs_Prep!$B$4:$AH$4,0))</f>
        <v>##BLANK</v>
      </c>
      <c r="V283" s="15" t="str">
        <f>INDEX(F_Outputs_Prep!$B$4:$AH$378,MATCH(F_Outputs!$A283&amp;F_Outputs!$B283,F_Outputs_Prep!$I$4:$I$378,0),MATCH(F_Outputs!V$2,F_Outputs_Prep!$B$4:$AH$4,0))</f>
        <v>##BLANK</v>
      </c>
      <c r="W283" s="15" t="str">
        <f>INDEX(F_Outputs_Prep!$B$4:$AH$378,MATCH(F_Outputs!$A283&amp;F_Outputs!$B283,F_Outputs_Prep!$I$4:$I$378,0),MATCH(F_Outputs!W$2,F_Outputs_Prep!$B$4:$AH$4,0))</f>
        <v>##BLANK</v>
      </c>
      <c r="X283" s="15" t="str">
        <f>INDEX(F_Outputs_Prep!$B$4:$AH$378,MATCH(F_Outputs!$A283&amp;F_Outputs!$B283,F_Outputs_Prep!$I$4:$I$378,0),MATCH(F_Outputs!X$2,F_Outputs_Prep!$B$4:$AH$4,0))</f>
        <v>##BLANK</v>
      </c>
    </row>
    <row r="284" spans="1:24" ht="15" x14ac:dyDescent="0.25">
      <c r="A284" s="58" t="s">
        <v>95</v>
      </c>
      <c r="B284" s="56" t="s">
        <v>97</v>
      </c>
      <c r="C284" s="56" t="s">
        <v>98</v>
      </c>
      <c r="D284" s="52" t="s">
        <v>50</v>
      </c>
      <c r="E284" s="56" t="s">
        <v>44</v>
      </c>
      <c r="F284" s="15" t="str">
        <f>INDEX(F_Outputs_Prep!$B$4:$AH$378,MATCH(F_Outputs!$A284&amp;F_Outputs!$B284,F_Outputs_Prep!$I$4:$I$378,0),MATCH(F_Outputs!F$2,F_Outputs_Prep!$B$4:$AH$4,0))</f>
        <v>##BLANK</v>
      </c>
      <c r="G284" s="15" t="str">
        <f>INDEX(F_Outputs_Prep!$B$4:$AH$378,MATCH(F_Outputs!$A284&amp;F_Outputs!$B284,F_Outputs_Prep!$I$4:$I$378,0),MATCH(F_Outputs!G$2,F_Outputs_Prep!$B$4:$AH$4,0))</f>
        <v>##BLANK</v>
      </c>
      <c r="H284" s="15" t="str">
        <f>INDEX(F_Outputs_Prep!$B$4:$AH$378,MATCH(F_Outputs!$A284&amp;F_Outputs!$B284,F_Outputs_Prep!$I$4:$I$378,0),MATCH(F_Outputs!H$2,F_Outputs_Prep!$B$4:$AH$4,0))</f>
        <v>##BLANK</v>
      </c>
      <c r="I284" s="15" t="str">
        <f>INDEX(F_Outputs_Prep!$B$4:$AH$378,MATCH(F_Outputs!$A284&amp;F_Outputs!$B284,F_Outputs_Prep!$I$4:$I$378,0),MATCH(F_Outputs!I$2,F_Outputs_Prep!$B$4:$AH$4,0))</f>
        <v>##BLANK</v>
      </c>
      <c r="J284" s="15" t="str">
        <f>INDEX(F_Outputs_Prep!$B$4:$AH$378,MATCH(F_Outputs!$A284&amp;F_Outputs!$B284,F_Outputs_Prep!$I$4:$I$378,0),MATCH(F_Outputs!J$2,F_Outputs_Prep!$B$4:$AH$4,0))</f>
        <v>##BLANK</v>
      </c>
      <c r="K284" s="15" t="str">
        <f>INDEX(F_Outputs_Prep!$B$4:$AH$378,MATCH(F_Outputs!$A284&amp;F_Outputs!$B284,F_Outputs_Prep!$I$4:$I$378,0),MATCH(F_Outputs!K$2,F_Outputs_Prep!$B$4:$AH$4,0))</f>
        <v>##BLANK</v>
      </c>
      <c r="L284" s="15" t="str">
        <f>INDEX(F_Outputs_Prep!$B$4:$AH$378,MATCH(F_Outputs!$A284&amp;F_Outputs!$B284,F_Outputs_Prep!$I$4:$I$378,0),MATCH(F_Outputs!L$2,F_Outputs_Prep!$B$4:$AH$4,0))</f>
        <v>##BLANK</v>
      </c>
      <c r="M284" s="15" t="str">
        <f>INDEX(F_Outputs_Prep!$B$4:$AH$378,MATCH(F_Outputs!$A284&amp;F_Outputs!$B284,F_Outputs_Prep!$I$4:$I$378,0),MATCH(F_Outputs!M$2,F_Outputs_Prep!$B$4:$AH$4,0))</f>
        <v>##BLANK</v>
      </c>
      <c r="N284" s="15" t="str">
        <f>INDEX(F_Outputs_Prep!$B$4:$AH$378,MATCH(F_Outputs!$A284&amp;F_Outputs!$B284,F_Outputs_Prep!$I$4:$I$378,0),MATCH(F_Outputs!N$2,F_Outputs_Prep!$B$4:$AH$4,0))</f>
        <v>##BLANK</v>
      </c>
      <c r="O284" s="15" t="str">
        <f>INDEX(F_Outputs_Prep!$B$4:$AH$378,MATCH(F_Outputs!$A284&amp;F_Outputs!$B284,F_Outputs_Prep!$I$4:$I$378,0),MATCH(F_Outputs!O$2,F_Outputs_Prep!$B$4:$AH$4,0))</f>
        <v>##BLANK</v>
      </c>
      <c r="P284" s="15" t="str">
        <f>INDEX(F_Outputs_Prep!$B$4:$AH$378,MATCH(F_Outputs!$A284&amp;F_Outputs!$B284,F_Outputs_Prep!$I$4:$I$378,0),MATCH(F_Outputs!P$2,F_Outputs_Prep!$B$4:$AH$4,0))</f>
        <v>##BLANK</v>
      </c>
      <c r="Q284" s="15" t="str">
        <f>INDEX(F_Outputs_Prep!$B$4:$AH$378,MATCH(F_Outputs!$A284&amp;F_Outputs!$B284,F_Outputs_Prep!$I$4:$I$378,0),MATCH(F_Outputs!Q$2,F_Outputs_Prep!$B$4:$AH$4,0))</f>
        <v>##BLANK</v>
      </c>
      <c r="R284" s="15" t="str">
        <f>INDEX(F_Outputs_Prep!$B$4:$AH$378,MATCH(F_Outputs!$A284&amp;F_Outputs!$B284,F_Outputs_Prep!$I$4:$I$378,0),MATCH(F_Outputs!R$2,F_Outputs_Prep!$B$4:$AH$4,0))</f>
        <v>##BLANK</v>
      </c>
      <c r="S284" s="15" t="str">
        <f>INDEX(F_Outputs_Prep!$B$4:$AH$378,MATCH(F_Outputs!$A284&amp;F_Outputs!$B284,F_Outputs_Prep!$I$4:$I$378,0),MATCH(F_Outputs!S$2,F_Outputs_Prep!$B$4:$AH$4,0))</f>
        <v>##BLANK</v>
      </c>
      <c r="T284" s="15" t="str">
        <f>INDEX(F_Outputs_Prep!$B$4:$AH$378,MATCH(F_Outputs!$A284&amp;F_Outputs!$B284,F_Outputs_Prep!$I$4:$I$378,0),MATCH(F_Outputs!T$2,F_Outputs_Prep!$B$4:$AH$4,0))</f>
        <v>##BLANK</v>
      </c>
      <c r="U284" s="15" t="str">
        <f>INDEX(F_Outputs_Prep!$B$4:$AH$378,MATCH(F_Outputs!$A284&amp;F_Outputs!$B284,F_Outputs_Prep!$I$4:$I$378,0),MATCH(F_Outputs!U$2,F_Outputs_Prep!$B$4:$AH$4,0))</f>
        <v>##BLANK</v>
      </c>
      <c r="V284" s="15" t="str">
        <f>INDEX(F_Outputs_Prep!$B$4:$AH$378,MATCH(F_Outputs!$A284&amp;F_Outputs!$B284,F_Outputs_Prep!$I$4:$I$378,0),MATCH(F_Outputs!V$2,F_Outputs_Prep!$B$4:$AH$4,0))</f>
        <v>##BLANK</v>
      </c>
      <c r="W284" s="15" t="str">
        <f>INDEX(F_Outputs_Prep!$B$4:$AH$378,MATCH(F_Outputs!$A284&amp;F_Outputs!$B284,F_Outputs_Prep!$I$4:$I$378,0),MATCH(F_Outputs!W$2,F_Outputs_Prep!$B$4:$AH$4,0))</f>
        <v>##BLANK</v>
      </c>
      <c r="X284" s="15" t="str">
        <f>INDEX(F_Outputs_Prep!$B$4:$AH$378,MATCH(F_Outputs!$A284&amp;F_Outputs!$B284,F_Outputs_Prep!$I$4:$I$378,0),MATCH(F_Outputs!X$2,F_Outputs_Prep!$B$4:$AH$4,0))</f>
        <v>##BLANK</v>
      </c>
    </row>
    <row r="285" spans="1:24" ht="15" x14ac:dyDescent="0.25">
      <c r="A285" s="58" t="s">
        <v>95</v>
      </c>
      <c r="B285" s="56" t="s">
        <v>163</v>
      </c>
      <c r="C285" s="56" t="s">
        <v>191</v>
      </c>
      <c r="D285" s="52" t="s">
        <v>68</v>
      </c>
      <c r="E285" s="56" t="s">
        <v>44</v>
      </c>
      <c r="F285" s="15" t="str">
        <f>INDEX(F_Outputs_Prep!$B$4:$AH$378,MATCH(F_Outputs!$A285&amp;F_Outputs!$B285,F_Outputs_Prep!$I$4:$I$378,0),MATCH(F_Outputs!F$2,F_Outputs_Prep!$B$4:$AH$4,0))</f>
        <v>##BLANK</v>
      </c>
      <c r="G285" s="15" t="str">
        <f>INDEX(F_Outputs_Prep!$B$4:$AH$378,MATCH(F_Outputs!$A285&amp;F_Outputs!$B285,F_Outputs_Prep!$I$4:$I$378,0),MATCH(F_Outputs!G$2,F_Outputs_Prep!$B$4:$AH$4,0))</f>
        <v>##BLANK</v>
      </c>
      <c r="H285" s="15" t="str">
        <f>INDEX(F_Outputs_Prep!$B$4:$AH$378,MATCH(F_Outputs!$A285&amp;F_Outputs!$B285,F_Outputs_Prep!$I$4:$I$378,0),MATCH(F_Outputs!H$2,F_Outputs_Prep!$B$4:$AH$4,0))</f>
        <v>##BLANK</v>
      </c>
      <c r="I285" s="15" t="str">
        <f>INDEX(F_Outputs_Prep!$B$4:$AH$378,MATCH(F_Outputs!$A285&amp;F_Outputs!$B285,F_Outputs_Prep!$I$4:$I$378,0),MATCH(F_Outputs!I$2,F_Outputs_Prep!$B$4:$AH$4,0))</f>
        <v>##BLANK</v>
      </c>
      <c r="J285" s="15" t="str">
        <f>INDEX(F_Outputs_Prep!$B$4:$AH$378,MATCH(F_Outputs!$A285&amp;F_Outputs!$B285,F_Outputs_Prep!$I$4:$I$378,0),MATCH(F_Outputs!J$2,F_Outputs_Prep!$B$4:$AH$4,0))</f>
        <v>##BLANK</v>
      </c>
      <c r="K285" s="15" t="str">
        <f>INDEX(F_Outputs_Prep!$B$4:$AH$378,MATCH(F_Outputs!$A285&amp;F_Outputs!$B285,F_Outputs_Prep!$I$4:$I$378,0),MATCH(F_Outputs!K$2,F_Outputs_Prep!$B$4:$AH$4,0))</f>
        <v>##BLANK</v>
      </c>
      <c r="L285" s="15" t="str">
        <f>INDEX(F_Outputs_Prep!$B$4:$AH$378,MATCH(F_Outputs!$A285&amp;F_Outputs!$B285,F_Outputs_Prep!$I$4:$I$378,0),MATCH(F_Outputs!L$2,F_Outputs_Prep!$B$4:$AH$4,0))</f>
        <v>##BLANK</v>
      </c>
      <c r="M285" s="15" t="str">
        <f>INDEX(F_Outputs_Prep!$B$4:$AH$378,MATCH(F_Outputs!$A285&amp;F_Outputs!$B285,F_Outputs_Prep!$I$4:$I$378,0),MATCH(F_Outputs!M$2,F_Outputs_Prep!$B$4:$AH$4,0))</f>
        <v>##BLANK</v>
      </c>
      <c r="N285" s="15" t="str">
        <f>INDEX(F_Outputs_Prep!$B$4:$AH$378,MATCH(F_Outputs!$A285&amp;F_Outputs!$B285,F_Outputs_Prep!$I$4:$I$378,0),MATCH(F_Outputs!N$2,F_Outputs_Prep!$B$4:$AH$4,0))</f>
        <v>##BLANK</v>
      </c>
      <c r="O285" s="15" t="str">
        <f>INDEX(F_Outputs_Prep!$B$4:$AH$378,MATCH(F_Outputs!$A285&amp;F_Outputs!$B285,F_Outputs_Prep!$I$4:$I$378,0),MATCH(F_Outputs!O$2,F_Outputs_Prep!$B$4:$AH$4,0))</f>
        <v>##BLANK</v>
      </c>
      <c r="P285" s="15" t="str">
        <f>INDEX(F_Outputs_Prep!$B$4:$AH$378,MATCH(F_Outputs!$A285&amp;F_Outputs!$B285,F_Outputs_Prep!$I$4:$I$378,0),MATCH(F_Outputs!P$2,F_Outputs_Prep!$B$4:$AH$4,0))</f>
        <v>##BLANK</v>
      </c>
      <c r="Q285" s="15" t="str">
        <f>INDEX(F_Outputs_Prep!$B$4:$AH$378,MATCH(F_Outputs!$A285&amp;F_Outputs!$B285,F_Outputs_Prep!$I$4:$I$378,0),MATCH(F_Outputs!Q$2,F_Outputs_Prep!$B$4:$AH$4,0))</f>
        <v>##BLANK</v>
      </c>
      <c r="R285" s="15" t="str">
        <f>INDEX(F_Outputs_Prep!$B$4:$AH$378,MATCH(F_Outputs!$A285&amp;F_Outputs!$B285,F_Outputs_Prep!$I$4:$I$378,0),MATCH(F_Outputs!R$2,F_Outputs_Prep!$B$4:$AH$4,0))</f>
        <v>##BLANK</v>
      </c>
      <c r="S285" s="15" t="str">
        <f>INDEX(F_Outputs_Prep!$B$4:$AH$378,MATCH(F_Outputs!$A285&amp;F_Outputs!$B285,F_Outputs_Prep!$I$4:$I$378,0),MATCH(F_Outputs!S$2,F_Outputs_Prep!$B$4:$AH$4,0))</f>
        <v>##BLANK</v>
      </c>
      <c r="T285" s="15" t="str">
        <f>INDEX(F_Outputs_Prep!$B$4:$AH$378,MATCH(F_Outputs!$A285&amp;F_Outputs!$B285,F_Outputs_Prep!$I$4:$I$378,0),MATCH(F_Outputs!T$2,F_Outputs_Prep!$B$4:$AH$4,0))</f>
        <v>##BLANK</v>
      </c>
      <c r="U285" s="15" t="str">
        <f>INDEX(F_Outputs_Prep!$B$4:$AH$378,MATCH(F_Outputs!$A285&amp;F_Outputs!$B285,F_Outputs_Prep!$I$4:$I$378,0),MATCH(F_Outputs!U$2,F_Outputs_Prep!$B$4:$AH$4,0))</f>
        <v>##BLANK</v>
      </c>
      <c r="V285" s="15" t="str">
        <f>INDEX(F_Outputs_Prep!$B$4:$AH$378,MATCH(F_Outputs!$A285&amp;F_Outputs!$B285,F_Outputs_Prep!$I$4:$I$378,0),MATCH(F_Outputs!V$2,F_Outputs_Prep!$B$4:$AH$4,0))</f>
        <v>##BLANK</v>
      </c>
      <c r="W285" s="15" t="str">
        <f>INDEX(F_Outputs_Prep!$B$4:$AH$378,MATCH(F_Outputs!$A285&amp;F_Outputs!$B285,F_Outputs_Prep!$I$4:$I$378,0),MATCH(F_Outputs!W$2,F_Outputs_Prep!$B$4:$AH$4,0))</f>
        <v>##BLANK</v>
      </c>
      <c r="X285" s="15" t="str">
        <f>INDEX(F_Outputs_Prep!$B$4:$AH$378,MATCH(F_Outputs!$A285&amp;F_Outputs!$B285,F_Outputs_Prep!$I$4:$I$378,0),MATCH(F_Outputs!X$2,F_Outputs_Prep!$B$4:$AH$4,0))</f>
        <v>##BLANK</v>
      </c>
    </row>
    <row r="286" spans="1:24" ht="15" x14ac:dyDescent="0.25">
      <c r="A286" s="58" t="s">
        <v>95</v>
      </c>
      <c r="B286" s="56" t="s">
        <v>192</v>
      </c>
      <c r="C286" s="56" t="s">
        <v>193</v>
      </c>
      <c r="D286" s="52" t="s">
        <v>194</v>
      </c>
      <c r="E286" s="56" t="s">
        <v>44</v>
      </c>
      <c r="F286" s="15" t="str">
        <f ca="1">INDEX(F_Outputs_Prep!$B$4:$AH$378,MATCH(F_Outputs!$A286&amp;F_Outputs!$B286,F_Outputs_Prep!$I$4:$I$378,0),MATCH(F_Outputs!F$2,F_Outputs_Prep!$B$4:$AH$4,0))</f>
        <v>[…]02/04/2026 17:29:15</v>
      </c>
      <c r="G286" s="15" t="str">
        <f ca="1">INDEX(F_Outputs_Prep!$B$4:$AH$378,MATCH(F_Outputs!$A286&amp;F_Outputs!$B286,F_Outputs_Prep!$I$4:$I$378,0),MATCH(F_Outputs!G$2,F_Outputs_Prep!$B$4:$AH$4,0))</f>
        <v>[…]02/04/2026 17:29:15</v>
      </c>
      <c r="H286" s="15" t="str">
        <f ca="1">INDEX(F_Outputs_Prep!$B$4:$AH$378,MATCH(F_Outputs!$A286&amp;F_Outputs!$B286,F_Outputs_Prep!$I$4:$I$378,0),MATCH(F_Outputs!H$2,F_Outputs_Prep!$B$4:$AH$4,0))</f>
        <v>[…]02/04/2026 17:29:15</v>
      </c>
      <c r="I286" s="15" t="str">
        <f ca="1">INDEX(F_Outputs_Prep!$B$4:$AH$378,MATCH(F_Outputs!$A286&amp;F_Outputs!$B286,F_Outputs_Prep!$I$4:$I$378,0),MATCH(F_Outputs!I$2,F_Outputs_Prep!$B$4:$AH$4,0))</f>
        <v>[…]02/04/2026 17:29:15</v>
      </c>
      <c r="J286" s="15" t="str">
        <f ca="1">INDEX(F_Outputs_Prep!$B$4:$AH$378,MATCH(F_Outputs!$A286&amp;F_Outputs!$B286,F_Outputs_Prep!$I$4:$I$378,0),MATCH(F_Outputs!J$2,F_Outputs_Prep!$B$4:$AH$4,0))</f>
        <v>[…]02/04/2026 17:29:15</v>
      </c>
      <c r="K286" s="15" t="str">
        <f ca="1">INDEX(F_Outputs_Prep!$B$4:$AH$378,MATCH(F_Outputs!$A286&amp;F_Outputs!$B286,F_Outputs_Prep!$I$4:$I$378,0),MATCH(F_Outputs!K$2,F_Outputs_Prep!$B$4:$AH$4,0))</f>
        <v>[…]02/04/2026 17:29:15</v>
      </c>
      <c r="L286" s="15" t="str">
        <f ca="1">INDEX(F_Outputs_Prep!$B$4:$AH$378,MATCH(F_Outputs!$A286&amp;F_Outputs!$B286,F_Outputs_Prep!$I$4:$I$378,0),MATCH(F_Outputs!L$2,F_Outputs_Prep!$B$4:$AH$4,0))</f>
        <v>[…]02/04/2026 17:29:15</v>
      </c>
      <c r="M286" s="15" t="str">
        <f ca="1">INDEX(F_Outputs_Prep!$B$4:$AH$378,MATCH(F_Outputs!$A286&amp;F_Outputs!$B286,F_Outputs_Prep!$I$4:$I$378,0),MATCH(F_Outputs!M$2,F_Outputs_Prep!$B$4:$AH$4,0))</f>
        <v>[…]02/04/2026 17:29:15</v>
      </c>
      <c r="N286" s="15" t="str">
        <f ca="1">INDEX(F_Outputs_Prep!$B$4:$AH$378,MATCH(F_Outputs!$A286&amp;F_Outputs!$B286,F_Outputs_Prep!$I$4:$I$378,0),MATCH(F_Outputs!N$2,F_Outputs_Prep!$B$4:$AH$4,0))</f>
        <v>[…]02/04/2026 17:29:15</v>
      </c>
      <c r="O286" s="15" t="str">
        <f ca="1">INDEX(F_Outputs_Prep!$B$4:$AH$378,MATCH(F_Outputs!$A286&amp;F_Outputs!$B286,F_Outputs_Prep!$I$4:$I$378,0),MATCH(F_Outputs!O$2,F_Outputs_Prep!$B$4:$AH$4,0))</f>
        <v>[…]02/04/2026 17:29:15</v>
      </c>
      <c r="P286" s="15" t="str">
        <f ca="1">INDEX(F_Outputs_Prep!$B$4:$AH$378,MATCH(F_Outputs!$A286&amp;F_Outputs!$B286,F_Outputs_Prep!$I$4:$I$378,0),MATCH(F_Outputs!P$2,F_Outputs_Prep!$B$4:$AH$4,0))</f>
        <v>[…]02/04/2026 17:29:15</v>
      </c>
      <c r="Q286" s="15" t="str">
        <f ca="1">INDEX(F_Outputs_Prep!$B$4:$AH$378,MATCH(F_Outputs!$A286&amp;F_Outputs!$B286,F_Outputs_Prep!$I$4:$I$378,0),MATCH(F_Outputs!Q$2,F_Outputs_Prep!$B$4:$AH$4,0))</f>
        <v>[…]02/04/2026 17:29:15</v>
      </c>
      <c r="R286" s="15" t="str">
        <f ca="1">INDEX(F_Outputs_Prep!$B$4:$AH$378,MATCH(F_Outputs!$A286&amp;F_Outputs!$B286,F_Outputs_Prep!$I$4:$I$378,0),MATCH(F_Outputs!R$2,F_Outputs_Prep!$B$4:$AH$4,0))</f>
        <v>[…]02/04/2026 17:29:15</v>
      </c>
      <c r="S286" s="15" t="str">
        <f ca="1">INDEX(F_Outputs_Prep!$B$4:$AH$378,MATCH(F_Outputs!$A286&amp;F_Outputs!$B286,F_Outputs_Prep!$I$4:$I$378,0),MATCH(F_Outputs!S$2,F_Outputs_Prep!$B$4:$AH$4,0))</f>
        <v>[…]02/04/2026 17:29:15</v>
      </c>
      <c r="T286" s="15" t="str">
        <f ca="1">INDEX(F_Outputs_Prep!$B$4:$AH$378,MATCH(F_Outputs!$A286&amp;F_Outputs!$B286,F_Outputs_Prep!$I$4:$I$378,0),MATCH(F_Outputs!T$2,F_Outputs_Prep!$B$4:$AH$4,0))</f>
        <v>[…]02/04/2026 17:29:15</v>
      </c>
      <c r="U286" s="15" t="str">
        <f ca="1">INDEX(F_Outputs_Prep!$B$4:$AH$378,MATCH(F_Outputs!$A286&amp;F_Outputs!$B286,F_Outputs_Prep!$I$4:$I$378,0),MATCH(F_Outputs!U$2,F_Outputs_Prep!$B$4:$AH$4,0))</f>
        <v>[…]02/04/2026 17:29:15</v>
      </c>
      <c r="V286" s="15" t="str">
        <f ca="1">INDEX(F_Outputs_Prep!$B$4:$AH$378,MATCH(F_Outputs!$A286&amp;F_Outputs!$B286,F_Outputs_Prep!$I$4:$I$378,0),MATCH(F_Outputs!V$2,F_Outputs_Prep!$B$4:$AH$4,0))</f>
        <v>[…]02/04/2026 17:29:15</v>
      </c>
      <c r="W286" s="15" t="str">
        <f ca="1">INDEX(F_Outputs_Prep!$B$4:$AH$378,MATCH(F_Outputs!$A286&amp;F_Outputs!$B286,F_Outputs_Prep!$I$4:$I$378,0),MATCH(F_Outputs!W$2,F_Outputs_Prep!$B$4:$AH$4,0))</f>
        <v>[…]02/04/2026 17:29:15</v>
      </c>
      <c r="X286" s="15" t="str">
        <f ca="1">INDEX(F_Outputs_Prep!$B$4:$AH$378,MATCH(F_Outputs!$A286&amp;F_Outputs!$B286,F_Outputs_Prep!$I$4:$I$378,0),MATCH(F_Outputs!X$2,F_Outputs_Prep!$B$4:$AH$4,0))</f>
        <v>[…]02/04/2026 17:29:15</v>
      </c>
    </row>
    <row r="287" spans="1:24" ht="15" x14ac:dyDescent="0.25">
      <c r="A287" s="58" t="s">
        <v>95</v>
      </c>
      <c r="B287" s="56" t="s">
        <v>195</v>
      </c>
      <c r="C287" s="56" t="s">
        <v>196</v>
      </c>
      <c r="D287" s="52" t="s">
        <v>194</v>
      </c>
      <c r="E287" s="56" t="s">
        <v>44</v>
      </c>
      <c r="F287" s="15" t="str">
        <f ca="1">INDEX(F_Outputs_Prep!$B$4:$AH$378,MATCH(F_Outputs!$A287&amp;F_Outputs!$B287,F_Outputs_Prep!$I$4:$I$378,0),MATCH(F_Outputs!F$2,F_Outputs_Prep!$B$4:$AH$4,0))</f>
        <v>PR24-FD-CA13-River-water-quality-v2.xlsx</v>
      </c>
      <c r="G287" s="15" t="str">
        <f ca="1">INDEX(F_Outputs_Prep!$B$4:$AH$378,MATCH(F_Outputs!$A287&amp;F_Outputs!$B287,F_Outputs_Prep!$I$4:$I$378,0),MATCH(F_Outputs!G$2,F_Outputs_Prep!$B$4:$AH$4,0))</f>
        <v>PR24-FD-CA13-River-water-quality-v2.xlsx</v>
      </c>
      <c r="H287" s="15" t="str">
        <f ca="1">INDEX(F_Outputs_Prep!$B$4:$AH$378,MATCH(F_Outputs!$A287&amp;F_Outputs!$B287,F_Outputs_Prep!$I$4:$I$378,0),MATCH(F_Outputs!H$2,F_Outputs_Prep!$B$4:$AH$4,0))</f>
        <v>PR24-FD-CA13-River-water-quality-v2.xlsx</v>
      </c>
      <c r="I287" s="15" t="str">
        <f ca="1">INDEX(F_Outputs_Prep!$B$4:$AH$378,MATCH(F_Outputs!$A287&amp;F_Outputs!$B287,F_Outputs_Prep!$I$4:$I$378,0),MATCH(F_Outputs!I$2,F_Outputs_Prep!$B$4:$AH$4,0))</f>
        <v>PR24-FD-CA13-River-water-quality-v2.xlsx</v>
      </c>
      <c r="J287" s="15" t="str">
        <f ca="1">INDEX(F_Outputs_Prep!$B$4:$AH$378,MATCH(F_Outputs!$A287&amp;F_Outputs!$B287,F_Outputs_Prep!$I$4:$I$378,0),MATCH(F_Outputs!J$2,F_Outputs_Prep!$B$4:$AH$4,0))</f>
        <v>PR24-FD-CA13-River-water-quality-v2.xlsx</v>
      </c>
      <c r="K287" s="15" t="str">
        <f ca="1">INDEX(F_Outputs_Prep!$B$4:$AH$378,MATCH(F_Outputs!$A287&amp;F_Outputs!$B287,F_Outputs_Prep!$I$4:$I$378,0),MATCH(F_Outputs!K$2,F_Outputs_Prep!$B$4:$AH$4,0))</f>
        <v>PR24-FD-CA13-River-water-quality-v2.xlsx</v>
      </c>
      <c r="L287" s="15" t="str">
        <f ca="1">INDEX(F_Outputs_Prep!$B$4:$AH$378,MATCH(F_Outputs!$A287&amp;F_Outputs!$B287,F_Outputs_Prep!$I$4:$I$378,0),MATCH(F_Outputs!L$2,F_Outputs_Prep!$B$4:$AH$4,0))</f>
        <v>PR24-FD-CA13-River-water-quality-v2.xlsx</v>
      </c>
      <c r="M287" s="15" t="str">
        <f ca="1">INDEX(F_Outputs_Prep!$B$4:$AH$378,MATCH(F_Outputs!$A287&amp;F_Outputs!$B287,F_Outputs_Prep!$I$4:$I$378,0),MATCH(F_Outputs!M$2,F_Outputs_Prep!$B$4:$AH$4,0))</f>
        <v>PR24-FD-CA13-River-water-quality-v2.xlsx</v>
      </c>
      <c r="N287" s="15" t="str">
        <f ca="1">INDEX(F_Outputs_Prep!$B$4:$AH$378,MATCH(F_Outputs!$A287&amp;F_Outputs!$B287,F_Outputs_Prep!$I$4:$I$378,0),MATCH(F_Outputs!N$2,F_Outputs_Prep!$B$4:$AH$4,0))</f>
        <v>PR24-FD-CA13-River-water-quality-v2.xlsx</v>
      </c>
      <c r="O287" s="15" t="str">
        <f ca="1">INDEX(F_Outputs_Prep!$B$4:$AH$378,MATCH(F_Outputs!$A287&amp;F_Outputs!$B287,F_Outputs_Prep!$I$4:$I$378,0),MATCH(F_Outputs!O$2,F_Outputs_Prep!$B$4:$AH$4,0))</f>
        <v>PR24-FD-CA13-River-water-quality-v2.xlsx</v>
      </c>
      <c r="P287" s="15" t="str">
        <f ca="1">INDEX(F_Outputs_Prep!$B$4:$AH$378,MATCH(F_Outputs!$A287&amp;F_Outputs!$B287,F_Outputs_Prep!$I$4:$I$378,0),MATCH(F_Outputs!P$2,F_Outputs_Prep!$B$4:$AH$4,0))</f>
        <v>PR24-FD-CA13-River-water-quality-v2.xlsx</v>
      </c>
      <c r="Q287" s="15" t="str">
        <f ca="1">INDEX(F_Outputs_Prep!$B$4:$AH$378,MATCH(F_Outputs!$A287&amp;F_Outputs!$B287,F_Outputs_Prep!$I$4:$I$378,0),MATCH(F_Outputs!Q$2,F_Outputs_Prep!$B$4:$AH$4,0))</f>
        <v>PR24-FD-CA13-River-water-quality-v2.xlsx</v>
      </c>
      <c r="R287" s="15" t="str">
        <f ca="1">INDEX(F_Outputs_Prep!$B$4:$AH$378,MATCH(F_Outputs!$A287&amp;F_Outputs!$B287,F_Outputs_Prep!$I$4:$I$378,0),MATCH(F_Outputs!R$2,F_Outputs_Prep!$B$4:$AH$4,0))</f>
        <v>PR24-FD-CA13-River-water-quality-v2.xlsx</v>
      </c>
      <c r="S287" s="15" t="str">
        <f ca="1">INDEX(F_Outputs_Prep!$B$4:$AH$378,MATCH(F_Outputs!$A287&amp;F_Outputs!$B287,F_Outputs_Prep!$I$4:$I$378,0),MATCH(F_Outputs!S$2,F_Outputs_Prep!$B$4:$AH$4,0))</f>
        <v>PR24-FD-CA13-River-water-quality-v2.xlsx</v>
      </c>
      <c r="T287" s="15" t="str">
        <f ca="1">INDEX(F_Outputs_Prep!$B$4:$AH$378,MATCH(F_Outputs!$A287&amp;F_Outputs!$B287,F_Outputs_Prep!$I$4:$I$378,0),MATCH(F_Outputs!T$2,F_Outputs_Prep!$B$4:$AH$4,0))</f>
        <v>PR24-FD-CA13-River-water-quality-v2.xlsx</v>
      </c>
      <c r="U287" s="15" t="str">
        <f ca="1">INDEX(F_Outputs_Prep!$B$4:$AH$378,MATCH(F_Outputs!$A287&amp;F_Outputs!$B287,F_Outputs_Prep!$I$4:$I$378,0),MATCH(F_Outputs!U$2,F_Outputs_Prep!$B$4:$AH$4,0))</f>
        <v>PR24-FD-CA13-River-water-quality-v2.xlsx</v>
      </c>
      <c r="V287" s="15" t="str">
        <f ca="1">INDEX(F_Outputs_Prep!$B$4:$AH$378,MATCH(F_Outputs!$A287&amp;F_Outputs!$B287,F_Outputs_Prep!$I$4:$I$378,0),MATCH(F_Outputs!V$2,F_Outputs_Prep!$B$4:$AH$4,0))</f>
        <v>PR24-FD-CA13-River-water-quality-v2.xlsx</v>
      </c>
      <c r="W287" s="15" t="str">
        <f ca="1">INDEX(F_Outputs_Prep!$B$4:$AH$378,MATCH(F_Outputs!$A287&amp;F_Outputs!$B287,F_Outputs_Prep!$I$4:$I$378,0),MATCH(F_Outputs!W$2,F_Outputs_Prep!$B$4:$AH$4,0))</f>
        <v>PR24-FD-CA13-River-water-quality-v2.xlsx</v>
      </c>
      <c r="X287" s="15" t="str">
        <f ca="1">INDEX(F_Outputs_Prep!$B$4:$AH$378,MATCH(F_Outputs!$A287&amp;F_Outputs!$B287,F_Outputs_Prep!$I$4:$I$378,0),MATCH(F_Outputs!X$2,F_Outputs_Prep!$B$4:$AH$4,0))</f>
        <v>PR24-FD-CA13-River-water-quality-v2.xlsx</v>
      </c>
    </row>
    <row r="288" spans="1:24" ht="15" x14ac:dyDescent="0.25">
      <c r="A288" s="58" t="s">
        <v>95</v>
      </c>
      <c r="B288" s="56" t="s">
        <v>197</v>
      </c>
      <c r="C288" s="56" t="s">
        <v>198</v>
      </c>
      <c r="D288" s="52" t="s">
        <v>194</v>
      </c>
      <c r="E288" s="56" t="s">
        <v>44</v>
      </c>
      <c r="F288" s="15" t="str">
        <f>INDEX(F_Outputs_Prep!$B$4:$AH$378,MATCH(F_Outputs!$A288&amp;F_Outputs!$B288,F_Outputs_Prep!$I$4:$I$378,0),MATCH(F_Outputs!F$2,F_Outputs_Prep!$B$4:$AH$4,0))</f>
        <v>NA</v>
      </c>
      <c r="G288" s="15" t="str">
        <f>INDEX(F_Outputs_Prep!$B$4:$AH$378,MATCH(F_Outputs!$A288&amp;F_Outputs!$B288,F_Outputs_Prep!$I$4:$I$378,0),MATCH(F_Outputs!G$2,F_Outputs_Prep!$B$4:$AH$4,0))</f>
        <v>NA</v>
      </c>
      <c r="H288" s="15" t="str">
        <f>INDEX(F_Outputs_Prep!$B$4:$AH$378,MATCH(F_Outputs!$A288&amp;F_Outputs!$B288,F_Outputs_Prep!$I$4:$I$378,0),MATCH(F_Outputs!H$2,F_Outputs_Prep!$B$4:$AH$4,0))</f>
        <v>NA</v>
      </c>
      <c r="I288" s="15" t="str">
        <f>INDEX(F_Outputs_Prep!$B$4:$AH$378,MATCH(F_Outputs!$A288&amp;F_Outputs!$B288,F_Outputs_Prep!$I$4:$I$378,0),MATCH(F_Outputs!I$2,F_Outputs_Prep!$B$4:$AH$4,0))</f>
        <v>NA</v>
      </c>
      <c r="J288" s="15" t="str">
        <f>INDEX(F_Outputs_Prep!$B$4:$AH$378,MATCH(F_Outputs!$A288&amp;F_Outputs!$B288,F_Outputs_Prep!$I$4:$I$378,0),MATCH(F_Outputs!J$2,F_Outputs_Prep!$B$4:$AH$4,0))</f>
        <v>NA</v>
      </c>
      <c r="K288" s="15" t="str">
        <f>INDEX(F_Outputs_Prep!$B$4:$AH$378,MATCH(F_Outputs!$A288&amp;F_Outputs!$B288,F_Outputs_Prep!$I$4:$I$378,0),MATCH(F_Outputs!K$2,F_Outputs_Prep!$B$4:$AH$4,0))</f>
        <v>NA</v>
      </c>
      <c r="L288" s="15" t="str">
        <f>INDEX(F_Outputs_Prep!$B$4:$AH$378,MATCH(F_Outputs!$A288&amp;F_Outputs!$B288,F_Outputs_Prep!$I$4:$I$378,0),MATCH(F_Outputs!L$2,F_Outputs_Prep!$B$4:$AH$4,0))</f>
        <v>NA</v>
      </c>
      <c r="M288" s="15" t="str">
        <f>INDEX(F_Outputs_Prep!$B$4:$AH$378,MATCH(F_Outputs!$A288&amp;F_Outputs!$B288,F_Outputs_Prep!$I$4:$I$378,0),MATCH(F_Outputs!M$2,F_Outputs_Prep!$B$4:$AH$4,0))</f>
        <v>NA</v>
      </c>
      <c r="N288" s="15" t="str">
        <f>INDEX(F_Outputs_Prep!$B$4:$AH$378,MATCH(F_Outputs!$A288&amp;F_Outputs!$B288,F_Outputs_Prep!$I$4:$I$378,0),MATCH(F_Outputs!N$2,F_Outputs_Prep!$B$4:$AH$4,0))</f>
        <v>NA</v>
      </c>
      <c r="O288" s="15" t="str">
        <f>INDEX(F_Outputs_Prep!$B$4:$AH$378,MATCH(F_Outputs!$A288&amp;F_Outputs!$B288,F_Outputs_Prep!$I$4:$I$378,0),MATCH(F_Outputs!O$2,F_Outputs_Prep!$B$4:$AH$4,0))</f>
        <v>NA</v>
      </c>
      <c r="P288" s="15" t="str">
        <f>INDEX(F_Outputs_Prep!$B$4:$AH$378,MATCH(F_Outputs!$A288&amp;F_Outputs!$B288,F_Outputs_Prep!$I$4:$I$378,0),MATCH(F_Outputs!P$2,F_Outputs_Prep!$B$4:$AH$4,0))</f>
        <v>NA</v>
      </c>
      <c r="Q288" s="15" t="str">
        <f>INDEX(F_Outputs_Prep!$B$4:$AH$378,MATCH(F_Outputs!$A288&amp;F_Outputs!$B288,F_Outputs_Prep!$I$4:$I$378,0),MATCH(F_Outputs!Q$2,F_Outputs_Prep!$B$4:$AH$4,0))</f>
        <v>NA</v>
      </c>
      <c r="R288" s="15" t="str">
        <f>INDEX(F_Outputs_Prep!$B$4:$AH$378,MATCH(F_Outputs!$A288&amp;F_Outputs!$B288,F_Outputs_Prep!$I$4:$I$378,0),MATCH(F_Outputs!R$2,F_Outputs_Prep!$B$4:$AH$4,0))</f>
        <v>NA</v>
      </c>
      <c r="S288" s="15" t="str">
        <f>INDEX(F_Outputs_Prep!$B$4:$AH$378,MATCH(F_Outputs!$A288&amp;F_Outputs!$B288,F_Outputs_Prep!$I$4:$I$378,0),MATCH(F_Outputs!S$2,F_Outputs_Prep!$B$4:$AH$4,0))</f>
        <v>NA</v>
      </c>
      <c r="T288" s="15" t="str">
        <f>INDEX(F_Outputs_Prep!$B$4:$AH$378,MATCH(F_Outputs!$A288&amp;F_Outputs!$B288,F_Outputs_Prep!$I$4:$I$378,0),MATCH(F_Outputs!T$2,F_Outputs_Prep!$B$4:$AH$4,0))</f>
        <v>NA</v>
      </c>
      <c r="U288" s="15" t="str">
        <f>INDEX(F_Outputs_Prep!$B$4:$AH$378,MATCH(F_Outputs!$A288&amp;F_Outputs!$B288,F_Outputs_Prep!$I$4:$I$378,0),MATCH(F_Outputs!U$2,F_Outputs_Prep!$B$4:$AH$4,0))</f>
        <v>NA</v>
      </c>
      <c r="V288" s="15" t="str">
        <f>INDEX(F_Outputs_Prep!$B$4:$AH$378,MATCH(F_Outputs!$A288&amp;F_Outputs!$B288,F_Outputs_Prep!$I$4:$I$378,0),MATCH(F_Outputs!V$2,F_Outputs_Prep!$B$4:$AH$4,0))</f>
        <v>NA</v>
      </c>
      <c r="W288" s="15" t="str">
        <f>INDEX(F_Outputs_Prep!$B$4:$AH$378,MATCH(F_Outputs!$A288&amp;F_Outputs!$B288,F_Outputs_Prep!$I$4:$I$378,0),MATCH(F_Outputs!W$2,F_Outputs_Prep!$B$4:$AH$4,0))</f>
        <v>NA</v>
      </c>
      <c r="X288" s="15" t="str">
        <f>INDEX(F_Outputs_Prep!$B$4:$AH$378,MATCH(F_Outputs!$A288&amp;F_Outputs!$B288,F_Outputs_Prep!$I$4:$I$378,0),MATCH(F_Outputs!X$2,F_Outputs_Prep!$B$4:$AH$4,0))</f>
        <v>NA</v>
      </c>
    </row>
    <row r="289" spans="1:24" ht="15" x14ac:dyDescent="0.25">
      <c r="A289" s="58" t="s">
        <v>95</v>
      </c>
      <c r="B289" s="56" t="s">
        <v>199</v>
      </c>
      <c r="C289" s="56" t="s">
        <v>200</v>
      </c>
      <c r="D289" s="52" t="s">
        <v>201</v>
      </c>
      <c r="E289" s="56" t="s">
        <v>44</v>
      </c>
      <c r="F289" s="15">
        <f>INDEX(F_Outputs_Prep!$B$4:$AH$378,MATCH(F_Outputs!$A289&amp;F_Outputs!$B289,F_Outputs_Prep!$I$4:$I$378,0),MATCH(F_Outputs!F$2,F_Outputs_Prep!$B$4:$AH$4,0))</f>
        <v>1</v>
      </c>
      <c r="G289" s="15">
        <f>INDEX(F_Outputs_Prep!$B$4:$AH$378,MATCH(F_Outputs!$A289&amp;F_Outputs!$B289,F_Outputs_Prep!$I$4:$I$378,0),MATCH(F_Outputs!G$2,F_Outputs_Prep!$B$4:$AH$4,0))</f>
        <v>1</v>
      </c>
      <c r="H289" s="15">
        <f>INDEX(F_Outputs_Prep!$B$4:$AH$378,MATCH(F_Outputs!$A289&amp;F_Outputs!$B289,F_Outputs_Prep!$I$4:$I$378,0),MATCH(F_Outputs!H$2,F_Outputs_Prep!$B$4:$AH$4,0))</f>
        <v>1</v>
      </c>
      <c r="I289" s="15">
        <f>INDEX(F_Outputs_Prep!$B$4:$AH$378,MATCH(F_Outputs!$A289&amp;F_Outputs!$B289,F_Outputs_Prep!$I$4:$I$378,0),MATCH(F_Outputs!I$2,F_Outputs_Prep!$B$4:$AH$4,0))</f>
        <v>1</v>
      </c>
      <c r="J289" s="15">
        <f>INDEX(F_Outputs_Prep!$B$4:$AH$378,MATCH(F_Outputs!$A289&amp;F_Outputs!$B289,F_Outputs_Prep!$I$4:$I$378,0),MATCH(F_Outputs!J$2,F_Outputs_Prep!$B$4:$AH$4,0))</f>
        <v>1</v>
      </c>
      <c r="K289" s="15">
        <f>INDEX(F_Outputs_Prep!$B$4:$AH$378,MATCH(F_Outputs!$A289&amp;F_Outputs!$B289,F_Outputs_Prep!$I$4:$I$378,0),MATCH(F_Outputs!K$2,F_Outputs_Prep!$B$4:$AH$4,0))</f>
        <v>1</v>
      </c>
      <c r="L289" s="15">
        <f>INDEX(F_Outputs_Prep!$B$4:$AH$378,MATCH(F_Outputs!$A289&amp;F_Outputs!$B289,F_Outputs_Prep!$I$4:$I$378,0),MATCH(F_Outputs!L$2,F_Outputs_Prep!$B$4:$AH$4,0))</f>
        <v>1</v>
      </c>
      <c r="M289" s="15">
        <f>INDEX(F_Outputs_Prep!$B$4:$AH$378,MATCH(F_Outputs!$A289&amp;F_Outputs!$B289,F_Outputs_Prep!$I$4:$I$378,0),MATCH(F_Outputs!M$2,F_Outputs_Prep!$B$4:$AH$4,0))</f>
        <v>1</v>
      </c>
      <c r="N289" s="15">
        <f>INDEX(F_Outputs_Prep!$B$4:$AH$378,MATCH(F_Outputs!$A289&amp;F_Outputs!$B289,F_Outputs_Prep!$I$4:$I$378,0),MATCH(F_Outputs!N$2,F_Outputs_Prep!$B$4:$AH$4,0))</f>
        <v>1</v>
      </c>
      <c r="O289" s="15">
        <f>INDEX(F_Outputs_Prep!$B$4:$AH$378,MATCH(F_Outputs!$A289&amp;F_Outputs!$B289,F_Outputs_Prep!$I$4:$I$378,0),MATCH(F_Outputs!O$2,F_Outputs_Prep!$B$4:$AH$4,0))</f>
        <v>1</v>
      </c>
      <c r="P289" s="15">
        <f>INDEX(F_Outputs_Prep!$B$4:$AH$378,MATCH(F_Outputs!$A289&amp;F_Outputs!$B289,F_Outputs_Prep!$I$4:$I$378,0),MATCH(F_Outputs!P$2,F_Outputs_Prep!$B$4:$AH$4,0))</f>
        <v>1</v>
      </c>
      <c r="Q289" s="15">
        <f>INDEX(F_Outputs_Prep!$B$4:$AH$378,MATCH(F_Outputs!$A289&amp;F_Outputs!$B289,F_Outputs_Prep!$I$4:$I$378,0),MATCH(F_Outputs!Q$2,F_Outputs_Prep!$B$4:$AH$4,0))</f>
        <v>1</v>
      </c>
      <c r="R289" s="15">
        <f>INDEX(F_Outputs_Prep!$B$4:$AH$378,MATCH(F_Outputs!$A289&amp;F_Outputs!$B289,F_Outputs_Prep!$I$4:$I$378,0),MATCH(F_Outputs!R$2,F_Outputs_Prep!$B$4:$AH$4,0))</f>
        <v>1</v>
      </c>
      <c r="S289" s="15">
        <f>INDEX(F_Outputs_Prep!$B$4:$AH$378,MATCH(F_Outputs!$A289&amp;F_Outputs!$B289,F_Outputs_Prep!$I$4:$I$378,0),MATCH(F_Outputs!S$2,F_Outputs_Prep!$B$4:$AH$4,0))</f>
        <v>1</v>
      </c>
      <c r="T289" s="15">
        <f>INDEX(F_Outputs_Prep!$B$4:$AH$378,MATCH(F_Outputs!$A289&amp;F_Outputs!$B289,F_Outputs_Prep!$I$4:$I$378,0),MATCH(F_Outputs!T$2,F_Outputs_Prep!$B$4:$AH$4,0))</f>
        <v>1</v>
      </c>
      <c r="U289" s="15">
        <f>INDEX(F_Outputs_Prep!$B$4:$AH$378,MATCH(F_Outputs!$A289&amp;F_Outputs!$B289,F_Outputs_Prep!$I$4:$I$378,0),MATCH(F_Outputs!U$2,F_Outputs_Prep!$B$4:$AH$4,0))</f>
        <v>1</v>
      </c>
      <c r="V289" s="15">
        <f>INDEX(F_Outputs_Prep!$B$4:$AH$378,MATCH(F_Outputs!$A289&amp;F_Outputs!$B289,F_Outputs_Prep!$I$4:$I$378,0),MATCH(F_Outputs!V$2,F_Outputs_Prep!$B$4:$AH$4,0))</f>
        <v>1</v>
      </c>
      <c r="W289" s="15">
        <f>INDEX(F_Outputs_Prep!$B$4:$AH$378,MATCH(F_Outputs!$A289&amp;F_Outputs!$B289,F_Outputs_Prep!$I$4:$I$378,0),MATCH(F_Outputs!W$2,F_Outputs_Prep!$B$4:$AH$4,0))</f>
        <v>1</v>
      </c>
      <c r="X289" s="15">
        <f>INDEX(F_Outputs_Prep!$B$4:$AH$378,MATCH(F_Outputs!$A289&amp;F_Outputs!$B289,F_Outputs_Prep!$I$4:$I$378,0),MATCH(F_Outputs!X$2,F_Outputs_Prep!$B$4:$AH$4,0))</f>
        <v>1</v>
      </c>
    </row>
    <row r="290" spans="1:24" ht="15" x14ac:dyDescent="0.25">
      <c r="A290" s="58" t="s">
        <v>96</v>
      </c>
      <c r="B290" s="56" t="s">
        <v>125</v>
      </c>
      <c r="C290" s="56" t="s">
        <v>176</v>
      </c>
      <c r="D290" s="52" t="s">
        <v>50</v>
      </c>
      <c r="E290" s="56" t="s">
        <v>44</v>
      </c>
      <c r="F290" s="15" t="str">
        <f>INDEX(F_Outputs_Prep!$B$4:$AH$378,MATCH(F_Outputs!$A290&amp;F_Outputs!$B290,F_Outputs_Prep!$I$4:$I$378,0),MATCH(F_Outputs!F$2,F_Outputs_Prep!$B$4:$AH$4,0))</f>
        <v>##BLANK</v>
      </c>
      <c r="G290" s="15" t="str">
        <f>INDEX(F_Outputs_Prep!$B$4:$AH$378,MATCH(F_Outputs!$A290&amp;F_Outputs!$B290,F_Outputs_Prep!$I$4:$I$378,0),MATCH(F_Outputs!G$2,F_Outputs_Prep!$B$4:$AH$4,0))</f>
        <v>##BLANK</v>
      </c>
      <c r="H290" s="15" t="str">
        <f>INDEX(F_Outputs_Prep!$B$4:$AH$378,MATCH(F_Outputs!$A290&amp;F_Outputs!$B290,F_Outputs_Prep!$I$4:$I$378,0),MATCH(F_Outputs!H$2,F_Outputs_Prep!$B$4:$AH$4,0))</f>
        <v>##BLANK</v>
      </c>
      <c r="I290" s="15" t="str">
        <f>INDEX(F_Outputs_Prep!$B$4:$AH$378,MATCH(F_Outputs!$A290&amp;F_Outputs!$B290,F_Outputs_Prep!$I$4:$I$378,0),MATCH(F_Outputs!I$2,F_Outputs_Prep!$B$4:$AH$4,0))</f>
        <v>##BLANK</v>
      </c>
      <c r="J290" s="15" t="str">
        <f>INDEX(F_Outputs_Prep!$B$4:$AH$378,MATCH(F_Outputs!$A290&amp;F_Outputs!$B290,F_Outputs_Prep!$I$4:$I$378,0),MATCH(F_Outputs!J$2,F_Outputs_Prep!$B$4:$AH$4,0))</f>
        <v>##BLANK</v>
      </c>
      <c r="K290" s="15" t="str">
        <f>INDEX(F_Outputs_Prep!$B$4:$AH$378,MATCH(F_Outputs!$A290&amp;F_Outputs!$B290,F_Outputs_Prep!$I$4:$I$378,0),MATCH(F_Outputs!K$2,F_Outputs_Prep!$B$4:$AH$4,0))</f>
        <v>##BLANK</v>
      </c>
      <c r="L290" s="15" t="str">
        <f>INDEX(F_Outputs_Prep!$B$4:$AH$378,MATCH(F_Outputs!$A290&amp;F_Outputs!$B290,F_Outputs_Prep!$I$4:$I$378,0),MATCH(F_Outputs!L$2,F_Outputs_Prep!$B$4:$AH$4,0))</f>
        <v>##BLANK</v>
      </c>
      <c r="M290" s="15" t="str">
        <f>INDEX(F_Outputs_Prep!$B$4:$AH$378,MATCH(F_Outputs!$A290&amp;F_Outputs!$B290,F_Outputs_Prep!$I$4:$I$378,0),MATCH(F_Outputs!M$2,F_Outputs_Prep!$B$4:$AH$4,0))</f>
        <v>##BLANK</v>
      </c>
      <c r="N290" s="15" t="str">
        <f>INDEX(F_Outputs_Prep!$B$4:$AH$378,MATCH(F_Outputs!$A290&amp;F_Outputs!$B290,F_Outputs_Prep!$I$4:$I$378,0),MATCH(F_Outputs!N$2,F_Outputs_Prep!$B$4:$AH$4,0))</f>
        <v>##BLANK</v>
      </c>
      <c r="O290" s="15" t="str">
        <f>INDEX(F_Outputs_Prep!$B$4:$AH$378,MATCH(F_Outputs!$A290&amp;F_Outputs!$B290,F_Outputs_Prep!$I$4:$I$378,0),MATCH(F_Outputs!O$2,F_Outputs_Prep!$B$4:$AH$4,0))</f>
        <v>##BLANK</v>
      </c>
      <c r="P290" s="15" t="str">
        <f>INDEX(F_Outputs_Prep!$B$4:$AH$378,MATCH(F_Outputs!$A290&amp;F_Outputs!$B290,F_Outputs_Prep!$I$4:$I$378,0),MATCH(F_Outputs!P$2,F_Outputs_Prep!$B$4:$AH$4,0))</f>
        <v>##BLANK</v>
      </c>
      <c r="Q290" s="15" t="str">
        <f>INDEX(F_Outputs_Prep!$B$4:$AH$378,MATCH(F_Outputs!$A290&amp;F_Outputs!$B290,F_Outputs_Prep!$I$4:$I$378,0),MATCH(F_Outputs!Q$2,F_Outputs_Prep!$B$4:$AH$4,0))</f>
        <v>##BLANK</v>
      </c>
      <c r="R290" s="15" t="str">
        <f>INDEX(F_Outputs_Prep!$B$4:$AH$378,MATCH(F_Outputs!$A290&amp;F_Outputs!$B290,F_Outputs_Prep!$I$4:$I$378,0),MATCH(F_Outputs!R$2,F_Outputs_Prep!$B$4:$AH$4,0))</f>
        <v>##BLANK</v>
      </c>
      <c r="S290" s="15" t="str">
        <f>INDEX(F_Outputs_Prep!$B$4:$AH$378,MATCH(F_Outputs!$A290&amp;F_Outputs!$B290,F_Outputs_Prep!$I$4:$I$378,0),MATCH(F_Outputs!S$2,F_Outputs_Prep!$B$4:$AH$4,0))</f>
        <v>##BLANK</v>
      </c>
      <c r="T290" s="15" t="str">
        <f>INDEX(F_Outputs_Prep!$B$4:$AH$378,MATCH(F_Outputs!$A290&amp;F_Outputs!$B290,F_Outputs_Prep!$I$4:$I$378,0),MATCH(F_Outputs!T$2,F_Outputs_Prep!$B$4:$AH$4,0))</f>
        <v>##BLANK</v>
      </c>
      <c r="U290" s="15" t="str">
        <f>INDEX(F_Outputs_Prep!$B$4:$AH$378,MATCH(F_Outputs!$A290&amp;F_Outputs!$B290,F_Outputs_Prep!$I$4:$I$378,0),MATCH(F_Outputs!U$2,F_Outputs_Prep!$B$4:$AH$4,0))</f>
        <v>##BLANK</v>
      </c>
      <c r="V290" s="15" t="str">
        <f>INDEX(F_Outputs_Prep!$B$4:$AH$378,MATCH(F_Outputs!$A290&amp;F_Outputs!$B290,F_Outputs_Prep!$I$4:$I$378,0),MATCH(F_Outputs!V$2,F_Outputs_Prep!$B$4:$AH$4,0))</f>
        <v>##BLANK</v>
      </c>
      <c r="W290" s="15" t="str">
        <f>INDEX(F_Outputs_Prep!$B$4:$AH$378,MATCH(F_Outputs!$A290&amp;F_Outputs!$B290,F_Outputs_Prep!$I$4:$I$378,0),MATCH(F_Outputs!W$2,F_Outputs_Prep!$B$4:$AH$4,0))</f>
        <v>##BLANK</v>
      </c>
      <c r="X290" s="15" t="str">
        <f>INDEX(F_Outputs_Prep!$B$4:$AH$378,MATCH(F_Outputs!$A290&amp;F_Outputs!$B290,F_Outputs_Prep!$I$4:$I$378,0),MATCH(F_Outputs!X$2,F_Outputs_Prep!$B$4:$AH$4,0))</f>
        <v>##BLANK</v>
      </c>
    </row>
    <row r="291" spans="1:24" ht="15" x14ac:dyDescent="0.25">
      <c r="A291" s="58" t="s">
        <v>96</v>
      </c>
      <c r="B291" s="56" t="s">
        <v>126</v>
      </c>
      <c r="C291" s="56" t="s">
        <v>177</v>
      </c>
      <c r="D291" s="52" t="s">
        <v>50</v>
      </c>
      <c r="E291" s="56" t="s">
        <v>44</v>
      </c>
      <c r="F291" s="15" t="str">
        <f>INDEX(F_Outputs_Prep!$B$4:$AH$378,MATCH(F_Outputs!$A291&amp;F_Outputs!$B291,F_Outputs_Prep!$I$4:$I$378,0),MATCH(F_Outputs!F$2,F_Outputs_Prep!$B$4:$AH$4,0))</f>
        <v>##BLANK</v>
      </c>
      <c r="G291" s="15" t="str">
        <f>INDEX(F_Outputs_Prep!$B$4:$AH$378,MATCH(F_Outputs!$A291&amp;F_Outputs!$B291,F_Outputs_Prep!$I$4:$I$378,0),MATCH(F_Outputs!G$2,F_Outputs_Prep!$B$4:$AH$4,0))</f>
        <v>##BLANK</v>
      </c>
      <c r="H291" s="15" t="str">
        <f>INDEX(F_Outputs_Prep!$B$4:$AH$378,MATCH(F_Outputs!$A291&amp;F_Outputs!$B291,F_Outputs_Prep!$I$4:$I$378,0),MATCH(F_Outputs!H$2,F_Outputs_Prep!$B$4:$AH$4,0))</f>
        <v>##BLANK</v>
      </c>
      <c r="I291" s="15" t="str">
        <f>INDEX(F_Outputs_Prep!$B$4:$AH$378,MATCH(F_Outputs!$A291&amp;F_Outputs!$B291,F_Outputs_Prep!$I$4:$I$378,0),MATCH(F_Outputs!I$2,F_Outputs_Prep!$B$4:$AH$4,0))</f>
        <v>##BLANK</v>
      </c>
      <c r="J291" s="15" t="str">
        <f>INDEX(F_Outputs_Prep!$B$4:$AH$378,MATCH(F_Outputs!$A291&amp;F_Outputs!$B291,F_Outputs_Prep!$I$4:$I$378,0),MATCH(F_Outputs!J$2,F_Outputs_Prep!$B$4:$AH$4,0))</f>
        <v>##BLANK</v>
      </c>
      <c r="K291" s="15" t="str">
        <f>INDEX(F_Outputs_Prep!$B$4:$AH$378,MATCH(F_Outputs!$A291&amp;F_Outputs!$B291,F_Outputs_Prep!$I$4:$I$378,0),MATCH(F_Outputs!K$2,F_Outputs_Prep!$B$4:$AH$4,0))</f>
        <v>##BLANK</v>
      </c>
      <c r="L291" s="15" t="str">
        <f>INDEX(F_Outputs_Prep!$B$4:$AH$378,MATCH(F_Outputs!$A291&amp;F_Outputs!$B291,F_Outputs_Prep!$I$4:$I$378,0),MATCH(F_Outputs!L$2,F_Outputs_Prep!$B$4:$AH$4,0))</f>
        <v>##BLANK</v>
      </c>
      <c r="M291" s="15" t="str">
        <f>INDEX(F_Outputs_Prep!$B$4:$AH$378,MATCH(F_Outputs!$A291&amp;F_Outputs!$B291,F_Outputs_Prep!$I$4:$I$378,0),MATCH(F_Outputs!M$2,F_Outputs_Prep!$B$4:$AH$4,0))</f>
        <v>##BLANK</v>
      </c>
      <c r="N291" s="15" t="str">
        <f>INDEX(F_Outputs_Prep!$B$4:$AH$378,MATCH(F_Outputs!$A291&amp;F_Outputs!$B291,F_Outputs_Prep!$I$4:$I$378,0),MATCH(F_Outputs!N$2,F_Outputs_Prep!$B$4:$AH$4,0))</f>
        <v>##BLANK</v>
      </c>
      <c r="O291" s="15" t="str">
        <f>INDEX(F_Outputs_Prep!$B$4:$AH$378,MATCH(F_Outputs!$A291&amp;F_Outputs!$B291,F_Outputs_Prep!$I$4:$I$378,0),MATCH(F_Outputs!O$2,F_Outputs_Prep!$B$4:$AH$4,0))</f>
        <v>##BLANK</v>
      </c>
      <c r="P291" s="15" t="str">
        <f>INDEX(F_Outputs_Prep!$B$4:$AH$378,MATCH(F_Outputs!$A291&amp;F_Outputs!$B291,F_Outputs_Prep!$I$4:$I$378,0),MATCH(F_Outputs!P$2,F_Outputs_Prep!$B$4:$AH$4,0))</f>
        <v>##BLANK</v>
      </c>
      <c r="Q291" s="15" t="str">
        <f>INDEX(F_Outputs_Prep!$B$4:$AH$378,MATCH(F_Outputs!$A291&amp;F_Outputs!$B291,F_Outputs_Prep!$I$4:$I$378,0),MATCH(F_Outputs!Q$2,F_Outputs_Prep!$B$4:$AH$4,0))</f>
        <v>##BLANK</v>
      </c>
      <c r="R291" s="15" t="str">
        <f>INDEX(F_Outputs_Prep!$B$4:$AH$378,MATCH(F_Outputs!$A291&amp;F_Outputs!$B291,F_Outputs_Prep!$I$4:$I$378,0),MATCH(F_Outputs!R$2,F_Outputs_Prep!$B$4:$AH$4,0))</f>
        <v>##BLANK</v>
      </c>
      <c r="S291" s="15" t="str">
        <f>INDEX(F_Outputs_Prep!$B$4:$AH$378,MATCH(F_Outputs!$A291&amp;F_Outputs!$B291,F_Outputs_Prep!$I$4:$I$378,0),MATCH(F_Outputs!S$2,F_Outputs_Prep!$B$4:$AH$4,0))</f>
        <v>##BLANK</v>
      </c>
      <c r="T291" s="15" t="str">
        <f>INDEX(F_Outputs_Prep!$B$4:$AH$378,MATCH(F_Outputs!$A291&amp;F_Outputs!$B291,F_Outputs_Prep!$I$4:$I$378,0),MATCH(F_Outputs!T$2,F_Outputs_Prep!$B$4:$AH$4,0))</f>
        <v>##BLANK</v>
      </c>
      <c r="U291" s="15" t="str">
        <f>INDEX(F_Outputs_Prep!$B$4:$AH$378,MATCH(F_Outputs!$A291&amp;F_Outputs!$B291,F_Outputs_Prep!$I$4:$I$378,0),MATCH(F_Outputs!U$2,F_Outputs_Prep!$B$4:$AH$4,0))</f>
        <v>##BLANK</v>
      </c>
      <c r="V291" s="15" t="str">
        <f>INDEX(F_Outputs_Prep!$B$4:$AH$378,MATCH(F_Outputs!$A291&amp;F_Outputs!$B291,F_Outputs_Prep!$I$4:$I$378,0),MATCH(F_Outputs!V$2,F_Outputs_Prep!$B$4:$AH$4,0))</f>
        <v>##BLANK</v>
      </c>
      <c r="W291" s="15" t="str">
        <f>INDEX(F_Outputs_Prep!$B$4:$AH$378,MATCH(F_Outputs!$A291&amp;F_Outputs!$B291,F_Outputs_Prep!$I$4:$I$378,0),MATCH(F_Outputs!W$2,F_Outputs_Prep!$B$4:$AH$4,0))</f>
        <v>##BLANK</v>
      </c>
      <c r="X291" s="15" t="str">
        <f>INDEX(F_Outputs_Prep!$B$4:$AH$378,MATCH(F_Outputs!$A291&amp;F_Outputs!$B291,F_Outputs_Prep!$I$4:$I$378,0),MATCH(F_Outputs!X$2,F_Outputs_Prep!$B$4:$AH$4,0))</f>
        <v>##BLANK</v>
      </c>
    </row>
    <row r="292" spans="1:24" ht="15" x14ac:dyDescent="0.25">
      <c r="A292" s="58" t="s">
        <v>96</v>
      </c>
      <c r="B292" s="56" t="s">
        <v>127</v>
      </c>
      <c r="C292" s="56" t="s">
        <v>178</v>
      </c>
      <c r="D292" s="52" t="s">
        <v>50</v>
      </c>
      <c r="E292" s="56" t="s">
        <v>44</v>
      </c>
      <c r="F292" s="15" t="str">
        <f>INDEX(F_Outputs_Prep!$B$4:$AH$378,MATCH(F_Outputs!$A292&amp;F_Outputs!$B292,F_Outputs_Prep!$I$4:$I$378,0),MATCH(F_Outputs!F$2,F_Outputs_Prep!$B$4:$AH$4,0))</f>
        <v>##BLANK</v>
      </c>
      <c r="G292" s="15" t="str">
        <f>INDEX(F_Outputs_Prep!$B$4:$AH$378,MATCH(F_Outputs!$A292&amp;F_Outputs!$B292,F_Outputs_Prep!$I$4:$I$378,0),MATCH(F_Outputs!G$2,F_Outputs_Prep!$B$4:$AH$4,0))</f>
        <v>##BLANK</v>
      </c>
      <c r="H292" s="15" t="str">
        <f>INDEX(F_Outputs_Prep!$B$4:$AH$378,MATCH(F_Outputs!$A292&amp;F_Outputs!$B292,F_Outputs_Prep!$I$4:$I$378,0),MATCH(F_Outputs!H$2,F_Outputs_Prep!$B$4:$AH$4,0))</f>
        <v>##BLANK</v>
      </c>
      <c r="I292" s="15" t="str">
        <f>INDEX(F_Outputs_Prep!$B$4:$AH$378,MATCH(F_Outputs!$A292&amp;F_Outputs!$B292,F_Outputs_Prep!$I$4:$I$378,0),MATCH(F_Outputs!I$2,F_Outputs_Prep!$B$4:$AH$4,0))</f>
        <v>##BLANK</v>
      </c>
      <c r="J292" s="15" t="str">
        <f>INDEX(F_Outputs_Prep!$B$4:$AH$378,MATCH(F_Outputs!$A292&amp;F_Outputs!$B292,F_Outputs_Prep!$I$4:$I$378,0),MATCH(F_Outputs!J$2,F_Outputs_Prep!$B$4:$AH$4,0))</f>
        <v>##BLANK</v>
      </c>
      <c r="K292" s="15" t="str">
        <f>INDEX(F_Outputs_Prep!$B$4:$AH$378,MATCH(F_Outputs!$A292&amp;F_Outputs!$B292,F_Outputs_Prep!$I$4:$I$378,0),MATCH(F_Outputs!K$2,F_Outputs_Prep!$B$4:$AH$4,0))</f>
        <v>##BLANK</v>
      </c>
      <c r="L292" s="15" t="str">
        <f>INDEX(F_Outputs_Prep!$B$4:$AH$378,MATCH(F_Outputs!$A292&amp;F_Outputs!$B292,F_Outputs_Prep!$I$4:$I$378,0),MATCH(F_Outputs!L$2,F_Outputs_Prep!$B$4:$AH$4,0))</f>
        <v>##BLANK</v>
      </c>
      <c r="M292" s="15" t="str">
        <f>INDEX(F_Outputs_Prep!$B$4:$AH$378,MATCH(F_Outputs!$A292&amp;F_Outputs!$B292,F_Outputs_Prep!$I$4:$I$378,0),MATCH(F_Outputs!M$2,F_Outputs_Prep!$B$4:$AH$4,0))</f>
        <v>##BLANK</v>
      </c>
      <c r="N292" s="15" t="str">
        <f>INDEX(F_Outputs_Prep!$B$4:$AH$378,MATCH(F_Outputs!$A292&amp;F_Outputs!$B292,F_Outputs_Prep!$I$4:$I$378,0),MATCH(F_Outputs!N$2,F_Outputs_Prep!$B$4:$AH$4,0))</f>
        <v>##BLANK</v>
      </c>
      <c r="O292" s="15" t="str">
        <f>INDEX(F_Outputs_Prep!$B$4:$AH$378,MATCH(F_Outputs!$A292&amp;F_Outputs!$B292,F_Outputs_Prep!$I$4:$I$378,0),MATCH(F_Outputs!O$2,F_Outputs_Prep!$B$4:$AH$4,0))</f>
        <v>##BLANK</v>
      </c>
      <c r="P292" s="15" t="str">
        <f>INDEX(F_Outputs_Prep!$B$4:$AH$378,MATCH(F_Outputs!$A292&amp;F_Outputs!$B292,F_Outputs_Prep!$I$4:$I$378,0),MATCH(F_Outputs!P$2,F_Outputs_Prep!$B$4:$AH$4,0))</f>
        <v>##BLANK</v>
      </c>
      <c r="Q292" s="15" t="str">
        <f>INDEX(F_Outputs_Prep!$B$4:$AH$378,MATCH(F_Outputs!$A292&amp;F_Outputs!$B292,F_Outputs_Prep!$I$4:$I$378,0),MATCH(F_Outputs!Q$2,F_Outputs_Prep!$B$4:$AH$4,0))</f>
        <v>##BLANK</v>
      </c>
      <c r="R292" s="15" t="str">
        <f>INDEX(F_Outputs_Prep!$B$4:$AH$378,MATCH(F_Outputs!$A292&amp;F_Outputs!$B292,F_Outputs_Prep!$I$4:$I$378,0),MATCH(F_Outputs!R$2,F_Outputs_Prep!$B$4:$AH$4,0))</f>
        <v>##BLANK</v>
      </c>
      <c r="S292" s="15" t="str">
        <f>INDEX(F_Outputs_Prep!$B$4:$AH$378,MATCH(F_Outputs!$A292&amp;F_Outputs!$B292,F_Outputs_Prep!$I$4:$I$378,0),MATCH(F_Outputs!S$2,F_Outputs_Prep!$B$4:$AH$4,0))</f>
        <v>##BLANK</v>
      </c>
      <c r="T292" s="15" t="str">
        <f>INDEX(F_Outputs_Prep!$B$4:$AH$378,MATCH(F_Outputs!$A292&amp;F_Outputs!$B292,F_Outputs_Prep!$I$4:$I$378,0),MATCH(F_Outputs!T$2,F_Outputs_Prep!$B$4:$AH$4,0))</f>
        <v>##BLANK</v>
      </c>
      <c r="U292" s="15" t="str">
        <f>INDEX(F_Outputs_Prep!$B$4:$AH$378,MATCH(F_Outputs!$A292&amp;F_Outputs!$B292,F_Outputs_Prep!$I$4:$I$378,0),MATCH(F_Outputs!U$2,F_Outputs_Prep!$B$4:$AH$4,0))</f>
        <v>##BLANK</v>
      </c>
      <c r="V292" s="15" t="str">
        <f>INDEX(F_Outputs_Prep!$B$4:$AH$378,MATCH(F_Outputs!$A292&amp;F_Outputs!$B292,F_Outputs_Prep!$I$4:$I$378,0),MATCH(F_Outputs!V$2,F_Outputs_Prep!$B$4:$AH$4,0))</f>
        <v>##BLANK</v>
      </c>
      <c r="W292" s="15" t="str">
        <f>INDEX(F_Outputs_Prep!$B$4:$AH$378,MATCH(F_Outputs!$A292&amp;F_Outputs!$B292,F_Outputs_Prep!$I$4:$I$378,0),MATCH(F_Outputs!W$2,F_Outputs_Prep!$B$4:$AH$4,0))</f>
        <v>##BLANK</v>
      </c>
      <c r="X292" s="15" t="str">
        <f>INDEX(F_Outputs_Prep!$B$4:$AH$378,MATCH(F_Outputs!$A292&amp;F_Outputs!$B292,F_Outputs_Prep!$I$4:$I$378,0),MATCH(F_Outputs!X$2,F_Outputs_Prep!$B$4:$AH$4,0))</f>
        <v>##BLANK</v>
      </c>
    </row>
    <row r="293" spans="1:24" ht="15" x14ac:dyDescent="0.25">
      <c r="A293" s="58" t="s">
        <v>96</v>
      </c>
      <c r="B293" s="56" t="s">
        <v>128</v>
      </c>
      <c r="C293" s="56" t="s">
        <v>179</v>
      </c>
      <c r="D293" s="52" t="s">
        <v>50</v>
      </c>
      <c r="E293" s="56" t="s">
        <v>44</v>
      </c>
      <c r="F293" s="15" t="str">
        <f>INDEX(F_Outputs_Prep!$B$4:$AH$378,MATCH(F_Outputs!$A293&amp;F_Outputs!$B293,F_Outputs_Prep!$I$4:$I$378,0),MATCH(F_Outputs!F$2,F_Outputs_Prep!$B$4:$AH$4,0))</f>
        <v>##BLANK</v>
      </c>
      <c r="G293" s="15" t="str">
        <f>INDEX(F_Outputs_Prep!$B$4:$AH$378,MATCH(F_Outputs!$A293&amp;F_Outputs!$B293,F_Outputs_Prep!$I$4:$I$378,0),MATCH(F_Outputs!G$2,F_Outputs_Prep!$B$4:$AH$4,0))</f>
        <v>##BLANK</v>
      </c>
      <c r="H293" s="15" t="str">
        <f>INDEX(F_Outputs_Prep!$B$4:$AH$378,MATCH(F_Outputs!$A293&amp;F_Outputs!$B293,F_Outputs_Prep!$I$4:$I$378,0),MATCH(F_Outputs!H$2,F_Outputs_Prep!$B$4:$AH$4,0))</f>
        <v>##BLANK</v>
      </c>
      <c r="I293" s="15" t="str">
        <f>INDEX(F_Outputs_Prep!$B$4:$AH$378,MATCH(F_Outputs!$A293&amp;F_Outputs!$B293,F_Outputs_Prep!$I$4:$I$378,0),MATCH(F_Outputs!I$2,F_Outputs_Prep!$B$4:$AH$4,0))</f>
        <v>##BLANK</v>
      </c>
      <c r="J293" s="15" t="str">
        <f>INDEX(F_Outputs_Prep!$B$4:$AH$378,MATCH(F_Outputs!$A293&amp;F_Outputs!$B293,F_Outputs_Prep!$I$4:$I$378,0),MATCH(F_Outputs!J$2,F_Outputs_Prep!$B$4:$AH$4,0))</f>
        <v>##BLANK</v>
      </c>
      <c r="K293" s="15" t="str">
        <f>INDEX(F_Outputs_Prep!$B$4:$AH$378,MATCH(F_Outputs!$A293&amp;F_Outputs!$B293,F_Outputs_Prep!$I$4:$I$378,0),MATCH(F_Outputs!K$2,F_Outputs_Prep!$B$4:$AH$4,0))</f>
        <v>##BLANK</v>
      </c>
      <c r="L293" s="15" t="str">
        <f>INDEX(F_Outputs_Prep!$B$4:$AH$378,MATCH(F_Outputs!$A293&amp;F_Outputs!$B293,F_Outputs_Prep!$I$4:$I$378,0),MATCH(F_Outputs!L$2,F_Outputs_Prep!$B$4:$AH$4,0))</f>
        <v>##BLANK</v>
      </c>
      <c r="M293" s="15" t="str">
        <f>INDEX(F_Outputs_Prep!$B$4:$AH$378,MATCH(F_Outputs!$A293&amp;F_Outputs!$B293,F_Outputs_Prep!$I$4:$I$378,0),MATCH(F_Outputs!M$2,F_Outputs_Prep!$B$4:$AH$4,0))</f>
        <v>##BLANK</v>
      </c>
      <c r="N293" s="15" t="str">
        <f>INDEX(F_Outputs_Prep!$B$4:$AH$378,MATCH(F_Outputs!$A293&amp;F_Outputs!$B293,F_Outputs_Prep!$I$4:$I$378,0),MATCH(F_Outputs!N$2,F_Outputs_Prep!$B$4:$AH$4,0))</f>
        <v>##BLANK</v>
      </c>
      <c r="O293" s="15" t="str">
        <f>INDEX(F_Outputs_Prep!$B$4:$AH$378,MATCH(F_Outputs!$A293&amp;F_Outputs!$B293,F_Outputs_Prep!$I$4:$I$378,0),MATCH(F_Outputs!O$2,F_Outputs_Prep!$B$4:$AH$4,0))</f>
        <v>##BLANK</v>
      </c>
      <c r="P293" s="15" t="str">
        <f>INDEX(F_Outputs_Prep!$B$4:$AH$378,MATCH(F_Outputs!$A293&amp;F_Outputs!$B293,F_Outputs_Prep!$I$4:$I$378,0),MATCH(F_Outputs!P$2,F_Outputs_Prep!$B$4:$AH$4,0))</f>
        <v>##BLANK</v>
      </c>
      <c r="Q293" s="15" t="str">
        <f>INDEX(F_Outputs_Prep!$B$4:$AH$378,MATCH(F_Outputs!$A293&amp;F_Outputs!$B293,F_Outputs_Prep!$I$4:$I$378,0),MATCH(F_Outputs!Q$2,F_Outputs_Prep!$B$4:$AH$4,0))</f>
        <v>##BLANK</v>
      </c>
      <c r="R293" s="15" t="str">
        <f>INDEX(F_Outputs_Prep!$B$4:$AH$378,MATCH(F_Outputs!$A293&amp;F_Outputs!$B293,F_Outputs_Prep!$I$4:$I$378,0),MATCH(F_Outputs!R$2,F_Outputs_Prep!$B$4:$AH$4,0))</f>
        <v>##BLANK</v>
      </c>
      <c r="S293" s="15" t="str">
        <f>INDEX(F_Outputs_Prep!$B$4:$AH$378,MATCH(F_Outputs!$A293&amp;F_Outputs!$B293,F_Outputs_Prep!$I$4:$I$378,0),MATCH(F_Outputs!S$2,F_Outputs_Prep!$B$4:$AH$4,0))</f>
        <v>##BLANK</v>
      </c>
      <c r="T293" s="15" t="str">
        <f>INDEX(F_Outputs_Prep!$B$4:$AH$378,MATCH(F_Outputs!$A293&amp;F_Outputs!$B293,F_Outputs_Prep!$I$4:$I$378,0),MATCH(F_Outputs!T$2,F_Outputs_Prep!$B$4:$AH$4,0))</f>
        <v>##BLANK</v>
      </c>
      <c r="U293" s="15" t="str">
        <f>INDEX(F_Outputs_Prep!$B$4:$AH$378,MATCH(F_Outputs!$A293&amp;F_Outputs!$B293,F_Outputs_Prep!$I$4:$I$378,0),MATCH(F_Outputs!U$2,F_Outputs_Prep!$B$4:$AH$4,0))</f>
        <v>##BLANK</v>
      </c>
      <c r="V293" s="15" t="str">
        <f>INDEX(F_Outputs_Prep!$B$4:$AH$378,MATCH(F_Outputs!$A293&amp;F_Outputs!$B293,F_Outputs_Prep!$I$4:$I$378,0),MATCH(F_Outputs!V$2,F_Outputs_Prep!$B$4:$AH$4,0))</f>
        <v>##BLANK</v>
      </c>
      <c r="W293" s="15" t="str">
        <f>INDEX(F_Outputs_Prep!$B$4:$AH$378,MATCH(F_Outputs!$A293&amp;F_Outputs!$B293,F_Outputs_Prep!$I$4:$I$378,0),MATCH(F_Outputs!W$2,F_Outputs_Prep!$B$4:$AH$4,0))</f>
        <v>##BLANK</v>
      </c>
      <c r="X293" s="15" t="str">
        <f>INDEX(F_Outputs_Prep!$B$4:$AH$378,MATCH(F_Outputs!$A293&amp;F_Outputs!$B293,F_Outputs_Prep!$I$4:$I$378,0),MATCH(F_Outputs!X$2,F_Outputs_Prep!$B$4:$AH$4,0))</f>
        <v>##BLANK</v>
      </c>
    </row>
    <row r="294" spans="1:24" ht="15" x14ac:dyDescent="0.25">
      <c r="A294" s="58" t="s">
        <v>96</v>
      </c>
      <c r="B294" s="56" t="s">
        <v>129</v>
      </c>
      <c r="C294" s="56" t="s">
        <v>180</v>
      </c>
      <c r="D294" s="52" t="s">
        <v>50</v>
      </c>
      <c r="E294" s="56" t="s">
        <v>44</v>
      </c>
      <c r="F294" s="15" t="str">
        <f>INDEX(F_Outputs_Prep!$B$4:$AH$378,MATCH(F_Outputs!$A294&amp;F_Outputs!$B294,F_Outputs_Prep!$I$4:$I$378,0),MATCH(F_Outputs!F$2,F_Outputs_Prep!$B$4:$AH$4,0))</f>
        <v>##BLANK</v>
      </c>
      <c r="G294" s="15" t="str">
        <f>INDEX(F_Outputs_Prep!$B$4:$AH$378,MATCH(F_Outputs!$A294&amp;F_Outputs!$B294,F_Outputs_Prep!$I$4:$I$378,0),MATCH(F_Outputs!G$2,F_Outputs_Prep!$B$4:$AH$4,0))</f>
        <v>##BLANK</v>
      </c>
      <c r="H294" s="15" t="str">
        <f>INDEX(F_Outputs_Prep!$B$4:$AH$378,MATCH(F_Outputs!$A294&amp;F_Outputs!$B294,F_Outputs_Prep!$I$4:$I$378,0),MATCH(F_Outputs!H$2,F_Outputs_Prep!$B$4:$AH$4,0))</f>
        <v>##BLANK</v>
      </c>
      <c r="I294" s="15" t="str">
        <f>INDEX(F_Outputs_Prep!$B$4:$AH$378,MATCH(F_Outputs!$A294&amp;F_Outputs!$B294,F_Outputs_Prep!$I$4:$I$378,0),MATCH(F_Outputs!I$2,F_Outputs_Prep!$B$4:$AH$4,0))</f>
        <v>##BLANK</v>
      </c>
      <c r="J294" s="15" t="str">
        <f>INDEX(F_Outputs_Prep!$B$4:$AH$378,MATCH(F_Outputs!$A294&amp;F_Outputs!$B294,F_Outputs_Prep!$I$4:$I$378,0),MATCH(F_Outputs!J$2,F_Outputs_Prep!$B$4:$AH$4,0))</f>
        <v>##BLANK</v>
      </c>
      <c r="K294" s="15" t="str">
        <f>INDEX(F_Outputs_Prep!$B$4:$AH$378,MATCH(F_Outputs!$A294&amp;F_Outputs!$B294,F_Outputs_Prep!$I$4:$I$378,0),MATCH(F_Outputs!K$2,F_Outputs_Prep!$B$4:$AH$4,0))</f>
        <v>##BLANK</v>
      </c>
      <c r="L294" s="15" t="str">
        <f>INDEX(F_Outputs_Prep!$B$4:$AH$378,MATCH(F_Outputs!$A294&amp;F_Outputs!$B294,F_Outputs_Prep!$I$4:$I$378,0),MATCH(F_Outputs!L$2,F_Outputs_Prep!$B$4:$AH$4,0))</f>
        <v>##BLANK</v>
      </c>
      <c r="M294" s="15" t="str">
        <f>INDEX(F_Outputs_Prep!$B$4:$AH$378,MATCH(F_Outputs!$A294&amp;F_Outputs!$B294,F_Outputs_Prep!$I$4:$I$378,0),MATCH(F_Outputs!M$2,F_Outputs_Prep!$B$4:$AH$4,0))</f>
        <v>##BLANK</v>
      </c>
      <c r="N294" s="15" t="str">
        <f>INDEX(F_Outputs_Prep!$B$4:$AH$378,MATCH(F_Outputs!$A294&amp;F_Outputs!$B294,F_Outputs_Prep!$I$4:$I$378,0),MATCH(F_Outputs!N$2,F_Outputs_Prep!$B$4:$AH$4,0))</f>
        <v>##BLANK</v>
      </c>
      <c r="O294" s="15" t="str">
        <f>INDEX(F_Outputs_Prep!$B$4:$AH$378,MATCH(F_Outputs!$A294&amp;F_Outputs!$B294,F_Outputs_Prep!$I$4:$I$378,0),MATCH(F_Outputs!O$2,F_Outputs_Prep!$B$4:$AH$4,0))</f>
        <v>##BLANK</v>
      </c>
      <c r="P294" s="15" t="str">
        <f>INDEX(F_Outputs_Prep!$B$4:$AH$378,MATCH(F_Outputs!$A294&amp;F_Outputs!$B294,F_Outputs_Prep!$I$4:$I$378,0),MATCH(F_Outputs!P$2,F_Outputs_Prep!$B$4:$AH$4,0))</f>
        <v>##BLANK</v>
      </c>
      <c r="Q294" s="15" t="str">
        <f>INDEX(F_Outputs_Prep!$B$4:$AH$378,MATCH(F_Outputs!$A294&amp;F_Outputs!$B294,F_Outputs_Prep!$I$4:$I$378,0),MATCH(F_Outputs!Q$2,F_Outputs_Prep!$B$4:$AH$4,0))</f>
        <v>##BLANK</v>
      </c>
      <c r="R294" s="15" t="str">
        <f>INDEX(F_Outputs_Prep!$B$4:$AH$378,MATCH(F_Outputs!$A294&amp;F_Outputs!$B294,F_Outputs_Prep!$I$4:$I$378,0),MATCH(F_Outputs!R$2,F_Outputs_Prep!$B$4:$AH$4,0))</f>
        <v>##BLANK</v>
      </c>
      <c r="S294" s="15" t="str">
        <f>INDEX(F_Outputs_Prep!$B$4:$AH$378,MATCH(F_Outputs!$A294&amp;F_Outputs!$B294,F_Outputs_Prep!$I$4:$I$378,0),MATCH(F_Outputs!S$2,F_Outputs_Prep!$B$4:$AH$4,0))</f>
        <v>##BLANK</v>
      </c>
      <c r="T294" s="15" t="str">
        <f>INDEX(F_Outputs_Prep!$B$4:$AH$378,MATCH(F_Outputs!$A294&amp;F_Outputs!$B294,F_Outputs_Prep!$I$4:$I$378,0),MATCH(F_Outputs!T$2,F_Outputs_Prep!$B$4:$AH$4,0))</f>
        <v>##BLANK</v>
      </c>
      <c r="U294" s="15" t="str">
        <f>INDEX(F_Outputs_Prep!$B$4:$AH$378,MATCH(F_Outputs!$A294&amp;F_Outputs!$B294,F_Outputs_Prep!$I$4:$I$378,0),MATCH(F_Outputs!U$2,F_Outputs_Prep!$B$4:$AH$4,0))</f>
        <v>##BLANK</v>
      </c>
      <c r="V294" s="15" t="str">
        <f>INDEX(F_Outputs_Prep!$B$4:$AH$378,MATCH(F_Outputs!$A294&amp;F_Outputs!$B294,F_Outputs_Prep!$I$4:$I$378,0),MATCH(F_Outputs!V$2,F_Outputs_Prep!$B$4:$AH$4,0))</f>
        <v>##BLANK</v>
      </c>
      <c r="W294" s="15" t="str">
        <f>INDEX(F_Outputs_Prep!$B$4:$AH$378,MATCH(F_Outputs!$A294&amp;F_Outputs!$B294,F_Outputs_Prep!$I$4:$I$378,0),MATCH(F_Outputs!W$2,F_Outputs_Prep!$B$4:$AH$4,0))</f>
        <v>##BLANK</v>
      </c>
      <c r="X294" s="15" t="str">
        <f>INDEX(F_Outputs_Prep!$B$4:$AH$378,MATCH(F_Outputs!$A294&amp;F_Outputs!$B294,F_Outputs_Prep!$I$4:$I$378,0),MATCH(F_Outputs!X$2,F_Outputs_Prep!$B$4:$AH$4,0))</f>
        <v>##BLANK</v>
      </c>
    </row>
    <row r="295" spans="1:24" ht="15" x14ac:dyDescent="0.25">
      <c r="A295" s="58" t="s">
        <v>96</v>
      </c>
      <c r="B295" s="56" t="s">
        <v>130</v>
      </c>
      <c r="C295" s="56" t="s">
        <v>181</v>
      </c>
      <c r="D295" s="52" t="s">
        <v>50</v>
      </c>
      <c r="E295" s="56" t="s">
        <v>44</v>
      </c>
      <c r="F295" s="15" t="str">
        <f>INDEX(F_Outputs_Prep!$B$4:$AH$378,MATCH(F_Outputs!$A295&amp;F_Outputs!$B295,F_Outputs_Prep!$I$4:$I$378,0),MATCH(F_Outputs!F$2,F_Outputs_Prep!$B$4:$AH$4,0))</f>
        <v>##BLANK</v>
      </c>
      <c r="G295" s="15" t="str">
        <f>INDEX(F_Outputs_Prep!$B$4:$AH$378,MATCH(F_Outputs!$A295&amp;F_Outputs!$B295,F_Outputs_Prep!$I$4:$I$378,0),MATCH(F_Outputs!G$2,F_Outputs_Prep!$B$4:$AH$4,0))</f>
        <v>##BLANK</v>
      </c>
      <c r="H295" s="15" t="str">
        <f>INDEX(F_Outputs_Prep!$B$4:$AH$378,MATCH(F_Outputs!$A295&amp;F_Outputs!$B295,F_Outputs_Prep!$I$4:$I$378,0),MATCH(F_Outputs!H$2,F_Outputs_Prep!$B$4:$AH$4,0))</f>
        <v>##BLANK</v>
      </c>
      <c r="I295" s="15" t="str">
        <f>INDEX(F_Outputs_Prep!$B$4:$AH$378,MATCH(F_Outputs!$A295&amp;F_Outputs!$B295,F_Outputs_Prep!$I$4:$I$378,0),MATCH(F_Outputs!I$2,F_Outputs_Prep!$B$4:$AH$4,0))</f>
        <v>##BLANK</v>
      </c>
      <c r="J295" s="15" t="str">
        <f>INDEX(F_Outputs_Prep!$B$4:$AH$378,MATCH(F_Outputs!$A295&amp;F_Outputs!$B295,F_Outputs_Prep!$I$4:$I$378,0),MATCH(F_Outputs!J$2,F_Outputs_Prep!$B$4:$AH$4,0))</f>
        <v>##BLANK</v>
      </c>
      <c r="K295" s="15" t="str">
        <f>INDEX(F_Outputs_Prep!$B$4:$AH$378,MATCH(F_Outputs!$A295&amp;F_Outputs!$B295,F_Outputs_Prep!$I$4:$I$378,0),MATCH(F_Outputs!K$2,F_Outputs_Prep!$B$4:$AH$4,0))</f>
        <v>##BLANK</v>
      </c>
      <c r="L295" s="15" t="str">
        <f>INDEX(F_Outputs_Prep!$B$4:$AH$378,MATCH(F_Outputs!$A295&amp;F_Outputs!$B295,F_Outputs_Prep!$I$4:$I$378,0),MATCH(F_Outputs!L$2,F_Outputs_Prep!$B$4:$AH$4,0))</f>
        <v>##BLANK</v>
      </c>
      <c r="M295" s="15" t="str">
        <f>INDEX(F_Outputs_Prep!$B$4:$AH$378,MATCH(F_Outputs!$A295&amp;F_Outputs!$B295,F_Outputs_Prep!$I$4:$I$378,0),MATCH(F_Outputs!M$2,F_Outputs_Prep!$B$4:$AH$4,0))</f>
        <v>##BLANK</v>
      </c>
      <c r="N295" s="15" t="str">
        <f>INDEX(F_Outputs_Prep!$B$4:$AH$378,MATCH(F_Outputs!$A295&amp;F_Outputs!$B295,F_Outputs_Prep!$I$4:$I$378,0),MATCH(F_Outputs!N$2,F_Outputs_Prep!$B$4:$AH$4,0))</f>
        <v>##BLANK</v>
      </c>
      <c r="O295" s="15" t="str">
        <f>INDEX(F_Outputs_Prep!$B$4:$AH$378,MATCH(F_Outputs!$A295&amp;F_Outputs!$B295,F_Outputs_Prep!$I$4:$I$378,0),MATCH(F_Outputs!O$2,F_Outputs_Prep!$B$4:$AH$4,0))</f>
        <v>##BLANK</v>
      </c>
      <c r="P295" s="15" t="str">
        <f>INDEX(F_Outputs_Prep!$B$4:$AH$378,MATCH(F_Outputs!$A295&amp;F_Outputs!$B295,F_Outputs_Prep!$I$4:$I$378,0),MATCH(F_Outputs!P$2,F_Outputs_Prep!$B$4:$AH$4,0))</f>
        <v>##BLANK</v>
      </c>
      <c r="Q295" s="15" t="str">
        <f>INDEX(F_Outputs_Prep!$B$4:$AH$378,MATCH(F_Outputs!$A295&amp;F_Outputs!$B295,F_Outputs_Prep!$I$4:$I$378,0),MATCH(F_Outputs!Q$2,F_Outputs_Prep!$B$4:$AH$4,0))</f>
        <v>##BLANK</v>
      </c>
      <c r="R295" s="15" t="str">
        <f>INDEX(F_Outputs_Prep!$B$4:$AH$378,MATCH(F_Outputs!$A295&amp;F_Outputs!$B295,F_Outputs_Prep!$I$4:$I$378,0),MATCH(F_Outputs!R$2,F_Outputs_Prep!$B$4:$AH$4,0))</f>
        <v>##BLANK</v>
      </c>
      <c r="S295" s="15" t="str">
        <f>INDEX(F_Outputs_Prep!$B$4:$AH$378,MATCH(F_Outputs!$A295&amp;F_Outputs!$B295,F_Outputs_Prep!$I$4:$I$378,0),MATCH(F_Outputs!S$2,F_Outputs_Prep!$B$4:$AH$4,0))</f>
        <v>##BLANK</v>
      </c>
      <c r="T295" s="15" t="str">
        <f>INDEX(F_Outputs_Prep!$B$4:$AH$378,MATCH(F_Outputs!$A295&amp;F_Outputs!$B295,F_Outputs_Prep!$I$4:$I$378,0),MATCH(F_Outputs!T$2,F_Outputs_Prep!$B$4:$AH$4,0))</f>
        <v>##BLANK</v>
      </c>
      <c r="U295" s="15" t="str">
        <f>INDEX(F_Outputs_Prep!$B$4:$AH$378,MATCH(F_Outputs!$A295&amp;F_Outputs!$B295,F_Outputs_Prep!$I$4:$I$378,0),MATCH(F_Outputs!U$2,F_Outputs_Prep!$B$4:$AH$4,0))</f>
        <v>##BLANK</v>
      </c>
      <c r="V295" s="15" t="str">
        <f>INDEX(F_Outputs_Prep!$B$4:$AH$378,MATCH(F_Outputs!$A295&amp;F_Outputs!$B295,F_Outputs_Prep!$I$4:$I$378,0),MATCH(F_Outputs!V$2,F_Outputs_Prep!$B$4:$AH$4,0))</f>
        <v>##BLANK</v>
      </c>
      <c r="W295" s="15" t="str">
        <f>INDEX(F_Outputs_Prep!$B$4:$AH$378,MATCH(F_Outputs!$A295&amp;F_Outputs!$B295,F_Outputs_Prep!$I$4:$I$378,0),MATCH(F_Outputs!W$2,F_Outputs_Prep!$B$4:$AH$4,0))</f>
        <v>##BLANK</v>
      </c>
      <c r="X295" s="15" t="str">
        <f>INDEX(F_Outputs_Prep!$B$4:$AH$378,MATCH(F_Outputs!$A295&amp;F_Outputs!$B295,F_Outputs_Prep!$I$4:$I$378,0),MATCH(F_Outputs!X$2,F_Outputs_Prep!$B$4:$AH$4,0))</f>
        <v>##BLANK</v>
      </c>
    </row>
    <row r="296" spans="1:24" ht="15" x14ac:dyDescent="0.25">
      <c r="A296" s="58" t="s">
        <v>96</v>
      </c>
      <c r="B296" s="56" t="s">
        <v>131</v>
      </c>
      <c r="C296" s="56" t="s">
        <v>182</v>
      </c>
      <c r="D296" s="52" t="s">
        <v>50</v>
      </c>
      <c r="E296" s="56" t="s">
        <v>44</v>
      </c>
      <c r="F296" s="15" t="str">
        <f>INDEX(F_Outputs_Prep!$B$4:$AH$378,MATCH(F_Outputs!$A296&amp;F_Outputs!$B296,F_Outputs_Prep!$I$4:$I$378,0),MATCH(F_Outputs!F$2,F_Outputs_Prep!$B$4:$AH$4,0))</f>
        <v>##BLANK</v>
      </c>
      <c r="G296" s="15" t="str">
        <f>INDEX(F_Outputs_Prep!$B$4:$AH$378,MATCH(F_Outputs!$A296&amp;F_Outputs!$B296,F_Outputs_Prep!$I$4:$I$378,0),MATCH(F_Outputs!G$2,F_Outputs_Prep!$B$4:$AH$4,0))</f>
        <v>##BLANK</v>
      </c>
      <c r="H296" s="15" t="str">
        <f>INDEX(F_Outputs_Prep!$B$4:$AH$378,MATCH(F_Outputs!$A296&amp;F_Outputs!$B296,F_Outputs_Prep!$I$4:$I$378,0),MATCH(F_Outputs!H$2,F_Outputs_Prep!$B$4:$AH$4,0))</f>
        <v>##BLANK</v>
      </c>
      <c r="I296" s="15" t="str">
        <f>INDEX(F_Outputs_Prep!$B$4:$AH$378,MATCH(F_Outputs!$A296&amp;F_Outputs!$B296,F_Outputs_Prep!$I$4:$I$378,0),MATCH(F_Outputs!I$2,F_Outputs_Prep!$B$4:$AH$4,0))</f>
        <v>##BLANK</v>
      </c>
      <c r="J296" s="15" t="str">
        <f>INDEX(F_Outputs_Prep!$B$4:$AH$378,MATCH(F_Outputs!$A296&amp;F_Outputs!$B296,F_Outputs_Prep!$I$4:$I$378,0),MATCH(F_Outputs!J$2,F_Outputs_Prep!$B$4:$AH$4,0))</f>
        <v>##BLANK</v>
      </c>
      <c r="K296" s="15" t="str">
        <f>INDEX(F_Outputs_Prep!$B$4:$AH$378,MATCH(F_Outputs!$A296&amp;F_Outputs!$B296,F_Outputs_Prep!$I$4:$I$378,0),MATCH(F_Outputs!K$2,F_Outputs_Prep!$B$4:$AH$4,0))</f>
        <v>##BLANK</v>
      </c>
      <c r="L296" s="15" t="str">
        <f>INDEX(F_Outputs_Prep!$B$4:$AH$378,MATCH(F_Outputs!$A296&amp;F_Outputs!$B296,F_Outputs_Prep!$I$4:$I$378,0),MATCH(F_Outputs!L$2,F_Outputs_Prep!$B$4:$AH$4,0))</f>
        <v>##BLANK</v>
      </c>
      <c r="M296" s="15" t="str">
        <f>INDEX(F_Outputs_Prep!$B$4:$AH$378,MATCH(F_Outputs!$A296&amp;F_Outputs!$B296,F_Outputs_Prep!$I$4:$I$378,0),MATCH(F_Outputs!M$2,F_Outputs_Prep!$B$4:$AH$4,0))</f>
        <v>##BLANK</v>
      </c>
      <c r="N296" s="15" t="str">
        <f>INDEX(F_Outputs_Prep!$B$4:$AH$378,MATCH(F_Outputs!$A296&amp;F_Outputs!$B296,F_Outputs_Prep!$I$4:$I$378,0),MATCH(F_Outputs!N$2,F_Outputs_Prep!$B$4:$AH$4,0))</f>
        <v>##BLANK</v>
      </c>
      <c r="O296" s="15" t="str">
        <f>INDEX(F_Outputs_Prep!$B$4:$AH$378,MATCH(F_Outputs!$A296&amp;F_Outputs!$B296,F_Outputs_Prep!$I$4:$I$378,0),MATCH(F_Outputs!O$2,F_Outputs_Prep!$B$4:$AH$4,0))</f>
        <v>##BLANK</v>
      </c>
      <c r="P296" s="15" t="str">
        <f>INDEX(F_Outputs_Prep!$B$4:$AH$378,MATCH(F_Outputs!$A296&amp;F_Outputs!$B296,F_Outputs_Prep!$I$4:$I$378,0),MATCH(F_Outputs!P$2,F_Outputs_Prep!$B$4:$AH$4,0))</f>
        <v>##BLANK</v>
      </c>
      <c r="Q296" s="15" t="str">
        <f>INDEX(F_Outputs_Prep!$B$4:$AH$378,MATCH(F_Outputs!$A296&amp;F_Outputs!$B296,F_Outputs_Prep!$I$4:$I$378,0),MATCH(F_Outputs!Q$2,F_Outputs_Prep!$B$4:$AH$4,0))</f>
        <v>##BLANK</v>
      </c>
      <c r="R296" s="15" t="str">
        <f>INDEX(F_Outputs_Prep!$B$4:$AH$378,MATCH(F_Outputs!$A296&amp;F_Outputs!$B296,F_Outputs_Prep!$I$4:$I$378,0),MATCH(F_Outputs!R$2,F_Outputs_Prep!$B$4:$AH$4,0))</f>
        <v>##BLANK</v>
      </c>
      <c r="S296" s="15" t="str">
        <f>INDEX(F_Outputs_Prep!$B$4:$AH$378,MATCH(F_Outputs!$A296&amp;F_Outputs!$B296,F_Outputs_Prep!$I$4:$I$378,0),MATCH(F_Outputs!S$2,F_Outputs_Prep!$B$4:$AH$4,0))</f>
        <v>##BLANK</v>
      </c>
      <c r="T296" s="15" t="str">
        <f>INDEX(F_Outputs_Prep!$B$4:$AH$378,MATCH(F_Outputs!$A296&amp;F_Outputs!$B296,F_Outputs_Prep!$I$4:$I$378,0),MATCH(F_Outputs!T$2,F_Outputs_Prep!$B$4:$AH$4,0))</f>
        <v>##BLANK</v>
      </c>
      <c r="U296" s="15" t="str">
        <f>INDEX(F_Outputs_Prep!$B$4:$AH$378,MATCH(F_Outputs!$A296&amp;F_Outputs!$B296,F_Outputs_Prep!$I$4:$I$378,0),MATCH(F_Outputs!U$2,F_Outputs_Prep!$B$4:$AH$4,0))</f>
        <v>##BLANK</v>
      </c>
      <c r="V296" s="15" t="str">
        <f>INDEX(F_Outputs_Prep!$B$4:$AH$378,MATCH(F_Outputs!$A296&amp;F_Outputs!$B296,F_Outputs_Prep!$I$4:$I$378,0),MATCH(F_Outputs!V$2,F_Outputs_Prep!$B$4:$AH$4,0))</f>
        <v>##BLANK</v>
      </c>
      <c r="W296" s="15" t="str">
        <f>INDEX(F_Outputs_Prep!$B$4:$AH$378,MATCH(F_Outputs!$A296&amp;F_Outputs!$B296,F_Outputs_Prep!$I$4:$I$378,0),MATCH(F_Outputs!W$2,F_Outputs_Prep!$B$4:$AH$4,0))</f>
        <v>##BLANK</v>
      </c>
      <c r="X296" s="15" t="str">
        <f>INDEX(F_Outputs_Prep!$B$4:$AH$378,MATCH(F_Outputs!$A296&amp;F_Outputs!$B296,F_Outputs_Prep!$I$4:$I$378,0),MATCH(F_Outputs!X$2,F_Outputs_Prep!$B$4:$AH$4,0))</f>
        <v>##BLANK</v>
      </c>
    </row>
    <row r="297" spans="1:24" ht="15" x14ac:dyDescent="0.25">
      <c r="A297" s="58" t="s">
        <v>96</v>
      </c>
      <c r="B297" s="56" t="s">
        <v>132</v>
      </c>
      <c r="C297" s="56" t="s">
        <v>183</v>
      </c>
      <c r="D297" s="52" t="s">
        <v>50</v>
      </c>
      <c r="E297" s="56" t="s">
        <v>44</v>
      </c>
      <c r="F297" s="15" t="str">
        <f>INDEX(F_Outputs_Prep!$B$4:$AH$378,MATCH(F_Outputs!$A297&amp;F_Outputs!$B297,F_Outputs_Prep!$I$4:$I$378,0),MATCH(F_Outputs!F$2,F_Outputs_Prep!$B$4:$AH$4,0))</f>
        <v>##BLANK</v>
      </c>
      <c r="G297" s="15" t="str">
        <f>INDEX(F_Outputs_Prep!$B$4:$AH$378,MATCH(F_Outputs!$A297&amp;F_Outputs!$B297,F_Outputs_Prep!$I$4:$I$378,0),MATCH(F_Outputs!G$2,F_Outputs_Prep!$B$4:$AH$4,0))</f>
        <v>##BLANK</v>
      </c>
      <c r="H297" s="15" t="str">
        <f>INDEX(F_Outputs_Prep!$B$4:$AH$378,MATCH(F_Outputs!$A297&amp;F_Outputs!$B297,F_Outputs_Prep!$I$4:$I$378,0),MATCH(F_Outputs!H$2,F_Outputs_Prep!$B$4:$AH$4,0))</f>
        <v>##BLANK</v>
      </c>
      <c r="I297" s="15" t="str">
        <f>INDEX(F_Outputs_Prep!$B$4:$AH$378,MATCH(F_Outputs!$A297&amp;F_Outputs!$B297,F_Outputs_Prep!$I$4:$I$378,0),MATCH(F_Outputs!I$2,F_Outputs_Prep!$B$4:$AH$4,0))</f>
        <v>##BLANK</v>
      </c>
      <c r="J297" s="15" t="str">
        <f>INDEX(F_Outputs_Prep!$B$4:$AH$378,MATCH(F_Outputs!$A297&amp;F_Outputs!$B297,F_Outputs_Prep!$I$4:$I$378,0),MATCH(F_Outputs!J$2,F_Outputs_Prep!$B$4:$AH$4,0))</f>
        <v>##BLANK</v>
      </c>
      <c r="K297" s="15" t="str">
        <f>INDEX(F_Outputs_Prep!$B$4:$AH$378,MATCH(F_Outputs!$A297&amp;F_Outputs!$B297,F_Outputs_Prep!$I$4:$I$378,0),MATCH(F_Outputs!K$2,F_Outputs_Prep!$B$4:$AH$4,0))</f>
        <v>##BLANK</v>
      </c>
      <c r="L297" s="15" t="str">
        <f>INDEX(F_Outputs_Prep!$B$4:$AH$378,MATCH(F_Outputs!$A297&amp;F_Outputs!$B297,F_Outputs_Prep!$I$4:$I$378,0),MATCH(F_Outputs!L$2,F_Outputs_Prep!$B$4:$AH$4,0))</f>
        <v>##BLANK</v>
      </c>
      <c r="M297" s="15" t="str">
        <f>INDEX(F_Outputs_Prep!$B$4:$AH$378,MATCH(F_Outputs!$A297&amp;F_Outputs!$B297,F_Outputs_Prep!$I$4:$I$378,0),MATCH(F_Outputs!M$2,F_Outputs_Prep!$B$4:$AH$4,0))</f>
        <v>##BLANK</v>
      </c>
      <c r="N297" s="15" t="str">
        <f>INDEX(F_Outputs_Prep!$B$4:$AH$378,MATCH(F_Outputs!$A297&amp;F_Outputs!$B297,F_Outputs_Prep!$I$4:$I$378,0),MATCH(F_Outputs!N$2,F_Outputs_Prep!$B$4:$AH$4,0))</f>
        <v>##BLANK</v>
      </c>
      <c r="O297" s="15" t="str">
        <f>INDEX(F_Outputs_Prep!$B$4:$AH$378,MATCH(F_Outputs!$A297&amp;F_Outputs!$B297,F_Outputs_Prep!$I$4:$I$378,0),MATCH(F_Outputs!O$2,F_Outputs_Prep!$B$4:$AH$4,0))</f>
        <v>##BLANK</v>
      </c>
      <c r="P297" s="15" t="str">
        <f>INDEX(F_Outputs_Prep!$B$4:$AH$378,MATCH(F_Outputs!$A297&amp;F_Outputs!$B297,F_Outputs_Prep!$I$4:$I$378,0),MATCH(F_Outputs!P$2,F_Outputs_Prep!$B$4:$AH$4,0))</f>
        <v>##BLANK</v>
      </c>
      <c r="Q297" s="15" t="str">
        <f>INDEX(F_Outputs_Prep!$B$4:$AH$378,MATCH(F_Outputs!$A297&amp;F_Outputs!$B297,F_Outputs_Prep!$I$4:$I$378,0),MATCH(F_Outputs!Q$2,F_Outputs_Prep!$B$4:$AH$4,0))</f>
        <v>##BLANK</v>
      </c>
      <c r="R297" s="15" t="str">
        <f>INDEX(F_Outputs_Prep!$B$4:$AH$378,MATCH(F_Outputs!$A297&amp;F_Outputs!$B297,F_Outputs_Prep!$I$4:$I$378,0),MATCH(F_Outputs!R$2,F_Outputs_Prep!$B$4:$AH$4,0))</f>
        <v>##BLANK</v>
      </c>
      <c r="S297" s="15" t="str">
        <f>INDEX(F_Outputs_Prep!$B$4:$AH$378,MATCH(F_Outputs!$A297&amp;F_Outputs!$B297,F_Outputs_Prep!$I$4:$I$378,0),MATCH(F_Outputs!S$2,F_Outputs_Prep!$B$4:$AH$4,0))</f>
        <v>##BLANK</v>
      </c>
      <c r="T297" s="15" t="str">
        <f>INDEX(F_Outputs_Prep!$B$4:$AH$378,MATCH(F_Outputs!$A297&amp;F_Outputs!$B297,F_Outputs_Prep!$I$4:$I$378,0),MATCH(F_Outputs!T$2,F_Outputs_Prep!$B$4:$AH$4,0))</f>
        <v>##BLANK</v>
      </c>
      <c r="U297" s="15" t="str">
        <f>INDEX(F_Outputs_Prep!$B$4:$AH$378,MATCH(F_Outputs!$A297&amp;F_Outputs!$B297,F_Outputs_Prep!$I$4:$I$378,0),MATCH(F_Outputs!U$2,F_Outputs_Prep!$B$4:$AH$4,0))</f>
        <v>##BLANK</v>
      </c>
      <c r="V297" s="15" t="str">
        <f>INDEX(F_Outputs_Prep!$B$4:$AH$378,MATCH(F_Outputs!$A297&amp;F_Outputs!$B297,F_Outputs_Prep!$I$4:$I$378,0),MATCH(F_Outputs!V$2,F_Outputs_Prep!$B$4:$AH$4,0))</f>
        <v>##BLANK</v>
      </c>
      <c r="W297" s="15" t="str">
        <f>INDEX(F_Outputs_Prep!$B$4:$AH$378,MATCH(F_Outputs!$A297&amp;F_Outputs!$B297,F_Outputs_Prep!$I$4:$I$378,0),MATCH(F_Outputs!W$2,F_Outputs_Prep!$B$4:$AH$4,0))</f>
        <v>##BLANK</v>
      </c>
      <c r="X297" s="15" t="str">
        <f>INDEX(F_Outputs_Prep!$B$4:$AH$378,MATCH(F_Outputs!$A297&amp;F_Outputs!$B297,F_Outputs_Prep!$I$4:$I$378,0),MATCH(F_Outputs!X$2,F_Outputs_Prep!$B$4:$AH$4,0))</f>
        <v>##BLANK</v>
      </c>
    </row>
    <row r="298" spans="1:24" ht="15" x14ac:dyDescent="0.25">
      <c r="A298" s="58" t="s">
        <v>96</v>
      </c>
      <c r="B298" s="56" t="s">
        <v>124</v>
      </c>
      <c r="C298" s="56" t="s">
        <v>184</v>
      </c>
      <c r="D298" s="52" t="s">
        <v>68</v>
      </c>
      <c r="E298" s="56" t="s">
        <v>44</v>
      </c>
      <c r="F298" s="15" t="str">
        <f>INDEX(F_Outputs_Prep!$B$4:$AH$378,MATCH(F_Outputs!$A298&amp;F_Outputs!$B298,F_Outputs_Prep!$I$4:$I$378,0),MATCH(F_Outputs!F$2,F_Outputs_Prep!$B$4:$AH$4,0))</f>
        <v>##BLANK</v>
      </c>
      <c r="G298" s="15" t="str">
        <f>INDEX(F_Outputs_Prep!$B$4:$AH$378,MATCH(F_Outputs!$A298&amp;F_Outputs!$B298,F_Outputs_Prep!$I$4:$I$378,0),MATCH(F_Outputs!G$2,F_Outputs_Prep!$B$4:$AH$4,0))</f>
        <v>##BLANK</v>
      </c>
      <c r="H298" s="15" t="str">
        <f>INDEX(F_Outputs_Prep!$B$4:$AH$378,MATCH(F_Outputs!$A298&amp;F_Outputs!$B298,F_Outputs_Prep!$I$4:$I$378,0),MATCH(F_Outputs!H$2,F_Outputs_Prep!$B$4:$AH$4,0))</f>
        <v>##BLANK</v>
      </c>
      <c r="I298" s="15" t="str">
        <f>INDEX(F_Outputs_Prep!$B$4:$AH$378,MATCH(F_Outputs!$A298&amp;F_Outputs!$B298,F_Outputs_Prep!$I$4:$I$378,0),MATCH(F_Outputs!I$2,F_Outputs_Prep!$B$4:$AH$4,0))</f>
        <v>##BLANK</v>
      </c>
      <c r="J298" s="15" t="str">
        <f>INDEX(F_Outputs_Prep!$B$4:$AH$378,MATCH(F_Outputs!$A298&amp;F_Outputs!$B298,F_Outputs_Prep!$I$4:$I$378,0),MATCH(F_Outputs!J$2,F_Outputs_Prep!$B$4:$AH$4,0))</f>
        <v>##BLANK</v>
      </c>
      <c r="K298" s="15" t="str">
        <f>INDEX(F_Outputs_Prep!$B$4:$AH$378,MATCH(F_Outputs!$A298&amp;F_Outputs!$B298,F_Outputs_Prep!$I$4:$I$378,0),MATCH(F_Outputs!K$2,F_Outputs_Prep!$B$4:$AH$4,0))</f>
        <v>##BLANK</v>
      </c>
      <c r="L298" s="15" t="str">
        <f>INDEX(F_Outputs_Prep!$B$4:$AH$378,MATCH(F_Outputs!$A298&amp;F_Outputs!$B298,F_Outputs_Prep!$I$4:$I$378,0),MATCH(F_Outputs!L$2,F_Outputs_Prep!$B$4:$AH$4,0))</f>
        <v>##BLANK</v>
      </c>
      <c r="M298" s="15" t="str">
        <f>INDEX(F_Outputs_Prep!$B$4:$AH$378,MATCH(F_Outputs!$A298&amp;F_Outputs!$B298,F_Outputs_Prep!$I$4:$I$378,0),MATCH(F_Outputs!M$2,F_Outputs_Prep!$B$4:$AH$4,0))</f>
        <v>##BLANK</v>
      </c>
      <c r="N298" s="15" t="str">
        <f>INDEX(F_Outputs_Prep!$B$4:$AH$378,MATCH(F_Outputs!$A298&amp;F_Outputs!$B298,F_Outputs_Prep!$I$4:$I$378,0),MATCH(F_Outputs!N$2,F_Outputs_Prep!$B$4:$AH$4,0))</f>
        <v>##BLANK</v>
      </c>
      <c r="O298" s="15" t="str">
        <f>INDEX(F_Outputs_Prep!$B$4:$AH$378,MATCH(F_Outputs!$A298&amp;F_Outputs!$B298,F_Outputs_Prep!$I$4:$I$378,0),MATCH(F_Outputs!O$2,F_Outputs_Prep!$B$4:$AH$4,0))</f>
        <v>##BLANK</v>
      </c>
      <c r="P298" s="15" t="str">
        <f>INDEX(F_Outputs_Prep!$B$4:$AH$378,MATCH(F_Outputs!$A298&amp;F_Outputs!$B298,F_Outputs_Prep!$I$4:$I$378,0),MATCH(F_Outputs!P$2,F_Outputs_Prep!$B$4:$AH$4,0))</f>
        <v>##BLANK</v>
      </c>
      <c r="Q298" s="15" t="str">
        <f>INDEX(F_Outputs_Prep!$B$4:$AH$378,MATCH(F_Outputs!$A298&amp;F_Outputs!$B298,F_Outputs_Prep!$I$4:$I$378,0),MATCH(F_Outputs!Q$2,F_Outputs_Prep!$B$4:$AH$4,0))</f>
        <v>##BLANK</v>
      </c>
      <c r="R298" s="15" t="str">
        <f>INDEX(F_Outputs_Prep!$B$4:$AH$378,MATCH(F_Outputs!$A298&amp;F_Outputs!$B298,F_Outputs_Prep!$I$4:$I$378,0),MATCH(F_Outputs!R$2,F_Outputs_Prep!$B$4:$AH$4,0))</f>
        <v>##BLANK</v>
      </c>
      <c r="S298" s="15" t="str">
        <f>INDEX(F_Outputs_Prep!$B$4:$AH$378,MATCH(F_Outputs!$A298&amp;F_Outputs!$B298,F_Outputs_Prep!$I$4:$I$378,0),MATCH(F_Outputs!S$2,F_Outputs_Prep!$B$4:$AH$4,0))</f>
        <v>##BLANK</v>
      </c>
      <c r="T298" s="15" t="str">
        <f>INDEX(F_Outputs_Prep!$B$4:$AH$378,MATCH(F_Outputs!$A298&amp;F_Outputs!$B298,F_Outputs_Prep!$I$4:$I$378,0),MATCH(F_Outputs!T$2,F_Outputs_Prep!$B$4:$AH$4,0))</f>
        <v>##BLANK</v>
      </c>
      <c r="U298" s="15" t="str">
        <f>INDEX(F_Outputs_Prep!$B$4:$AH$378,MATCH(F_Outputs!$A298&amp;F_Outputs!$B298,F_Outputs_Prep!$I$4:$I$378,0),MATCH(F_Outputs!U$2,F_Outputs_Prep!$B$4:$AH$4,0))</f>
        <v>##BLANK</v>
      </c>
      <c r="V298" s="15" t="str">
        <f>INDEX(F_Outputs_Prep!$B$4:$AH$378,MATCH(F_Outputs!$A298&amp;F_Outputs!$B298,F_Outputs_Prep!$I$4:$I$378,0),MATCH(F_Outputs!V$2,F_Outputs_Prep!$B$4:$AH$4,0))</f>
        <v>##BLANK</v>
      </c>
      <c r="W298" s="15" t="str">
        <f>INDEX(F_Outputs_Prep!$B$4:$AH$378,MATCH(F_Outputs!$A298&amp;F_Outputs!$B298,F_Outputs_Prep!$I$4:$I$378,0),MATCH(F_Outputs!W$2,F_Outputs_Prep!$B$4:$AH$4,0))</f>
        <v>##BLANK</v>
      </c>
      <c r="X298" s="15" t="str">
        <f>INDEX(F_Outputs_Prep!$B$4:$AH$378,MATCH(F_Outputs!$A298&amp;F_Outputs!$B298,F_Outputs_Prep!$I$4:$I$378,0),MATCH(F_Outputs!X$2,F_Outputs_Prep!$B$4:$AH$4,0))</f>
        <v>##BLANK</v>
      </c>
    </row>
    <row r="299" spans="1:24" ht="15" x14ac:dyDescent="0.25">
      <c r="A299" s="58" t="s">
        <v>96</v>
      </c>
      <c r="B299" s="56" t="s">
        <v>164</v>
      </c>
      <c r="C299" s="56" t="s">
        <v>153</v>
      </c>
      <c r="D299" s="52" t="s">
        <v>50</v>
      </c>
      <c r="E299" s="56" t="s">
        <v>44</v>
      </c>
      <c r="F299" s="15" t="str">
        <f>INDEX(F_Outputs_Prep!$B$4:$AH$378,MATCH(F_Outputs!$A299&amp;F_Outputs!$B299,F_Outputs_Prep!$I$4:$I$378,0),MATCH(F_Outputs!F$2,F_Outputs_Prep!$B$4:$AH$4,0))</f>
        <v>##BLANK</v>
      </c>
      <c r="G299" s="15" t="str">
        <f>INDEX(F_Outputs_Prep!$B$4:$AH$378,MATCH(F_Outputs!$A299&amp;F_Outputs!$B299,F_Outputs_Prep!$I$4:$I$378,0),MATCH(F_Outputs!G$2,F_Outputs_Prep!$B$4:$AH$4,0))</f>
        <v>##BLANK</v>
      </c>
      <c r="H299" s="15" t="str">
        <f>INDEX(F_Outputs_Prep!$B$4:$AH$378,MATCH(F_Outputs!$A299&amp;F_Outputs!$B299,F_Outputs_Prep!$I$4:$I$378,0),MATCH(F_Outputs!H$2,F_Outputs_Prep!$B$4:$AH$4,0))</f>
        <v>##BLANK</v>
      </c>
      <c r="I299" s="15" t="str">
        <f>INDEX(F_Outputs_Prep!$B$4:$AH$378,MATCH(F_Outputs!$A299&amp;F_Outputs!$B299,F_Outputs_Prep!$I$4:$I$378,0),MATCH(F_Outputs!I$2,F_Outputs_Prep!$B$4:$AH$4,0))</f>
        <v>##BLANK</v>
      </c>
      <c r="J299" s="15" t="str">
        <f>INDEX(F_Outputs_Prep!$B$4:$AH$378,MATCH(F_Outputs!$A299&amp;F_Outputs!$B299,F_Outputs_Prep!$I$4:$I$378,0),MATCH(F_Outputs!J$2,F_Outputs_Prep!$B$4:$AH$4,0))</f>
        <v>##BLANK</v>
      </c>
      <c r="K299" s="15" t="str">
        <f>INDEX(F_Outputs_Prep!$B$4:$AH$378,MATCH(F_Outputs!$A299&amp;F_Outputs!$B299,F_Outputs_Prep!$I$4:$I$378,0),MATCH(F_Outputs!K$2,F_Outputs_Prep!$B$4:$AH$4,0))</f>
        <v>##BLANK</v>
      </c>
      <c r="L299" s="15" t="str">
        <f>INDEX(F_Outputs_Prep!$B$4:$AH$378,MATCH(F_Outputs!$A299&amp;F_Outputs!$B299,F_Outputs_Prep!$I$4:$I$378,0),MATCH(F_Outputs!L$2,F_Outputs_Prep!$B$4:$AH$4,0))</f>
        <v>##BLANK</v>
      </c>
      <c r="M299" s="15" t="str">
        <f>INDEX(F_Outputs_Prep!$B$4:$AH$378,MATCH(F_Outputs!$A299&amp;F_Outputs!$B299,F_Outputs_Prep!$I$4:$I$378,0),MATCH(F_Outputs!M$2,F_Outputs_Prep!$B$4:$AH$4,0))</f>
        <v>##BLANK</v>
      </c>
      <c r="N299" s="15" t="str">
        <f>INDEX(F_Outputs_Prep!$B$4:$AH$378,MATCH(F_Outputs!$A299&amp;F_Outputs!$B299,F_Outputs_Prep!$I$4:$I$378,0),MATCH(F_Outputs!N$2,F_Outputs_Prep!$B$4:$AH$4,0))</f>
        <v>##BLANK</v>
      </c>
      <c r="O299" s="15" t="str">
        <f>INDEX(F_Outputs_Prep!$B$4:$AH$378,MATCH(F_Outputs!$A299&amp;F_Outputs!$B299,F_Outputs_Prep!$I$4:$I$378,0),MATCH(F_Outputs!O$2,F_Outputs_Prep!$B$4:$AH$4,0))</f>
        <v>##BLANK</v>
      </c>
      <c r="P299" s="15" t="str">
        <f>INDEX(F_Outputs_Prep!$B$4:$AH$378,MATCH(F_Outputs!$A299&amp;F_Outputs!$B299,F_Outputs_Prep!$I$4:$I$378,0),MATCH(F_Outputs!P$2,F_Outputs_Prep!$B$4:$AH$4,0))</f>
        <v>##BLANK</v>
      </c>
      <c r="Q299" s="15" t="str">
        <f>INDEX(F_Outputs_Prep!$B$4:$AH$378,MATCH(F_Outputs!$A299&amp;F_Outputs!$B299,F_Outputs_Prep!$I$4:$I$378,0),MATCH(F_Outputs!Q$2,F_Outputs_Prep!$B$4:$AH$4,0))</f>
        <v>##BLANK</v>
      </c>
      <c r="R299" s="15" t="str">
        <f>INDEX(F_Outputs_Prep!$B$4:$AH$378,MATCH(F_Outputs!$A299&amp;F_Outputs!$B299,F_Outputs_Prep!$I$4:$I$378,0),MATCH(F_Outputs!R$2,F_Outputs_Prep!$B$4:$AH$4,0))</f>
        <v>##BLANK</v>
      </c>
      <c r="S299" s="15" t="str">
        <f>INDEX(F_Outputs_Prep!$B$4:$AH$378,MATCH(F_Outputs!$A299&amp;F_Outputs!$B299,F_Outputs_Prep!$I$4:$I$378,0),MATCH(F_Outputs!S$2,F_Outputs_Prep!$B$4:$AH$4,0))</f>
        <v>##BLANK</v>
      </c>
      <c r="T299" s="15" t="str">
        <f>INDEX(F_Outputs_Prep!$B$4:$AH$378,MATCH(F_Outputs!$A299&amp;F_Outputs!$B299,F_Outputs_Prep!$I$4:$I$378,0),MATCH(F_Outputs!T$2,F_Outputs_Prep!$B$4:$AH$4,0))</f>
        <v>##BLANK</v>
      </c>
      <c r="U299" s="15" t="str">
        <f>INDEX(F_Outputs_Prep!$B$4:$AH$378,MATCH(F_Outputs!$A299&amp;F_Outputs!$B299,F_Outputs_Prep!$I$4:$I$378,0),MATCH(F_Outputs!U$2,F_Outputs_Prep!$B$4:$AH$4,0))</f>
        <v>##BLANK</v>
      </c>
      <c r="V299" s="15" t="str">
        <f>INDEX(F_Outputs_Prep!$B$4:$AH$378,MATCH(F_Outputs!$A299&amp;F_Outputs!$B299,F_Outputs_Prep!$I$4:$I$378,0),MATCH(F_Outputs!V$2,F_Outputs_Prep!$B$4:$AH$4,0))</f>
        <v>##BLANK</v>
      </c>
      <c r="W299" s="15" t="str">
        <f>INDEX(F_Outputs_Prep!$B$4:$AH$378,MATCH(F_Outputs!$A299&amp;F_Outputs!$B299,F_Outputs_Prep!$I$4:$I$378,0),MATCH(F_Outputs!W$2,F_Outputs_Prep!$B$4:$AH$4,0))</f>
        <v>##BLANK</v>
      </c>
      <c r="X299" s="15" t="str">
        <f>INDEX(F_Outputs_Prep!$B$4:$AH$378,MATCH(F_Outputs!$A299&amp;F_Outputs!$B299,F_Outputs_Prep!$I$4:$I$378,0),MATCH(F_Outputs!X$2,F_Outputs_Prep!$B$4:$AH$4,0))</f>
        <v>##BLANK</v>
      </c>
    </row>
    <row r="300" spans="1:24" ht="15" x14ac:dyDescent="0.25">
      <c r="A300" s="58" t="s">
        <v>96</v>
      </c>
      <c r="B300" s="56" t="s">
        <v>165</v>
      </c>
      <c r="C300" s="56" t="s">
        <v>185</v>
      </c>
      <c r="D300" s="52" t="s">
        <v>50</v>
      </c>
      <c r="E300" s="56" t="s">
        <v>44</v>
      </c>
      <c r="F300" s="15" t="str">
        <f>INDEX(F_Outputs_Prep!$B$4:$AH$378,MATCH(F_Outputs!$A300&amp;F_Outputs!$B300,F_Outputs_Prep!$I$4:$I$378,0),MATCH(F_Outputs!F$2,F_Outputs_Prep!$B$4:$AH$4,0))</f>
        <v>##BLANK</v>
      </c>
      <c r="G300" s="15" t="str">
        <f>INDEX(F_Outputs_Prep!$B$4:$AH$378,MATCH(F_Outputs!$A300&amp;F_Outputs!$B300,F_Outputs_Prep!$I$4:$I$378,0),MATCH(F_Outputs!G$2,F_Outputs_Prep!$B$4:$AH$4,0))</f>
        <v>##BLANK</v>
      </c>
      <c r="H300" s="15" t="str">
        <f>INDEX(F_Outputs_Prep!$B$4:$AH$378,MATCH(F_Outputs!$A300&amp;F_Outputs!$B300,F_Outputs_Prep!$I$4:$I$378,0),MATCH(F_Outputs!H$2,F_Outputs_Prep!$B$4:$AH$4,0))</f>
        <v>##BLANK</v>
      </c>
      <c r="I300" s="15" t="str">
        <f>INDEX(F_Outputs_Prep!$B$4:$AH$378,MATCH(F_Outputs!$A300&amp;F_Outputs!$B300,F_Outputs_Prep!$I$4:$I$378,0),MATCH(F_Outputs!I$2,F_Outputs_Prep!$B$4:$AH$4,0))</f>
        <v>##BLANK</v>
      </c>
      <c r="J300" s="15" t="str">
        <f>INDEX(F_Outputs_Prep!$B$4:$AH$378,MATCH(F_Outputs!$A300&amp;F_Outputs!$B300,F_Outputs_Prep!$I$4:$I$378,0),MATCH(F_Outputs!J$2,F_Outputs_Prep!$B$4:$AH$4,0))</f>
        <v>##BLANK</v>
      </c>
      <c r="K300" s="15" t="str">
        <f>INDEX(F_Outputs_Prep!$B$4:$AH$378,MATCH(F_Outputs!$A300&amp;F_Outputs!$B300,F_Outputs_Prep!$I$4:$I$378,0),MATCH(F_Outputs!K$2,F_Outputs_Prep!$B$4:$AH$4,0))</f>
        <v>##BLANK</v>
      </c>
      <c r="L300" s="15" t="str">
        <f>INDEX(F_Outputs_Prep!$B$4:$AH$378,MATCH(F_Outputs!$A300&amp;F_Outputs!$B300,F_Outputs_Prep!$I$4:$I$378,0),MATCH(F_Outputs!L$2,F_Outputs_Prep!$B$4:$AH$4,0))</f>
        <v>##BLANK</v>
      </c>
      <c r="M300" s="15" t="str">
        <f>INDEX(F_Outputs_Prep!$B$4:$AH$378,MATCH(F_Outputs!$A300&amp;F_Outputs!$B300,F_Outputs_Prep!$I$4:$I$378,0),MATCH(F_Outputs!M$2,F_Outputs_Prep!$B$4:$AH$4,0))</f>
        <v>##BLANK</v>
      </c>
      <c r="N300" s="15" t="str">
        <f>INDEX(F_Outputs_Prep!$B$4:$AH$378,MATCH(F_Outputs!$A300&amp;F_Outputs!$B300,F_Outputs_Prep!$I$4:$I$378,0),MATCH(F_Outputs!N$2,F_Outputs_Prep!$B$4:$AH$4,0))</f>
        <v>##BLANK</v>
      </c>
      <c r="O300" s="15" t="str">
        <f>INDEX(F_Outputs_Prep!$B$4:$AH$378,MATCH(F_Outputs!$A300&amp;F_Outputs!$B300,F_Outputs_Prep!$I$4:$I$378,0),MATCH(F_Outputs!O$2,F_Outputs_Prep!$B$4:$AH$4,0))</f>
        <v>##BLANK</v>
      </c>
      <c r="P300" s="15" t="str">
        <f>INDEX(F_Outputs_Prep!$B$4:$AH$378,MATCH(F_Outputs!$A300&amp;F_Outputs!$B300,F_Outputs_Prep!$I$4:$I$378,0),MATCH(F_Outputs!P$2,F_Outputs_Prep!$B$4:$AH$4,0))</f>
        <v>##BLANK</v>
      </c>
      <c r="Q300" s="15" t="str">
        <f>INDEX(F_Outputs_Prep!$B$4:$AH$378,MATCH(F_Outputs!$A300&amp;F_Outputs!$B300,F_Outputs_Prep!$I$4:$I$378,0),MATCH(F_Outputs!Q$2,F_Outputs_Prep!$B$4:$AH$4,0))</f>
        <v>##BLANK</v>
      </c>
      <c r="R300" s="15" t="str">
        <f>INDEX(F_Outputs_Prep!$B$4:$AH$378,MATCH(F_Outputs!$A300&amp;F_Outputs!$B300,F_Outputs_Prep!$I$4:$I$378,0),MATCH(F_Outputs!R$2,F_Outputs_Prep!$B$4:$AH$4,0))</f>
        <v>##BLANK</v>
      </c>
      <c r="S300" s="15" t="str">
        <f>INDEX(F_Outputs_Prep!$B$4:$AH$378,MATCH(F_Outputs!$A300&amp;F_Outputs!$B300,F_Outputs_Prep!$I$4:$I$378,0),MATCH(F_Outputs!S$2,F_Outputs_Prep!$B$4:$AH$4,0))</f>
        <v>##BLANK</v>
      </c>
      <c r="T300" s="15" t="str">
        <f>INDEX(F_Outputs_Prep!$B$4:$AH$378,MATCH(F_Outputs!$A300&amp;F_Outputs!$B300,F_Outputs_Prep!$I$4:$I$378,0),MATCH(F_Outputs!T$2,F_Outputs_Prep!$B$4:$AH$4,0))</f>
        <v>##BLANK</v>
      </c>
      <c r="U300" s="15" t="str">
        <f>INDEX(F_Outputs_Prep!$B$4:$AH$378,MATCH(F_Outputs!$A300&amp;F_Outputs!$B300,F_Outputs_Prep!$I$4:$I$378,0),MATCH(F_Outputs!U$2,F_Outputs_Prep!$B$4:$AH$4,0))</f>
        <v>##BLANK</v>
      </c>
      <c r="V300" s="15" t="str">
        <f>INDEX(F_Outputs_Prep!$B$4:$AH$378,MATCH(F_Outputs!$A300&amp;F_Outputs!$B300,F_Outputs_Prep!$I$4:$I$378,0),MATCH(F_Outputs!V$2,F_Outputs_Prep!$B$4:$AH$4,0))</f>
        <v>##BLANK</v>
      </c>
      <c r="W300" s="15" t="str">
        <f>INDEX(F_Outputs_Prep!$B$4:$AH$378,MATCH(F_Outputs!$A300&amp;F_Outputs!$B300,F_Outputs_Prep!$I$4:$I$378,0),MATCH(F_Outputs!W$2,F_Outputs_Prep!$B$4:$AH$4,0))</f>
        <v>##BLANK</v>
      </c>
      <c r="X300" s="15" t="str">
        <f>INDEX(F_Outputs_Prep!$B$4:$AH$378,MATCH(F_Outputs!$A300&amp;F_Outputs!$B300,F_Outputs_Prep!$I$4:$I$378,0),MATCH(F_Outputs!X$2,F_Outputs_Prep!$B$4:$AH$4,0))</f>
        <v>##BLANK</v>
      </c>
    </row>
    <row r="301" spans="1:24" ht="15" x14ac:dyDescent="0.25">
      <c r="A301" s="58" t="s">
        <v>96</v>
      </c>
      <c r="B301" s="56" t="s">
        <v>166</v>
      </c>
      <c r="C301" s="56" t="s">
        <v>186</v>
      </c>
      <c r="D301" s="52" t="s">
        <v>50</v>
      </c>
      <c r="E301" s="56" t="s">
        <v>44</v>
      </c>
      <c r="F301" s="15" t="str">
        <f>INDEX(F_Outputs_Prep!$B$4:$AH$378,MATCH(F_Outputs!$A301&amp;F_Outputs!$B301,F_Outputs_Prep!$I$4:$I$378,0),MATCH(F_Outputs!F$2,F_Outputs_Prep!$B$4:$AH$4,0))</f>
        <v>##BLANK</v>
      </c>
      <c r="G301" s="15" t="str">
        <f>INDEX(F_Outputs_Prep!$B$4:$AH$378,MATCH(F_Outputs!$A301&amp;F_Outputs!$B301,F_Outputs_Prep!$I$4:$I$378,0),MATCH(F_Outputs!G$2,F_Outputs_Prep!$B$4:$AH$4,0))</f>
        <v>##BLANK</v>
      </c>
      <c r="H301" s="15" t="str">
        <f>INDEX(F_Outputs_Prep!$B$4:$AH$378,MATCH(F_Outputs!$A301&amp;F_Outputs!$B301,F_Outputs_Prep!$I$4:$I$378,0),MATCH(F_Outputs!H$2,F_Outputs_Prep!$B$4:$AH$4,0))</f>
        <v>##BLANK</v>
      </c>
      <c r="I301" s="15" t="str">
        <f>INDEX(F_Outputs_Prep!$B$4:$AH$378,MATCH(F_Outputs!$A301&amp;F_Outputs!$B301,F_Outputs_Prep!$I$4:$I$378,0),MATCH(F_Outputs!I$2,F_Outputs_Prep!$B$4:$AH$4,0))</f>
        <v>##BLANK</v>
      </c>
      <c r="J301" s="15" t="str">
        <f>INDEX(F_Outputs_Prep!$B$4:$AH$378,MATCH(F_Outputs!$A301&amp;F_Outputs!$B301,F_Outputs_Prep!$I$4:$I$378,0),MATCH(F_Outputs!J$2,F_Outputs_Prep!$B$4:$AH$4,0))</f>
        <v>##BLANK</v>
      </c>
      <c r="K301" s="15" t="str">
        <f>INDEX(F_Outputs_Prep!$B$4:$AH$378,MATCH(F_Outputs!$A301&amp;F_Outputs!$B301,F_Outputs_Prep!$I$4:$I$378,0),MATCH(F_Outputs!K$2,F_Outputs_Prep!$B$4:$AH$4,0))</f>
        <v>##BLANK</v>
      </c>
      <c r="L301" s="15" t="str">
        <f>INDEX(F_Outputs_Prep!$B$4:$AH$378,MATCH(F_Outputs!$A301&amp;F_Outputs!$B301,F_Outputs_Prep!$I$4:$I$378,0),MATCH(F_Outputs!L$2,F_Outputs_Prep!$B$4:$AH$4,0))</f>
        <v>##BLANK</v>
      </c>
      <c r="M301" s="15" t="str">
        <f>INDEX(F_Outputs_Prep!$B$4:$AH$378,MATCH(F_Outputs!$A301&amp;F_Outputs!$B301,F_Outputs_Prep!$I$4:$I$378,0),MATCH(F_Outputs!M$2,F_Outputs_Prep!$B$4:$AH$4,0))</f>
        <v>##BLANK</v>
      </c>
      <c r="N301" s="15" t="str">
        <f>INDEX(F_Outputs_Prep!$B$4:$AH$378,MATCH(F_Outputs!$A301&amp;F_Outputs!$B301,F_Outputs_Prep!$I$4:$I$378,0),MATCH(F_Outputs!N$2,F_Outputs_Prep!$B$4:$AH$4,0))</f>
        <v>##BLANK</v>
      </c>
      <c r="O301" s="15" t="str">
        <f>INDEX(F_Outputs_Prep!$B$4:$AH$378,MATCH(F_Outputs!$A301&amp;F_Outputs!$B301,F_Outputs_Prep!$I$4:$I$378,0),MATCH(F_Outputs!O$2,F_Outputs_Prep!$B$4:$AH$4,0))</f>
        <v>##BLANK</v>
      </c>
      <c r="P301" s="15" t="str">
        <f>INDEX(F_Outputs_Prep!$B$4:$AH$378,MATCH(F_Outputs!$A301&amp;F_Outputs!$B301,F_Outputs_Prep!$I$4:$I$378,0),MATCH(F_Outputs!P$2,F_Outputs_Prep!$B$4:$AH$4,0))</f>
        <v>##BLANK</v>
      </c>
      <c r="Q301" s="15" t="str">
        <f>INDEX(F_Outputs_Prep!$B$4:$AH$378,MATCH(F_Outputs!$A301&amp;F_Outputs!$B301,F_Outputs_Prep!$I$4:$I$378,0),MATCH(F_Outputs!Q$2,F_Outputs_Prep!$B$4:$AH$4,0))</f>
        <v>##BLANK</v>
      </c>
      <c r="R301" s="15" t="str">
        <f>INDEX(F_Outputs_Prep!$B$4:$AH$378,MATCH(F_Outputs!$A301&amp;F_Outputs!$B301,F_Outputs_Prep!$I$4:$I$378,0),MATCH(F_Outputs!R$2,F_Outputs_Prep!$B$4:$AH$4,0))</f>
        <v>##BLANK</v>
      </c>
      <c r="S301" s="15" t="str">
        <f>INDEX(F_Outputs_Prep!$B$4:$AH$378,MATCH(F_Outputs!$A301&amp;F_Outputs!$B301,F_Outputs_Prep!$I$4:$I$378,0),MATCH(F_Outputs!S$2,F_Outputs_Prep!$B$4:$AH$4,0))</f>
        <v>##BLANK</v>
      </c>
      <c r="T301" s="15" t="str">
        <f>INDEX(F_Outputs_Prep!$B$4:$AH$378,MATCH(F_Outputs!$A301&amp;F_Outputs!$B301,F_Outputs_Prep!$I$4:$I$378,0),MATCH(F_Outputs!T$2,F_Outputs_Prep!$B$4:$AH$4,0))</f>
        <v>##BLANK</v>
      </c>
      <c r="U301" s="15" t="str">
        <f>INDEX(F_Outputs_Prep!$B$4:$AH$378,MATCH(F_Outputs!$A301&amp;F_Outputs!$B301,F_Outputs_Prep!$I$4:$I$378,0),MATCH(F_Outputs!U$2,F_Outputs_Prep!$B$4:$AH$4,0))</f>
        <v>##BLANK</v>
      </c>
      <c r="V301" s="15" t="str">
        <f>INDEX(F_Outputs_Prep!$B$4:$AH$378,MATCH(F_Outputs!$A301&amp;F_Outputs!$B301,F_Outputs_Prep!$I$4:$I$378,0),MATCH(F_Outputs!V$2,F_Outputs_Prep!$B$4:$AH$4,0))</f>
        <v>##BLANK</v>
      </c>
      <c r="W301" s="15" t="str">
        <f>INDEX(F_Outputs_Prep!$B$4:$AH$378,MATCH(F_Outputs!$A301&amp;F_Outputs!$B301,F_Outputs_Prep!$I$4:$I$378,0),MATCH(F_Outputs!W$2,F_Outputs_Prep!$B$4:$AH$4,0))</f>
        <v>##BLANK</v>
      </c>
      <c r="X301" s="15" t="str">
        <f>INDEX(F_Outputs_Prep!$B$4:$AH$378,MATCH(F_Outputs!$A301&amp;F_Outputs!$B301,F_Outputs_Prep!$I$4:$I$378,0),MATCH(F_Outputs!X$2,F_Outputs_Prep!$B$4:$AH$4,0))</f>
        <v>##BLANK</v>
      </c>
    </row>
    <row r="302" spans="1:24" ht="15" x14ac:dyDescent="0.25">
      <c r="A302" s="58" t="s">
        <v>96</v>
      </c>
      <c r="B302" s="56" t="s">
        <v>167</v>
      </c>
      <c r="C302" s="56" t="s">
        <v>187</v>
      </c>
      <c r="D302" s="52" t="s">
        <v>50</v>
      </c>
      <c r="E302" s="56" t="s">
        <v>44</v>
      </c>
      <c r="F302" s="15" t="str">
        <f>INDEX(F_Outputs_Prep!$B$4:$AH$378,MATCH(F_Outputs!$A302&amp;F_Outputs!$B302,F_Outputs_Prep!$I$4:$I$378,0),MATCH(F_Outputs!F$2,F_Outputs_Prep!$B$4:$AH$4,0))</f>
        <v>##BLANK</v>
      </c>
      <c r="G302" s="15" t="str">
        <f>INDEX(F_Outputs_Prep!$B$4:$AH$378,MATCH(F_Outputs!$A302&amp;F_Outputs!$B302,F_Outputs_Prep!$I$4:$I$378,0),MATCH(F_Outputs!G$2,F_Outputs_Prep!$B$4:$AH$4,0))</f>
        <v>##BLANK</v>
      </c>
      <c r="H302" s="15" t="str">
        <f>INDEX(F_Outputs_Prep!$B$4:$AH$378,MATCH(F_Outputs!$A302&amp;F_Outputs!$B302,F_Outputs_Prep!$I$4:$I$378,0),MATCH(F_Outputs!H$2,F_Outputs_Prep!$B$4:$AH$4,0))</f>
        <v>##BLANK</v>
      </c>
      <c r="I302" s="15" t="str">
        <f>INDEX(F_Outputs_Prep!$B$4:$AH$378,MATCH(F_Outputs!$A302&amp;F_Outputs!$B302,F_Outputs_Prep!$I$4:$I$378,0),MATCH(F_Outputs!I$2,F_Outputs_Prep!$B$4:$AH$4,0))</f>
        <v>##BLANK</v>
      </c>
      <c r="J302" s="15" t="str">
        <f>INDEX(F_Outputs_Prep!$B$4:$AH$378,MATCH(F_Outputs!$A302&amp;F_Outputs!$B302,F_Outputs_Prep!$I$4:$I$378,0),MATCH(F_Outputs!J$2,F_Outputs_Prep!$B$4:$AH$4,0))</f>
        <v>##BLANK</v>
      </c>
      <c r="K302" s="15" t="str">
        <f>INDEX(F_Outputs_Prep!$B$4:$AH$378,MATCH(F_Outputs!$A302&amp;F_Outputs!$B302,F_Outputs_Prep!$I$4:$I$378,0),MATCH(F_Outputs!K$2,F_Outputs_Prep!$B$4:$AH$4,0))</f>
        <v>##BLANK</v>
      </c>
      <c r="L302" s="15" t="str">
        <f>INDEX(F_Outputs_Prep!$B$4:$AH$378,MATCH(F_Outputs!$A302&amp;F_Outputs!$B302,F_Outputs_Prep!$I$4:$I$378,0),MATCH(F_Outputs!L$2,F_Outputs_Prep!$B$4:$AH$4,0))</f>
        <v>##BLANK</v>
      </c>
      <c r="M302" s="15" t="str">
        <f>INDEX(F_Outputs_Prep!$B$4:$AH$378,MATCH(F_Outputs!$A302&amp;F_Outputs!$B302,F_Outputs_Prep!$I$4:$I$378,0),MATCH(F_Outputs!M$2,F_Outputs_Prep!$B$4:$AH$4,0))</f>
        <v>##BLANK</v>
      </c>
      <c r="N302" s="15" t="str">
        <f>INDEX(F_Outputs_Prep!$B$4:$AH$378,MATCH(F_Outputs!$A302&amp;F_Outputs!$B302,F_Outputs_Prep!$I$4:$I$378,0),MATCH(F_Outputs!N$2,F_Outputs_Prep!$B$4:$AH$4,0))</f>
        <v>##BLANK</v>
      </c>
      <c r="O302" s="15" t="str">
        <f>INDEX(F_Outputs_Prep!$B$4:$AH$378,MATCH(F_Outputs!$A302&amp;F_Outputs!$B302,F_Outputs_Prep!$I$4:$I$378,0),MATCH(F_Outputs!O$2,F_Outputs_Prep!$B$4:$AH$4,0))</f>
        <v>##BLANK</v>
      </c>
      <c r="P302" s="15" t="str">
        <f>INDEX(F_Outputs_Prep!$B$4:$AH$378,MATCH(F_Outputs!$A302&amp;F_Outputs!$B302,F_Outputs_Prep!$I$4:$I$378,0),MATCH(F_Outputs!P$2,F_Outputs_Prep!$B$4:$AH$4,0))</f>
        <v>##BLANK</v>
      </c>
      <c r="Q302" s="15" t="str">
        <f>INDEX(F_Outputs_Prep!$B$4:$AH$378,MATCH(F_Outputs!$A302&amp;F_Outputs!$B302,F_Outputs_Prep!$I$4:$I$378,0),MATCH(F_Outputs!Q$2,F_Outputs_Prep!$B$4:$AH$4,0))</f>
        <v>##BLANK</v>
      </c>
      <c r="R302" s="15" t="str">
        <f>INDEX(F_Outputs_Prep!$B$4:$AH$378,MATCH(F_Outputs!$A302&amp;F_Outputs!$B302,F_Outputs_Prep!$I$4:$I$378,0),MATCH(F_Outputs!R$2,F_Outputs_Prep!$B$4:$AH$4,0))</f>
        <v>##BLANK</v>
      </c>
      <c r="S302" s="15" t="str">
        <f>INDEX(F_Outputs_Prep!$B$4:$AH$378,MATCH(F_Outputs!$A302&amp;F_Outputs!$B302,F_Outputs_Prep!$I$4:$I$378,0),MATCH(F_Outputs!S$2,F_Outputs_Prep!$B$4:$AH$4,0))</f>
        <v>##BLANK</v>
      </c>
      <c r="T302" s="15" t="str">
        <f>INDEX(F_Outputs_Prep!$B$4:$AH$378,MATCH(F_Outputs!$A302&amp;F_Outputs!$B302,F_Outputs_Prep!$I$4:$I$378,0),MATCH(F_Outputs!T$2,F_Outputs_Prep!$B$4:$AH$4,0))</f>
        <v>##BLANK</v>
      </c>
      <c r="U302" s="15" t="str">
        <f>INDEX(F_Outputs_Prep!$B$4:$AH$378,MATCH(F_Outputs!$A302&amp;F_Outputs!$B302,F_Outputs_Prep!$I$4:$I$378,0),MATCH(F_Outputs!U$2,F_Outputs_Prep!$B$4:$AH$4,0))</f>
        <v>##BLANK</v>
      </c>
      <c r="V302" s="15" t="str">
        <f>INDEX(F_Outputs_Prep!$B$4:$AH$378,MATCH(F_Outputs!$A302&amp;F_Outputs!$B302,F_Outputs_Prep!$I$4:$I$378,0),MATCH(F_Outputs!V$2,F_Outputs_Prep!$B$4:$AH$4,0))</f>
        <v>##BLANK</v>
      </c>
      <c r="W302" s="15" t="str">
        <f>INDEX(F_Outputs_Prep!$B$4:$AH$378,MATCH(F_Outputs!$A302&amp;F_Outputs!$B302,F_Outputs_Prep!$I$4:$I$378,0),MATCH(F_Outputs!W$2,F_Outputs_Prep!$B$4:$AH$4,0))</f>
        <v>##BLANK</v>
      </c>
      <c r="X302" s="15" t="str">
        <f>INDEX(F_Outputs_Prep!$B$4:$AH$378,MATCH(F_Outputs!$A302&amp;F_Outputs!$B302,F_Outputs_Prep!$I$4:$I$378,0),MATCH(F_Outputs!X$2,F_Outputs_Prep!$B$4:$AH$4,0))</f>
        <v>##BLANK</v>
      </c>
    </row>
    <row r="303" spans="1:24" ht="15" x14ac:dyDescent="0.25">
      <c r="A303" s="58" t="s">
        <v>96</v>
      </c>
      <c r="B303" s="56" t="s">
        <v>168</v>
      </c>
      <c r="C303" s="56" t="s">
        <v>188</v>
      </c>
      <c r="D303" s="52" t="s">
        <v>50</v>
      </c>
      <c r="E303" s="56" t="s">
        <v>44</v>
      </c>
      <c r="F303" s="15" t="str">
        <f>INDEX(F_Outputs_Prep!$B$4:$AH$378,MATCH(F_Outputs!$A303&amp;F_Outputs!$B303,F_Outputs_Prep!$I$4:$I$378,0),MATCH(F_Outputs!F$2,F_Outputs_Prep!$B$4:$AH$4,0))</f>
        <v>##BLANK</v>
      </c>
      <c r="G303" s="15" t="str">
        <f>INDEX(F_Outputs_Prep!$B$4:$AH$378,MATCH(F_Outputs!$A303&amp;F_Outputs!$B303,F_Outputs_Prep!$I$4:$I$378,0),MATCH(F_Outputs!G$2,F_Outputs_Prep!$B$4:$AH$4,0))</f>
        <v>##BLANK</v>
      </c>
      <c r="H303" s="15" t="str">
        <f>INDEX(F_Outputs_Prep!$B$4:$AH$378,MATCH(F_Outputs!$A303&amp;F_Outputs!$B303,F_Outputs_Prep!$I$4:$I$378,0),MATCH(F_Outputs!H$2,F_Outputs_Prep!$B$4:$AH$4,0))</f>
        <v>##BLANK</v>
      </c>
      <c r="I303" s="15" t="str">
        <f>INDEX(F_Outputs_Prep!$B$4:$AH$378,MATCH(F_Outputs!$A303&amp;F_Outputs!$B303,F_Outputs_Prep!$I$4:$I$378,0),MATCH(F_Outputs!I$2,F_Outputs_Prep!$B$4:$AH$4,0))</f>
        <v>##BLANK</v>
      </c>
      <c r="J303" s="15" t="str">
        <f>INDEX(F_Outputs_Prep!$B$4:$AH$378,MATCH(F_Outputs!$A303&amp;F_Outputs!$B303,F_Outputs_Prep!$I$4:$I$378,0),MATCH(F_Outputs!J$2,F_Outputs_Prep!$B$4:$AH$4,0))</f>
        <v>##BLANK</v>
      </c>
      <c r="K303" s="15" t="str">
        <f>INDEX(F_Outputs_Prep!$B$4:$AH$378,MATCH(F_Outputs!$A303&amp;F_Outputs!$B303,F_Outputs_Prep!$I$4:$I$378,0),MATCH(F_Outputs!K$2,F_Outputs_Prep!$B$4:$AH$4,0))</f>
        <v>##BLANK</v>
      </c>
      <c r="L303" s="15" t="str">
        <f>INDEX(F_Outputs_Prep!$B$4:$AH$378,MATCH(F_Outputs!$A303&amp;F_Outputs!$B303,F_Outputs_Prep!$I$4:$I$378,0),MATCH(F_Outputs!L$2,F_Outputs_Prep!$B$4:$AH$4,0))</f>
        <v>##BLANK</v>
      </c>
      <c r="M303" s="15" t="str">
        <f>INDEX(F_Outputs_Prep!$B$4:$AH$378,MATCH(F_Outputs!$A303&amp;F_Outputs!$B303,F_Outputs_Prep!$I$4:$I$378,0),MATCH(F_Outputs!M$2,F_Outputs_Prep!$B$4:$AH$4,0))</f>
        <v>##BLANK</v>
      </c>
      <c r="N303" s="15" t="str">
        <f>INDEX(F_Outputs_Prep!$B$4:$AH$378,MATCH(F_Outputs!$A303&amp;F_Outputs!$B303,F_Outputs_Prep!$I$4:$I$378,0),MATCH(F_Outputs!N$2,F_Outputs_Prep!$B$4:$AH$4,0))</f>
        <v>##BLANK</v>
      </c>
      <c r="O303" s="15" t="str">
        <f>INDEX(F_Outputs_Prep!$B$4:$AH$378,MATCH(F_Outputs!$A303&amp;F_Outputs!$B303,F_Outputs_Prep!$I$4:$I$378,0),MATCH(F_Outputs!O$2,F_Outputs_Prep!$B$4:$AH$4,0))</f>
        <v>##BLANK</v>
      </c>
      <c r="P303" s="15" t="str">
        <f>INDEX(F_Outputs_Prep!$B$4:$AH$378,MATCH(F_Outputs!$A303&amp;F_Outputs!$B303,F_Outputs_Prep!$I$4:$I$378,0),MATCH(F_Outputs!P$2,F_Outputs_Prep!$B$4:$AH$4,0))</f>
        <v>##BLANK</v>
      </c>
      <c r="Q303" s="15" t="str">
        <f>INDEX(F_Outputs_Prep!$B$4:$AH$378,MATCH(F_Outputs!$A303&amp;F_Outputs!$B303,F_Outputs_Prep!$I$4:$I$378,0),MATCH(F_Outputs!Q$2,F_Outputs_Prep!$B$4:$AH$4,0))</f>
        <v>##BLANK</v>
      </c>
      <c r="R303" s="15" t="str">
        <f>INDEX(F_Outputs_Prep!$B$4:$AH$378,MATCH(F_Outputs!$A303&amp;F_Outputs!$B303,F_Outputs_Prep!$I$4:$I$378,0),MATCH(F_Outputs!R$2,F_Outputs_Prep!$B$4:$AH$4,0))</f>
        <v>##BLANK</v>
      </c>
      <c r="S303" s="15" t="str">
        <f>INDEX(F_Outputs_Prep!$B$4:$AH$378,MATCH(F_Outputs!$A303&amp;F_Outputs!$B303,F_Outputs_Prep!$I$4:$I$378,0),MATCH(F_Outputs!S$2,F_Outputs_Prep!$B$4:$AH$4,0))</f>
        <v>##BLANK</v>
      </c>
      <c r="T303" s="15" t="str">
        <f>INDEX(F_Outputs_Prep!$B$4:$AH$378,MATCH(F_Outputs!$A303&amp;F_Outputs!$B303,F_Outputs_Prep!$I$4:$I$378,0),MATCH(F_Outputs!T$2,F_Outputs_Prep!$B$4:$AH$4,0))</f>
        <v>##BLANK</v>
      </c>
      <c r="U303" s="15" t="str">
        <f>INDEX(F_Outputs_Prep!$B$4:$AH$378,MATCH(F_Outputs!$A303&amp;F_Outputs!$B303,F_Outputs_Prep!$I$4:$I$378,0),MATCH(F_Outputs!U$2,F_Outputs_Prep!$B$4:$AH$4,0))</f>
        <v>##BLANK</v>
      </c>
      <c r="V303" s="15" t="str">
        <f>INDEX(F_Outputs_Prep!$B$4:$AH$378,MATCH(F_Outputs!$A303&amp;F_Outputs!$B303,F_Outputs_Prep!$I$4:$I$378,0),MATCH(F_Outputs!V$2,F_Outputs_Prep!$B$4:$AH$4,0))</f>
        <v>##BLANK</v>
      </c>
      <c r="W303" s="15" t="str">
        <f>INDEX(F_Outputs_Prep!$B$4:$AH$378,MATCH(F_Outputs!$A303&amp;F_Outputs!$B303,F_Outputs_Prep!$I$4:$I$378,0),MATCH(F_Outputs!W$2,F_Outputs_Prep!$B$4:$AH$4,0))</f>
        <v>##BLANK</v>
      </c>
      <c r="X303" s="15" t="str">
        <f>INDEX(F_Outputs_Prep!$B$4:$AH$378,MATCH(F_Outputs!$A303&amp;F_Outputs!$B303,F_Outputs_Prep!$I$4:$I$378,0),MATCH(F_Outputs!X$2,F_Outputs_Prep!$B$4:$AH$4,0))</f>
        <v>##BLANK</v>
      </c>
    </row>
    <row r="304" spans="1:24" ht="15" x14ac:dyDescent="0.25">
      <c r="A304" s="58" t="s">
        <v>96</v>
      </c>
      <c r="B304" s="56" t="s">
        <v>169</v>
      </c>
      <c r="C304" s="56" t="s">
        <v>189</v>
      </c>
      <c r="D304" s="52" t="s">
        <v>50</v>
      </c>
      <c r="E304" s="56" t="s">
        <v>44</v>
      </c>
      <c r="F304" s="15" t="str">
        <f>INDEX(F_Outputs_Prep!$B$4:$AH$378,MATCH(F_Outputs!$A304&amp;F_Outputs!$B304,F_Outputs_Prep!$I$4:$I$378,0),MATCH(F_Outputs!F$2,F_Outputs_Prep!$B$4:$AH$4,0))</f>
        <v>##BLANK</v>
      </c>
      <c r="G304" s="15" t="str">
        <f>INDEX(F_Outputs_Prep!$B$4:$AH$378,MATCH(F_Outputs!$A304&amp;F_Outputs!$B304,F_Outputs_Prep!$I$4:$I$378,0),MATCH(F_Outputs!G$2,F_Outputs_Prep!$B$4:$AH$4,0))</f>
        <v>##BLANK</v>
      </c>
      <c r="H304" s="15" t="str">
        <f>INDEX(F_Outputs_Prep!$B$4:$AH$378,MATCH(F_Outputs!$A304&amp;F_Outputs!$B304,F_Outputs_Prep!$I$4:$I$378,0),MATCH(F_Outputs!H$2,F_Outputs_Prep!$B$4:$AH$4,0))</f>
        <v>##BLANK</v>
      </c>
      <c r="I304" s="15" t="str">
        <f>INDEX(F_Outputs_Prep!$B$4:$AH$378,MATCH(F_Outputs!$A304&amp;F_Outputs!$B304,F_Outputs_Prep!$I$4:$I$378,0),MATCH(F_Outputs!I$2,F_Outputs_Prep!$B$4:$AH$4,0))</f>
        <v>##BLANK</v>
      </c>
      <c r="J304" s="15" t="str">
        <f>INDEX(F_Outputs_Prep!$B$4:$AH$378,MATCH(F_Outputs!$A304&amp;F_Outputs!$B304,F_Outputs_Prep!$I$4:$I$378,0),MATCH(F_Outputs!J$2,F_Outputs_Prep!$B$4:$AH$4,0))</f>
        <v>##BLANK</v>
      </c>
      <c r="K304" s="15" t="str">
        <f>INDEX(F_Outputs_Prep!$B$4:$AH$378,MATCH(F_Outputs!$A304&amp;F_Outputs!$B304,F_Outputs_Prep!$I$4:$I$378,0),MATCH(F_Outputs!K$2,F_Outputs_Prep!$B$4:$AH$4,0))</f>
        <v>##BLANK</v>
      </c>
      <c r="L304" s="15" t="str">
        <f>INDEX(F_Outputs_Prep!$B$4:$AH$378,MATCH(F_Outputs!$A304&amp;F_Outputs!$B304,F_Outputs_Prep!$I$4:$I$378,0),MATCH(F_Outputs!L$2,F_Outputs_Prep!$B$4:$AH$4,0))</f>
        <v>##BLANK</v>
      </c>
      <c r="M304" s="15" t="str">
        <f>INDEX(F_Outputs_Prep!$B$4:$AH$378,MATCH(F_Outputs!$A304&amp;F_Outputs!$B304,F_Outputs_Prep!$I$4:$I$378,0),MATCH(F_Outputs!M$2,F_Outputs_Prep!$B$4:$AH$4,0))</f>
        <v>##BLANK</v>
      </c>
      <c r="N304" s="15" t="str">
        <f>INDEX(F_Outputs_Prep!$B$4:$AH$378,MATCH(F_Outputs!$A304&amp;F_Outputs!$B304,F_Outputs_Prep!$I$4:$I$378,0),MATCH(F_Outputs!N$2,F_Outputs_Prep!$B$4:$AH$4,0))</f>
        <v>##BLANK</v>
      </c>
      <c r="O304" s="15" t="str">
        <f>INDEX(F_Outputs_Prep!$B$4:$AH$378,MATCH(F_Outputs!$A304&amp;F_Outputs!$B304,F_Outputs_Prep!$I$4:$I$378,0),MATCH(F_Outputs!O$2,F_Outputs_Prep!$B$4:$AH$4,0))</f>
        <v>##BLANK</v>
      </c>
      <c r="P304" s="15" t="str">
        <f>INDEX(F_Outputs_Prep!$B$4:$AH$378,MATCH(F_Outputs!$A304&amp;F_Outputs!$B304,F_Outputs_Prep!$I$4:$I$378,0),MATCH(F_Outputs!P$2,F_Outputs_Prep!$B$4:$AH$4,0))</f>
        <v>##BLANK</v>
      </c>
      <c r="Q304" s="15" t="str">
        <f>INDEX(F_Outputs_Prep!$B$4:$AH$378,MATCH(F_Outputs!$A304&amp;F_Outputs!$B304,F_Outputs_Prep!$I$4:$I$378,0),MATCH(F_Outputs!Q$2,F_Outputs_Prep!$B$4:$AH$4,0))</f>
        <v>##BLANK</v>
      </c>
      <c r="R304" s="15" t="str">
        <f>INDEX(F_Outputs_Prep!$B$4:$AH$378,MATCH(F_Outputs!$A304&amp;F_Outputs!$B304,F_Outputs_Prep!$I$4:$I$378,0),MATCH(F_Outputs!R$2,F_Outputs_Prep!$B$4:$AH$4,0))</f>
        <v>##BLANK</v>
      </c>
      <c r="S304" s="15" t="str">
        <f>INDEX(F_Outputs_Prep!$B$4:$AH$378,MATCH(F_Outputs!$A304&amp;F_Outputs!$B304,F_Outputs_Prep!$I$4:$I$378,0),MATCH(F_Outputs!S$2,F_Outputs_Prep!$B$4:$AH$4,0))</f>
        <v>##BLANK</v>
      </c>
      <c r="T304" s="15" t="str">
        <f>INDEX(F_Outputs_Prep!$B$4:$AH$378,MATCH(F_Outputs!$A304&amp;F_Outputs!$B304,F_Outputs_Prep!$I$4:$I$378,0),MATCH(F_Outputs!T$2,F_Outputs_Prep!$B$4:$AH$4,0))</f>
        <v>##BLANK</v>
      </c>
      <c r="U304" s="15" t="str">
        <f>INDEX(F_Outputs_Prep!$B$4:$AH$378,MATCH(F_Outputs!$A304&amp;F_Outputs!$B304,F_Outputs_Prep!$I$4:$I$378,0),MATCH(F_Outputs!U$2,F_Outputs_Prep!$B$4:$AH$4,0))</f>
        <v>##BLANK</v>
      </c>
      <c r="V304" s="15" t="str">
        <f>INDEX(F_Outputs_Prep!$B$4:$AH$378,MATCH(F_Outputs!$A304&amp;F_Outputs!$B304,F_Outputs_Prep!$I$4:$I$378,0),MATCH(F_Outputs!V$2,F_Outputs_Prep!$B$4:$AH$4,0))</f>
        <v>##BLANK</v>
      </c>
      <c r="W304" s="15" t="str">
        <f>INDEX(F_Outputs_Prep!$B$4:$AH$378,MATCH(F_Outputs!$A304&amp;F_Outputs!$B304,F_Outputs_Prep!$I$4:$I$378,0),MATCH(F_Outputs!W$2,F_Outputs_Prep!$B$4:$AH$4,0))</f>
        <v>##BLANK</v>
      </c>
      <c r="X304" s="15" t="str">
        <f>INDEX(F_Outputs_Prep!$B$4:$AH$378,MATCH(F_Outputs!$A304&amp;F_Outputs!$B304,F_Outputs_Prep!$I$4:$I$378,0),MATCH(F_Outputs!X$2,F_Outputs_Prep!$B$4:$AH$4,0))</f>
        <v>##BLANK</v>
      </c>
    </row>
    <row r="305" spans="1:24" ht="15" x14ac:dyDescent="0.25">
      <c r="A305" s="58" t="s">
        <v>96</v>
      </c>
      <c r="B305" s="56" t="s">
        <v>170</v>
      </c>
      <c r="C305" s="56" t="s">
        <v>190</v>
      </c>
      <c r="D305" s="52" t="s">
        <v>50</v>
      </c>
      <c r="E305" s="56" t="s">
        <v>44</v>
      </c>
      <c r="F305" s="15" t="str">
        <f>INDEX(F_Outputs_Prep!$B$4:$AH$378,MATCH(F_Outputs!$A305&amp;F_Outputs!$B305,F_Outputs_Prep!$I$4:$I$378,0),MATCH(F_Outputs!F$2,F_Outputs_Prep!$B$4:$AH$4,0))</f>
        <v>##BLANK</v>
      </c>
      <c r="G305" s="15" t="str">
        <f>INDEX(F_Outputs_Prep!$B$4:$AH$378,MATCH(F_Outputs!$A305&amp;F_Outputs!$B305,F_Outputs_Prep!$I$4:$I$378,0),MATCH(F_Outputs!G$2,F_Outputs_Prep!$B$4:$AH$4,0))</f>
        <v>##BLANK</v>
      </c>
      <c r="H305" s="15" t="str">
        <f>INDEX(F_Outputs_Prep!$B$4:$AH$378,MATCH(F_Outputs!$A305&amp;F_Outputs!$B305,F_Outputs_Prep!$I$4:$I$378,0),MATCH(F_Outputs!H$2,F_Outputs_Prep!$B$4:$AH$4,0))</f>
        <v>##BLANK</v>
      </c>
      <c r="I305" s="15" t="str">
        <f>INDEX(F_Outputs_Prep!$B$4:$AH$378,MATCH(F_Outputs!$A305&amp;F_Outputs!$B305,F_Outputs_Prep!$I$4:$I$378,0),MATCH(F_Outputs!I$2,F_Outputs_Prep!$B$4:$AH$4,0))</f>
        <v>##BLANK</v>
      </c>
      <c r="J305" s="15" t="str">
        <f>INDEX(F_Outputs_Prep!$B$4:$AH$378,MATCH(F_Outputs!$A305&amp;F_Outputs!$B305,F_Outputs_Prep!$I$4:$I$378,0),MATCH(F_Outputs!J$2,F_Outputs_Prep!$B$4:$AH$4,0))</f>
        <v>##BLANK</v>
      </c>
      <c r="K305" s="15" t="str">
        <f>INDEX(F_Outputs_Prep!$B$4:$AH$378,MATCH(F_Outputs!$A305&amp;F_Outputs!$B305,F_Outputs_Prep!$I$4:$I$378,0),MATCH(F_Outputs!K$2,F_Outputs_Prep!$B$4:$AH$4,0))</f>
        <v>##BLANK</v>
      </c>
      <c r="L305" s="15" t="str">
        <f>INDEX(F_Outputs_Prep!$B$4:$AH$378,MATCH(F_Outputs!$A305&amp;F_Outputs!$B305,F_Outputs_Prep!$I$4:$I$378,0),MATCH(F_Outputs!L$2,F_Outputs_Prep!$B$4:$AH$4,0))</f>
        <v>##BLANK</v>
      </c>
      <c r="M305" s="15" t="str">
        <f>INDEX(F_Outputs_Prep!$B$4:$AH$378,MATCH(F_Outputs!$A305&amp;F_Outputs!$B305,F_Outputs_Prep!$I$4:$I$378,0),MATCH(F_Outputs!M$2,F_Outputs_Prep!$B$4:$AH$4,0))</f>
        <v>##BLANK</v>
      </c>
      <c r="N305" s="15" t="str">
        <f>INDEX(F_Outputs_Prep!$B$4:$AH$378,MATCH(F_Outputs!$A305&amp;F_Outputs!$B305,F_Outputs_Prep!$I$4:$I$378,0),MATCH(F_Outputs!N$2,F_Outputs_Prep!$B$4:$AH$4,0))</f>
        <v>##BLANK</v>
      </c>
      <c r="O305" s="15" t="str">
        <f>INDEX(F_Outputs_Prep!$B$4:$AH$378,MATCH(F_Outputs!$A305&amp;F_Outputs!$B305,F_Outputs_Prep!$I$4:$I$378,0),MATCH(F_Outputs!O$2,F_Outputs_Prep!$B$4:$AH$4,0))</f>
        <v>##BLANK</v>
      </c>
      <c r="P305" s="15" t="str">
        <f>INDEX(F_Outputs_Prep!$B$4:$AH$378,MATCH(F_Outputs!$A305&amp;F_Outputs!$B305,F_Outputs_Prep!$I$4:$I$378,0),MATCH(F_Outputs!P$2,F_Outputs_Prep!$B$4:$AH$4,0))</f>
        <v>##BLANK</v>
      </c>
      <c r="Q305" s="15" t="str">
        <f>INDEX(F_Outputs_Prep!$B$4:$AH$378,MATCH(F_Outputs!$A305&amp;F_Outputs!$B305,F_Outputs_Prep!$I$4:$I$378,0),MATCH(F_Outputs!Q$2,F_Outputs_Prep!$B$4:$AH$4,0))</f>
        <v>##BLANK</v>
      </c>
      <c r="R305" s="15" t="str">
        <f>INDEX(F_Outputs_Prep!$B$4:$AH$378,MATCH(F_Outputs!$A305&amp;F_Outputs!$B305,F_Outputs_Prep!$I$4:$I$378,0),MATCH(F_Outputs!R$2,F_Outputs_Prep!$B$4:$AH$4,0))</f>
        <v>##BLANK</v>
      </c>
      <c r="S305" s="15" t="str">
        <f>INDEX(F_Outputs_Prep!$B$4:$AH$378,MATCH(F_Outputs!$A305&amp;F_Outputs!$B305,F_Outputs_Prep!$I$4:$I$378,0),MATCH(F_Outputs!S$2,F_Outputs_Prep!$B$4:$AH$4,0))</f>
        <v>##BLANK</v>
      </c>
      <c r="T305" s="15" t="str">
        <f>INDEX(F_Outputs_Prep!$B$4:$AH$378,MATCH(F_Outputs!$A305&amp;F_Outputs!$B305,F_Outputs_Prep!$I$4:$I$378,0),MATCH(F_Outputs!T$2,F_Outputs_Prep!$B$4:$AH$4,0))</f>
        <v>##BLANK</v>
      </c>
      <c r="U305" s="15" t="str">
        <f>INDEX(F_Outputs_Prep!$B$4:$AH$378,MATCH(F_Outputs!$A305&amp;F_Outputs!$B305,F_Outputs_Prep!$I$4:$I$378,0),MATCH(F_Outputs!U$2,F_Outputs_Prep!$B$4:$AH$4,0))</f>
        <v>##BLANK</v>
      </c>
      <c r="V305" s="15" t="str">
        <f>INDEX(F_Outputs_Prep!$B$4:$AH$378,MATCH(F_Outputs!$A305&amp;F_Outputs!$B305,F_Outputs_Prep!$I$4:$I$378,0),MATCH(F_Outputs!V$2,F_Outputs_Prep!$B$4:$AH$4,0))</f>
        <v>##BLANK</v>
      </c>
      <c r="W305" s="15" t="str">
        <f>INDEX(F_Outputs_Prep!$B$4:$AH$378,MATCH(F_Outputs!$A305&amp;F_Outputs!$B305,F_Outputs_Prep!$I$4:$I$378,0),MATCH(F_Outputs!W$2,F_Outputs_Prep!$B$4:$AH$4,0))</f>
        <v>##BLANK</v>
      </c>
      <c r="X305" s="15" t="str">
        <f>INDEX(F_Outputs_Prep!$B$4:$AH$378,MATCH(F_Outputs!$A305&amp;F_Outputs!$B305,F_Outputs_Prep!$I$4:$I$378,0),MATCH(F_Outputs!X$2,F_Outputs_Prep!$B$4:$AH$4,0))</f>
        <v>##BLANK</v>
      </c>
    </row>
    <row r="306" spans="1:24" ht="15" x14ac:dyDescent="0.25">
      <c r="A306" s="58" t="s">
        <v>96</v>
      </c>
      <c r="B306" s="56" t="s">
        <v>97</v>
      </c>
      <c r="C306" s="56" t="s">
        <v>98</v>
      </c>
      <c r="D306" s="52" t="s">
        <v>50</v>
      </c>
      <c r="E306" s="56" t="s">
        <v>44</v>
      </c>
      <c r="F306" s="15" t="str">
        <f>INDEX(F_Outputs_Prep!$B$4:$AH$378,MATCH(F_Outputs!$A306&amp;F_Outputs!$B306,F_Outputs_Prep!$I$4:$I$378,0),MATCH(F_Outputs!F$2,F_Outputs_Prep!$B$4:$AH$4,0))</f>
        <v>##BLANK</v>
      </c>
      <c r="G306" s="15" t="str">
        <f>INDEX(F_Outputs_Prep!$B$4:$AH$378,MATCH(F_Outputs!$A306&amp;F_Outputs!$B306,F_Outputs_Prep!$I$4:$I$378,0),MATCH(F_Outputs!G$2,F_Outputs_Prep!$B$4:$AH$4,0))</f>
        <v>##BLANK</v>
      </c>
      <c r="H306" s="15" t="str">
        <f>INDEX(F_Outputs_Prep!$B$4:$AH$378,MATCH(F_Outputs!$A306&amp;F_Outputs!$B306,F_Outputs_Prep!$I$4:$I$378,0),MATCH(F_Outputs!H$2,F_Outputs_Prep!$B$4:$AH$4,0))</f>
        <v>##BLANK</v>
      </c>
      <c r="I306" s="15" t="str">
        <f>INDEX(F_Outputs_Prep!$B$4:$AH$378,MATCH(F_Outputs!$A306&amp;F_Outputs!$B306,F_Outputs_Prep!$I$4:$I$378,0),MATCH(F_Outputs!I$2,F_Outputs_Prep!$B$4:$AH$4,0))</f>
        <v>##BLANK</v>
      </c>
      <c r="J306" s="15" t="str">
        <f>INDEX(F_Outputs_Prep!$B$4:$AH$378,MATCH(F_Outputs!$A306&amp;F_Outputs!$B306,F_Outputs_Prep!$I$4:$I$378,0),MATCH(F_Outputs!J$2,F_Outputs_Prep!$B$4:$AH$4,0))</f>
        <v>##BLANK</v>
      </c>
      <c r="K306" s="15" t="str">
        <f>INDEX(F_Outputs_Prep!$B$4:$AH$378,MATCH(F_Outputs!$A306&amp;F_Outputs!$B306,F_Outputs_Prep!$I$4:$I$378,0),MATCH(F_Outputs!K$2,F_Outputs_Prep!$B$4:$AH$4,0))</f>
        <v>##BLANK</v>
      </c>
      <c r="L306" s="15" t="str">
        <f>INDEX(F_Outputs_Prep!$B$4:$AH$378,MATCH(F_Outputs!$A306&amp;F_Outputs!$B306,F_Outputs_Prep!$I$4:$I$378,0),MATCH(F_Outputs!L$2,F_Outputs_Prep!$B$4:$AH$4,0))</f>
        <v>##BLANK</v>
      </c>
      <c r="M306" s="15" t="str">
        <f>INDEX(F_Outputs_Prep!$B$4:$AH$378,MATCH(F_Outputs!$A306&amp;F_Outputs!$B306,F_Outputs_Prep!$I$4:$I$378,0),MATCH(F_Outputs!M$2,F_Outputs_Prep!$B$4:$AH$4,0))</f>
        <v>##BLANK</v>
      </c>
      <c r="N306" s="15" t="str">
        <f>INDEX(F_Outputs_Prep!$B$4:$AH$378,MATCH(F_Outputs!$A306&amp;F_Outputs!$B306,F_Outputs_Prep!$I$4:$I$378,0),MATCH(F_Outputs!N$2,F_Outputs_Prep!$B$4:$AH$4,0))</f>
        <v>##BLANK</v>
      </c>
      <c r="O306" s="15" t="str">
        <f>INDEX(F_Outputs_Prep!$B$4:$AH$378,MATCH(F_Outputs!$A306&amp;F_Outputs!$B306,F_Outputs_Prep!$I$4:$I$378,0),MATCH(F_Outputs!O$2,F_Outputs_Prep!$B$4:$AH$4,0))</f>
        <v>##BLANK</v>
      </c>
      <c r="P306" s="15" t="str">
        <f>INDEX(F_Outputs_Prep!$B$4:$AH$378,MATCH(F_Outputs!$A306&amp;F_Outputs!$B306,F_Outputs_Prep!$I$4:$I$378,0),MATCH(F_Outputs!P$2,F_Outputs_Prep!$B$4:$AH$4,0))</f>
        <v>##BLANK</v>
      </c>
      <c r="Q306" s="15" t="str">
        <f>INDEX(F_Outputs_Prep!$B$4:$AH$378,MATCH(F_Outputs!$A306&amp;F_Outputs!$B306,F_Outputs_Prep!$I$4:$I$378,0),MATCH(F_Outputs!Q$2,F_Outputs_Prep!$B$4:$AH$4,0))</f>
        <v>##BLANK</v>
      </c>
      <c r="R306" s="15" t="str">
        <f>INDEX(F_Outputs_Prep!$B$4:$AH$378,MATCH(F_Outputs!$A306&amp;F_Outputs!$B306,F_Outputs_Prep!$I$4:$I$378,0),MATCH(F_Outputs!R$2,F_Outputs_Prep!$B$4:$AH$4,0))</f>
        <v>##BLANK</v>
      </c>
      <c r="S306" s="15" t="str">
        <f>INDEX(F_Outputs_Prep!$B$4:$AH$378,MATCH(F_Outputs!$A306&amp;F_Outputs!$B306,F_Outputs_Prep!$I$4:$I$378,0),MATCH(F_Outputs!S$2,F_Outputs_Prep!$B$4:$AH$4,0))</f>
        <v>##BLANK</v>
      </c>
      <c r="T306" s="15" t="str">
        <f>INDEX(F_Outputs_Prep!$B$4:$AH$378,MATCH(F_Outputs!$A306&amp;F_Outputs!$B306,F_Outputs_Prep!$I$4:$I$378,0),MATCH(F_Outputs!T$2,F_Outputs_Prep!$B$4:$AH$4,0))</f>
        <v>##BLANK</v>
      </c>
      <c r="U306" s="15" t="str">
        <f>INDEX(F_Outputs_Prep!$B$4:$AH$378,MATCH(F_Outputs!$A306&amp;F_Outputs!$B306,F_Outputs_Prep!$I$4:$I$378,0),MATCH(F_Outputs!U$2,F_Outputs_Prep!$B$4:$AH$4,0))</f>
        <v>##BLANK</v>
      </c>
      <c r="V306" s="15" t="str">
        <f>INDEX(F_Outputs_Prep!$B$4:$AH$378,MATCH(F_Outputs!$A306&amp;F_Outputs!$B306,F_Outputs_Prep!$I$4:$I$378,0),MATCH(F_Outputs!V$2,F_Outputs_Prep!$B$4:$AH$4,0))</f>
        <v>##BLANK</v>
      </c>
      <c r="W306" s="15" t="str">
        <f>INDEX(F_Outputs_Prep!$B$4:$AH$378,MATCH(F_Outputs!$A306&amp;F_Outputs!$B306,F_Outputs_Prep!$I$4:$I$378,0),MATCH(F_Outputs!W$2,F_Outputs_Prep!$B$4:$AH$4,0))</f>
        <v>##BLANK</v>
      </c>
      <c r="X306" s="15" t="str">
        <f>INDEX(F_Outputs_Prep!$B$4:$AH$378,MATCH(F_Outputs!$A306&amp;F_Outputs!$B306,F_Outputs_Prep!$I$4:$I$378,0),MATCH(F_Outputs!X$2,F_Outputs_Prep!$B$4:$AH$4,0))</f>
        <v>##BLANK</v>
      </c>
    </row>
    <row r="307" spans="1:24" ht="15" x14ac:dyDescent="0.25">
      <c r="A307" s="58" t="s">
        <v>96</v>
      </c>
      <c r="B307" s="56" t="s">
        <v>163</v>
      </c>
      <c r="C307" s="56" t="s">
        <v>191</v>
      </c>
      <c r="D307" s="52" t="s">
        <v>68</v>
      </c>
      <c r="E307" s="56" t="s">
        <v>44</v>
      </c>
      <c r="F307" s="15" t="str">
        <f>INDEX(F_Outputs_Prep!$B$4:$AH$378,MATCH(F_Outputs!$A307&amp;F_Outputs!$B307,F_Outputs_Prep!$I$4:$I$378,0),MATCH(F_Outputs!F$2,F_Outputs_Prep!$B$4:$AH$4,0))</f>
        <v>##BLANK</v>
      </c>
      <c r="G307" s="15" t="str">
        <f>INDEX(F_Outputs_Prep!$B$4:$AH$378,MATCH(F_Outputs!$A307&amp;F_Outputs!$B307,F_Outputs_Prep!$I$4:$I$378,0),MATCH(F_Outputs!G$2,F_Outputs_Prep!$B$4:$AH$4,0))</f>
        <v>##BLANK</v>
      </c>
      <c r="H307" s="15" t="str">
        <f>INDEX(F_Outputs_Prep!$B$4:$AH$378,MATCH(F_Outputs!$A307&amp;F_Outputs!$B307,F_Outputs_Prep!$I$4:$I$378,0),MATCH(F_Outputs!H$2,F_Outputs_Prep!$B$4:$AH$4,0))</f>
        <v>##BLANK</v>
      </c>
      <c r="I307" s="15" t="str">
        <f>INDEX(F_Outputs_Prep!$B$4:$AH$378,MATCH(F_Outputs!$A307&amp;F_Outputs!$B307,F_Outputs_Prep!$I$4:$I$378,0),MATCH(F_Outputs!I$2,F_Outputs_Prep!$B$4:$AH$4,0))</f>
        <v>##BLANK</v>
      </c>
      <c r="J307" s="15" t="str">
        <f>INDEX(F_Outputs_Prep!$B$4:$AH$378,MATCH(F_Outputs!$A307&amp;F_Outputs!$B307,F_Outputs_Prep!$I$4:$I$378,0),MATCH(F_Outputs!J$2,F_Outputs_Prep!$B$4:$AH$4,0))</f>
        <v>##BLANK</v>
      </c>
      <c r="K307" s="15" t="str">
        <f>INDEX(F_Outputs_Prep!$B$4:$AH$378,MATCH(F_Outputs!$A307&amp;F_Outputs!$B307,F_Outputs_Prep!$I$4:$I$378,0),MATCH(F_Outputs!K$2,F_Outputs_Prep!$B$4:$AH$4,0))</f>
        <v>##BLANK</v>
      </c>
      <c r="L307" s="15" t="str">
        <f>INDEX(F_Outputs_Prep!$B$4:$AH$378,MATCH(F_Outputs!$A307&amp;F_Outputs!$B307,F_Outputs_Prep!$I$4:$I$378,0),MATCH(F_Outputs!L$2,F_Outputs_Prep!$B$4:$AH$4,0))</f>
        <v>##BLANK</v>
      </c>
      <c r="M307" s="15" t="str">
        <f>INDEX(F_Outputs_Prep!$B$4:$AH$378,MATCH(F_Outputs!$A307&amp;F_Outputs!$B307,F_Outputs_Prep!$I$4:$I$378,0),MATCH(F_Outputs!M$2,F_Outputs_Prep!$B$4:$AH$4,0))</f>
        <v>##BLANK</v>
      </c>
      <c r="N307" s="15" t="str">
        <f>INDEX(F_Outputs_Prep!$B$4:$AH$378,MATCH(F_Outputs!$A307&amp;F_Outputs!$B307,F_Outputs_Prep!$I$4:$I$378,0),MATCH(F_Outputs!N$2,F_Outputs_Prep!$B$4:$AH$4,0))</f>
        <v>##BLANK</v>
      </c>
      <c r="O307" s="15" t="str">
        <f>INDEX(F_Outputs_Prep!$B$4:$AH$378,MATCH(F_Outputs!$A307&amp;F_Outputs!$B307,F_Outputs_Prep!$I$4:$I$378,0),MATCH(F_Outputs!O$2,F_Outputs_Prep!$B$4:$AH$4,0))</f>
        <v>##BLANK</v>
      </c>
      <c r="P307" s="15" t="str">
        <f>INDEX(F_Outputs_Prep!$B$4:$AH$378,MATCH(F_Outputs!$A307&amp;F_Outputs!$B307,F_Outputs_Prep!$I$4:$I$378,0),MATCH(F_Outputs!P$2,F_Outputs_Prep!$B$4:$AH$4,0))</f>
        <v>##BLANK</v>
      </c>
      <c r="Q307" s="15" t="str">
        <f>INDEX(F_Outputs_Prep!$B$4:$AH$378,MATCH(F_Outputs!$A307&amp;F_Outputs!$B307,F_Outputs_Prep!$I$4:$I$378,0),MATCH(F_Outputs!Q$2,F_Outputs_Prep!$B$4:$AH$4,0))</f>
        <v>##BLANK</v>
      </c>
      <c r="R307" s="15" t="str">
        <f>INDEX(F_Outputs_Prep!$B$4:$AH$378,MATCH(F_Outputs!$A307&amp;F_Outputs!$B307,F_Outputs_Prep!$I$4:$I$378,0),MATCH(F_Outputs!R$2,F_Outputs_Prep!$B$4:$AH$4,0))</f>
        <v>##BLANK</v>
      </c>
      <c r="S307" s="15" t="str">
        <f>INDEX(F_Outputs_Prep!$B$4:$AH$378,MATCH(F_Outputs!$A307&amp;F_Outputs!$B307,F_Outputs_Prep!$I$4:$I$378,0),MATCH(F_Outputs!S$2,F_Outputs_Prep!$B$4:$AH$4,0))</f>
        <v>##BLANK</v>
      </c>
      <c r="T307" s="15" t="str">
        <f>INDEX(F_Outputs_Prep!$B$4:$AH$378,MATCH(F_Outputs!$A307&amp;F_Outputs!$B307,F_Outputs_Prep!$I$4:$I$378,0),MATCH(F_Outputs!T$2,F_Outputs_Prep!$B$4:$AH$4,0))</f>
        <v>##BLANK</v>
      </c>
      <c r="U307" s="15" t="str">
        <f>INDEX(F_Outputs_Prep!$B$4:$AH$378,MATCH(F_Outputs!$A307&amp;F_Outputs!$B307,F_Outputs_Prep!$I$4:$I$378,0),MATCH(F_Outputs!U$2,F_Outputs_Prep!$B$4:$AH$4,0))</f>
        <v>##BLANK</v>
      </c>
      <c r="V307" s="15" t="str">
        <f>INDEX(F_Outputs_Prep!$B$4:$AH$378,MATCH(F_Outputs!$A307&amp;F_Outputs!$B307,F_Outputs_Prep!$I$4:$I$378,0),MATCH(F_Outputs!V$2,F_Outputs_Prep!$B$4:$AH$4,0))</f>
        <v>##BLANK</v>
      </c>
      <c r="W307" s="15" t="str">
        <f>INDEX(F_Outputs_Prep!$B$4:$AH$378,MATCH(F_Outputs!$A307&amp;F_Outputs!$B307,F_Outputs_Prep!$I$4:$I$378,0),MATCH(F_Outputs!W$2,F_Outputs_Prep!$B$4:$AH$4,0))</f>
        <v>##BLANK</v>
      </c>
      <c r="X307" s="15" t="str">
        <f>INDEX(F_Outputs_Prep!$B$4:$AH$378,MATCH(F_Outputs!$A307&amp;F_Outputs!$B307,F_Outputs_Prep!$I$4:$I$378,0),MATCH(F_Outputs!X$2,F_Outputs_Prep!$B$4:$AH$4,0))</f>
        <v>##BLANK</v>
      </c>
    </row>
    <row r="308" spans="1:24" ht="15" x14ac:dyDescent="0.25">
      <c r="A308" s="58" t="s">
        <v>96</v>
      </c>
      <c r="B308" s="56" t="s">
        <v>192</v>
      </c>
      <c r="C308" s="56" t="s">
        <v>193</v>
      </c>
      <c r="D308" s="52" t="s">
        <v>194</v>
      </c>
      <c r="E308" s="56" t="s">
        <v>44</v>
      </c>
      <c r="F308" s="15" t="str">
        <f ca="1">INDEX(F_Outputs_Prep!$B$4:$AH$378,MATCH(F_Outputs!$A308&amp;F_Outputs!$B308,F_Outputs_Prep!$I$4:$I$378,0),MATCH(F_Outputs!F$2,F_Outputs_Prep!$B$4:$AH$4,0))</f>
        <v>[…]02/04/2026 17:29:15</v>
      </c>
      <c r="G308" s="15" t="str">
        <f ca="1">INDEX(F_Outputs_Prep!$B$4:$AH$378,MATCH(F_Outputs!$A308&amp;F_Outputs!$B308,F_Outputs_Prep!$I$4:$I$378,0),MATCH(F_Outputs!G$2,F_Outputs_Prep!$B$4:$AH$4,0))</f>
        <v>[…]02/04/2026 17:29:15</v>
      </c>
      <c r="H308" s="15" t="str">
        <f ca="1">INDEX(F_Outputs_Prep!$B$4:$AH$378,MATCH(F_Outputs!$A308&amp;F_Outputs!$B308,F_Outputs_Prep!$I$4:$I$378,0),MATCH(F_Outputs!H$2,F_Outputs_Prep!$B$4:$AH$4,0))</f>
        <v>[…]02/04/2026 17:29:15</v>
      </c>
      <c r="I308" s="15" t="str">
        <f ca="1">INDEX(F_Outputs_Prep!$B$4:$AH$378,MATCH(F_Outputs!$A308&amp;F_Outputs!$B308,F_Outputs_Prep!$I$4:$I$378,0),MATCH(F_Outputs!I$2,F_Outputs_Prep!$B$4:$AH$4,0))</f>
        <v>[…]02/04/2026 17:29:15</v>
      </c>
      <c r="J308" s="15" t="str">
        <f ca="1">INDEX(F_Outputs_Prep!$B$4:$AH$378,MATCH(F_Outputs!$A308&amp;F_Outputs!$B308,F_Outputs_Prep!$I$4:$I$378,0),MATCH(F_Outputs!J$2,F_Outputs_Prep!$B$4:$AH$4,0))</f>
        <v>[…]02/04/2026 17:29:15</v>
      </c>
      <c r="K308" s="15" t="str">
        <f ca="1">INDEX(F_Outputs_Prep!$B$4:$AH$378,MATCH(F_Outputs!$A308&amp;F_Outputs!$B308,F_Outputs_Prep!$I$4:$I$378,0),MATCH(F_Outputs!K$2,F_Outputs_Prep!$B$4:$AH$4,0))</f>
        <v>[…]02/04/2026 17:29:15</v>
      </c>
      <c r="L308" s="15" t="str">
        <f ca="1">INDEX(F_Outputs_Prep!$B$4:$AH$378,MATCH(F_Outputs!$A308&amp;F_Outputs!$B308,F_Outputs_Prep!$I$4:$I$378,0),MATCH(F_Outputs!L$2,F_Outputs_Prep!$B$4:$AH$4,0))</f>
        <v>[…]02/04/2026 17:29:15</v>
      </c>
      <c r="M308" s="15" t="str">
        <f ca="1">INDEX(F_Outputs_Prep!$B$4:$AH$378,MATCH(F_Outputs!$A308&amp;F_Outputs!$B308,F_Outputs_Prep!$I$4:$I$378,0),MATCH(F_Outputs!M$2,F_Outputs_Prep!$B$4:$AH$4,0))</f>
        <v>[…]02/04/2026 17:29:15</v>
      </c>
      <c r="N308" s="15" t="str">
        <f ca="1">INDEX(F_Outputs_Prep!$B$4:$AH$378,MATCH(F_Outputs!$A308&amp;F_Outputs!$B308,F_Outputs_Prep!$I$4:$I$378,0),MATCH(F_Outputs!N$2,F_Outputs_Prep!$B$4:$AH$4,0))</f>
        <v>[…]02/04/2026 17:29:15</v>
      </c>
      <c r="O308" s="15" t="str">
        <f ca="1">INDEX(F_Outputs_Prep!$B$4:$AH$378,MATCH(F_Outputs!$A308&amp;F_Outputs!$B308,F_Outputs_Prep!$I$4:$I$378,0),MATCH(F_Outputs!O$2,F_Outputs_Prep!$B$4:$AH$4,0))</f>
        <v>[…]02/04/2026 17:29:15</v>
      </c>
      <c r="P308" s="15" t="str">
        <f ca="1">INDEX(F_Outputs_Prep!$B$4:$AH$378,MATCH(F_Outputs!$A308&amp;F_Outputs!$B308,F_Outputs_Prep!$I$4:$I$378,0),MATCH(F_Outputs!P$2,F_Outputs_Prep!$B$4:$AH$4,0))</f>
        <v>[…]02/04/2026 17:29:15</v>
      </c>
      <c r="Q308" s="15" t="str">
        <f ca="1">INDEX(F_Outputs_Prep!$B$4:$AH$378,MATCH(F_Outputs!$A308&amp;F_Outputs!$B308,F_Outputs_Prep!$I$4:$I$378,0),MATCH(F_Outputs!Q$2,F_Outputs_Prep!$B$4:$AH$4,0))</f>
        <v>[…]02/04/2026 17:29:15</v>
      </c>
      <c r="R308" s="15" t="str">
        <f ca="1">INDEX(F_Outputs_Prep!$B$4:$AH$378,MATCH(F_Outputs!$A308&amp;F_Outputs!$B308,F_Outputs_Prep!$I$4:$I$378,0),MATCH(F_Outputs!R$2,F_Outputs_Prep!$B$4:$AH$4,0))</f>
        <v>[…]02/04/2026 17:29:15</v>
      </c>
      <c r="S308" s="15" t="str">
        <f ca="1">INDEX(F_Outputs_Prep!$B$4:$AH$378,MATCH(F_Outputs!$A308&amp;F_Outputs!$B308,F_Outputs_Prep!$I$4:$I$378,0),MATCH(F_Outputs!S$2,F_Outputs_Prep!$B$4:$AH$4,0))</f>
        <v>[…]02/04/2026 17:29:15</v>
      </c>
      <c r="T308" s="15" t="str">
        <f ca="1">INDEX(F_Outputs_Prep!$B$4:$AH$378,MATCH(F_Outputs!$A308&amp;F_Outputs!$B308,F_Outputs_Prep!$I$4:$I$378,0),MATCH(F_Outputs!T$2,F_Outputs_Prep!$B$4:$AH$4,0))</f>
        <v>[…]02/04/2026 17:29:15</v>
      </c>
      <c r="U308" s="15" t="str">
        <f ca="1">INDEX(F_Outputs_Prep!$B$4:$AH$378,MATCH(F_Outputs!$A308&amp;F_Outputs!$B308,F_Outputs_Prep!$I$4:$I$378,0),MATCH(F_Outputs!U$2,F_Outputs_Prep!$B$4:$AH$4,0))</f>
        <v>[…]02/04/2026 17:29:15</v>
      </c>
      <c r="V308" s="15" t="str">
        <f ca="1">INDEX(F_Outputs_Prep!$B$4:$AH$378,MATCH(F_Outputs!$A308&amp;F_Outputs!$B308,F_Outputs_Prep!$I$4:$I$378,0),MATCH(F_Outputs!V$2,F_Outputs_Prep!$B$4:$AH$4,0))</f>
        <v>[…]02/04/2026 17:29:15</v>
      </c>
      <c r="W308" s="15" t="str">
        <f ca="1">INDEX(F_Outputs_Prep!$B$4:$AH$378,MATCH(F_Outputs!$A308&amp;F_Outputs!$B308,F_Outputs_Prep!$I$4:$I$378,0),MATCH(F_Outputs!W$2,F_Outputs_Prep!$B$4:$AH$4,0))</f>
        <v>[…]02/04/2026 17:29:15</v>
      </c>
      <c r="X308" s="15" t="str">
        <f ca="1">INDEX(F_Outputs_Prep!$B$4:$AH$378,MATCH(F_Outputs!$A308&amp;F_Outputs!$B308,F_Outputs_Prep!$I$4:$I$378,0),MATCH(F_Outputs!X$2,F_Outputs_Prep!$B$4:$AH$4,0))</f>
        <v>[…]02/04/2026 17:29:15</v>
      </c>
    </row>
    <row r="309" spans="1:24" ht="15" x14ac:dyDescent="0.25">
      <c r="A309" s="58" t="s">
        <v>96</v>
      </c>
      <c r="B309" s="56" t="s">
        <v>195</v>
      </c>
      <c r="C309" s="56" t="s">
        <v>196</v>
      </c>
      <c r="D309" s="52" t="s">
        <v>194</v>
      </c>
      <c r="E309" s="56" t="s">
        <v>44</v>
      </c>
      <c r="F309" s="15" t="str">
        <f ca="1">INDEX(F_Outputs_Prep!$B$4:$AH$378,MATCH(F_Outputs!$A309&amp;F_Outputs!$B309,F_Outputs_Prep!$I$4:$I$378,0),MATCH(F_Outputs!F$2,F_Outputs_Prep!$B$4:$AH$4,0))</f>
        <v>PR24-FD-CA13-River-water-quality-v2.xlsx</v>
      </c>
      <c r="G309" s="15" t="str">
        <f ca="1">INDEX(F_Outputs_Prep!$B$4:$AH$378,MATCH(F_Outputs!$A309&amp;F_Outputs!$B309,F_Outputs_Prep!$I$4:$I$378,0),MATCH(F_Outputs!G$2,F_Outputs_Prep!$B$4:$AH$4,0))</f>
        <v>PR24-FD-CA13-River-water-quality-v2.xlsx</v>
      </c>
      <c r="H309" s="15" t="str">
        <f ca="1">INDEX(F_Outputs_Prep!$B$4:$AH$378,MATCH(F_Outputs!$A309&amp;F_Outputs!$B309,F_Outputs_Prep!$I$4:$I$378,0),MATCH(F_Outputs!H$2,F_Outputs_Prep!$B$4:$AH$4,0))</f>
        <v>PR24-FD-CA13-River-water-quality-v2.xlsx</v>
      </c>
      <c r="I309" s="15" t="str">
        <f ca="1">INDEX(F_Outputs_Prep!$B$4:$AH$378,MATCH(F_Outputs!$A309&amp;F_Outputs!$B309,F_Outputs_Prep!$I$4:$I$378,0),MATCH(F_Outputs!I$2,F_Outputs_Prep!$B$4:$AH$4,0))</f>
        <v>PR24-FD-CA13-River-water-quality-v2.xlsx</v>
      </c>
      <c r="J309" s="15" t="str">
        <f ca="1">INDEX(F_Outputs_Prep!$B$4:$AH$378,MATCH(F_Outputs!$A309&amp;F_Outputs!$B309,F_Outputs_Prep!$I$4:$I$378,0),MATCH(F_Outputs!J$2,F_Outputs_Prep!$B$4:$AH$4,0))</f>
        <v>PR24-FD-CA13-River-water-quality-v2.xlsx</v>
      </c>
      <c r="K309" s="15" t="str">
        <f ca="1">INDEX(F_Outputs_Prep!$B$4:$AH$378,MATCH(F_Outputs!$A309&amp;F_Outputs!$B309,F_Outputs_Prep!$I$4:$I$378,0),MATCH(F_Outputs!K$2,F_Outputs_Prep!$B$4:$AH$4,0))</f>
        <v>PR24-FD-CA13-River-water-quality-v2.xlsx</v>
      </c>
      <c r="L309" s="15" t="str">
        <f ca="1">INDEX(F_Outputs_Prep!$B$4:$AH$378,MATCH(F_Outputs!$A309&amp;F_Outputs!$B309,F_Outputs_Prep!$I$4:$I$378,0),MATCH(F_Outputs!L$2,F_Outputs_Prep!$B$4:$AH$4,0))</f>
        <v>PR24-FD-CA13-River-water-quality-v2.xlsx</v>
      </c>
      <c r="M309" s="15" t="str">
        <f ca="1">INDEX(F_Outputs_Prep!$B$4:$AH$378,MATCH(F_Outputs!$A309&amp;F_Outputs!$B309,F_Outputs_Prep!$I$4:$I$378,0),MATCH(F_Outputs!M$2,F_Outputs_Prep!$B$4:$AH$4,0))</f>
        <v>PR24-FD-CA13-River-water-quality-v2.xlsx</v>
      </c>
      <c r="N309" s="15" t="str">
        <f ca="1">INDEX(F_Outputs_Prep!$B$4:$AH$378,MATCH(F_Outputs!$A309&amp;F_Outputs!$B309,F_Outputs_Prep!$I$4:$I$378,0),MATCH(F_Outputs!N$2,F_Outputs_Prep!$B$4:$AH$4,0))</f>
        <v>PR24-FD-CA13-River-water-quality-v2.xlsx</v>
      </c>
      <c r="O309" s="15" t="str">
        <f ca="1">INDEX(F_Outputs_Prep!$B$4:$AH$378,MATCH(F_Outputs!$A309&amp;F_Outputs!$B309,F_Outputs_Prep!$I$4:$I$378,0),MATCH(F_Outputs!O$2,F_Outputs_Prep!$B$4:$AH$4,0))</f>
        <v>PR24-FD-CA13-River-water-quality-v2.xlsx</v>
      </c>
      <c r="P309" s="15" t="str">
        <f ca="1">INDEX(F_Outputs_Prep!$B$4:$AH$378,MATCH(F_Outputs!$A309&amp;F_Outputs!$B309,F_Outputs_Prep!$I$4:$I$378,0),MATCH(F_Outputs!P$2,F_Outputs_Prep!$B$4:$AH$4,0))</f>
        <v>PR24-FD-CA13-River-water-quality-v2.xlsx</v>
      </c>
      <c r="Q309" s="15" t="str">
        <f ca="1">INDEX(F_Outputs_Prep!$B$4:$AH$378,MATCH(F_Outputs!$A309&amp;F_Outputs!$B309,F_Outputs_Prep!$I$4:$I$378,0),MATCH(F_Outputs!Q$2,F_Outputs_Prep!$B$4:$AH$4,0))</f>
        <v>PR24-FD-CA13-River-water-quality-v2.xlsx</v>
      </c>
      <c r="R309" s="15" t="str">
        <f ca="1">INDEX(F_Outputs_Prep!$B$4:$AH$378,MATCH(F_Outputs!$A309&amp;F_Outputs!$B309,F_Outputs_Prep!$I$4:$I$378,0),MATCH(F_Outputs!R$2,F_Outputs_Prep!$B$4:$AH$4,0))</f>
        <v>PR24-FD-CA13-River-water-quality-v2.xlsx</v>
      </c>
      <c r="S309" s="15" t="str">
        <f ca="1">INDEX(F_Outputs_Prep!$B$4:$AH$378,MATCH(F_Outputs!$A309&amp;F_Outputs!$B309,F_Outputs_Prep!$I$4:$I$378,0),MATCH(F_Outputs!S$2,F_Outputs_Prep!$B$4:$AH$4,0))</f>
        <v>PR24-FD-CA13-River-water-quality-v2.xlsx</v>
      </c>
      <c r="T309" s="15" t="str">
        <f ca="1">INDEX(F_Outputs_Prep!$B$4:$AH$378,MATCH(F_Outputs!$A309&amp;F_Outputs!$B309,F_Outputs_Prep!$I$4:$I$378,0),MATCH(F_Outputs!T$2,F_Outputs_Prep!$B$4:$AH$4,0))</f>
        <v>PR24-FD-CA13-River-water-quality-v2.xlsx</v>
      </c>
      <c r="U309" s="15" t="str">
        <f ca="1">INDEX(F_Outputs_Prep!$B$4:$AH$378,MATCH(F_Outputs!$A309&amp;F_Outputs!$B309,F_Outputs_Prep!$I$4:$I$378,0),MATCH(F_Outputs!U$2,F_Outputs_Prep!$B$4:$AH$4,0))</f>
        <v>PR24-FD-CA13-River-water-quality-v2.xlsx</v>
      </c>
      <c r="V309" s="15" t="str">
        <f ca="1">INDEX(F_Outputs_Prep!$B$4:$AH$378,MATCH(F_Outputs!$A309&amp;F_Outputs!$B309,F_Outputs_Prep!$I$4:$I$378,0),MATCH(F_Outputs!V$2,F_Outputs_Prep!$B$4:$AH$4,0))</f>
        <v>PR24-FD-CA13-River-water-quality-v2.xlsx</v>
      </c>
      <c r="W309" s="15" t="str">
        <f ca="1">INDEX(F_Outputs_Prep!$B$4:$AH$378,MATCH(F_Outputs!$A309&amp;F_Outputs!$B309,F_Outputs_Prep!$I$4:$I$378,0),MATCH(F_Outputs!W$2,F_Outputs_Prep!$B$4:$AH$4,0))</f>
        <v>PR24-FD-CA13-River-water-quality-v2.xlsx</v>
      </c>
      <c r="X309" s="15" t="str">
        <f ca="1">INDEX(F_Outputs_Prep!$B$4:$AH$378,MATCH(F_Outputs!$A309&amp;F_Outputs!$B309,F_Outputs_Prep!$I$4:$I$378,0),MATCH(F_Outputs!X$2,F_Outputs_Prep!$B$4:$AH$4,0))</f>
        <v>PR24-FD-CA13-River-water-quality-v2.xlsx</v>
      </c>
    </row>
    <row r="310" spans="1:24" ht="15" x14ac:dyDescent="0.25">
      <c r="A310" s="58" t="s">
        <v>96</v>
      </c>
      <c r="B310" s="56" t="s">
        <v>197</v>
      </c>
      <c r="C310" s="56" t="s">
        <v>198</v>
      </c>
      <c r="D310" s="52" t="s">
        <v>194</v>
      </c>
      <c r="E310" s="56" t="s">
        <v>44</v>
      </c>
      <c r="F310" s="15" t="str">
        <f>INDEX(F_Outputs_Prep!$B$4:$AH$378,MATCH(F_Outputs!$A310&amp;F_Outputs!$B310,F_Outputs_Prep!$I$4:$I$378,0),MATCH(F_Outputs!F$2,F_Outputs_Prep!$B$4:$AH$4,0))</f>
        <v>NA</v>
      </c>
      <c r="G310" s="15" t="str">
        <f>INDEX(F_Outputs_Prep!$B$4:$AH$378,MATCH(F_Outputs!$A310&amp;F_Outputs!$B310,F_Outputs_Prep!$I$4:$I$378,0),MATCH(F_Outputs!G$2,F_Outputs_Prep!$B$4:$AH$4,0))</f>
        <v>NA</v>
      </c>
      <c r="H310" s="15" t="str">
        <f>INDEX(F_Outputs_Prep!$B$4:$AH$378,MATCH(F_Outputs!$A310&amp;F_Outputs!$B310,F_Outputs_Prep!$I$4:$I$378,0),MATCH(F_Outputs!H$2,F_Outputs_Prep!$B$4:$AH$4,0))</f>
        <v>NA</v>
      </c>
      <c r="I310" s="15" t="str">
        <f>INDEX(F_Outputs_Prep!$B$4:$AH$378,MATCH(F_Outputs!$A310&amp;F_Outputs!$B310,F_Outputs_Prep!$I$4:$I$378,0),MATCH(F_Outputs!I$2,F_Outputs_Prep!$B$4:$AH$4,0))</f>
        <v>NA</v>
      </c>
      <c r="J310" s="15" t="str">
        <f>INDEX(F_Outputs_Prep!$B$4:$AH$378,MATCH(F_Outputs!$A310&amp;F_Outputs!$B310,F_Outputs_Prep!$I$4:$I$378,0),MATCH(F_Outputs!J$2,F_Outputs_Prep!$B$4:$AH$4,0))</f>
        <v>NA</v>
      </c>
      <c r="K310" s="15" t="str">
        <f>INDEX(F_Outputs_Prep!$B$4:$AH$378,MATCH(F_Outputs!$A310&amp;F_Outputs!$B310,F_Outputs_Prep!$I$4:$I$378,0),MATCH(F_Outputs!K$2,F_Outputs_Prep!$B$4:$AH$4,0))</f>
        <v>NA</v>
      </c>
      <c r="L310" s="15" t="str">
        <f>INDEX(F_Outputs_Prep!$B$4:$AH$378,MATCH(F_Outputs!$A310&amp;F_Outputs!$B310,F_Outputs_Prep!$I$4:$I$378,0),MATCH(F_Outputs!L$2,F_Outputs_Prep!$B$4:$AH$4,0))</f>
        <v>NA</v>
      </c>
      <c r="M310" s="15" t="str">
        <f>INDEX(F_Outputs_Prep!$B$4:$AH$378,MATCH(F_Outputs!$A310&amp;F_Outputs!$B310,F_Outputs_Prep!$I$4:$I$378,0),MATCH(F_Outputs!M$2,F_Outputs_Prep!$B$4:$AH$4,0))</f>
        <v>NA</v>
      </c>
      <c r="N310" s="15" t="str">
        <f>INDEX(F_Outputs_Prep!$B$4:$AH$378,MATCH(F_Outputs!$A310&amp;F_Outputs!$B310,F_Outputs_Prep!$I$4:$I$378,0),MATCH(F_Outputs!N$2,F_Outputs_Prep!$B$4:$AH$4,0))</f>
        <v>NA</v>
      </c>
      <c r="O310" s="15" t="str">
        <f>INDEX(F_Outputs_Prep!$B$4:$AH$378,MATCH(F_Outputs!$A310&amp;F_Outputs!$B310,F_Outputs_Prep!$I$4:$I$378,0),MATCH(F_Outputs!O$2,F_Outputs_Prep!$B$4:$AH$4,0))</f>
        <v>NA</v>
      </c>
      <c r="P310" s="15" t="str">
        <f>INDEX(F_Outputs_Prep!$B$4:$AH$378,MATCH(F_Outputs!$A310&amp;F_Outputs!$B310,F_Outputs_Prep!$I$4:$I$378,0),MATCH(F_Outputs!P$2,F_Outputs_Prep!$B$4:$AH$4,0))</f>
        <v>NA</v>
      </c>
      <c r="Q310" s="15" t="str">
        <f>INDEX(F_Outputs_Prep!$B$4:$AH$378,MATCH(F_Outputs!$A310&amp;F_Outputs!$B310,F_Outputs_Prep!$I$4:$I$378,0),MATCH(F_Outputs!Q$2,F_Outputs_Prep!$B$4:$AH$4,0))</f>
        <v>NA</v>
      </c>
      <c r="R310" s="15" t="str">
        <f>INDEX(F_Outputs_Prep!$B$4:$AH$378,MATCH(F_Outputs!$A310&amp;F_Outputs!$B310,F_Outputs_Prep!$I$4:$I$378,0),MATCH(F_Outputs!R$2,F_Outputs_Prep!$B$4:$AH$4,0))</f>
        <v>NA</v>
      </c>
      <c r="S310" s="15" t="str">
        <f>INDEX(F_Outputs_Prep!$B$4:$AH$378,MATCH(F_Outputs!$A310&amp;F_Outputs!$B310,F_Outputs_Prep!$I$4:$I$378,0),MATCH(F_Outputs!S$2,F_Outputs_Prep!$B$4:$AH$4,0))</f>
        <v>NA</v>
      </c>
      <c r="T310" s="15" t="str">
        <f>INDEX(F_Outputs_Prep!$B$4:$AH$378,MATCH(F_Outputs!$A310&amp;F_Outputs!$B310,F_Outputs_Prep!$I$4:$I$378,0),MATCH(F_Outputs!T$2,F_Outputs_Prep!$B$4:$AH$4,0))</f>
        <v>NA</v>
      </c>
      <c r="U310" s="15" t="str">
        <f>INDEX(F_Outputs_Prep!$B$4:$AH$378,MATCH(F_Outputs!$A310&amp;F_Outputs!$B310,F_Outputs_Prep!$I$4:$I$378,0),MATCH(F_Outputs!U$2,F_Outputs_Prep!$B$4:$AH$4,0))</f>
        <v>NA</v>
      </c>
      <c r="V310" s="15" t="str">
        <f>INDEX(F_Outputs_Prep!$B$4:$AH$378,MATCH(F_Outputs!$A310&amp;F_Outputs!$B310,F_Outputs_Prep!$I$4:$I$378,0),MATCH(F_Outputs!V$2,F_Outputs_Prep!$B$4:$AH$4,0))</f>
        <v>NA</v>
      </c>
      <c r="W310" s="15" t="str">
        <f>INDEX(F_Outputs_Prep!$B$4:$AH$378,MATCH(F_Outputs!$A310&amp;F_Outputs!$B310,F_Outputs_Prep!$I$4:$I$378,0),MATCH(F_Outputs!W$2,F_Outputs_Prep!$B$4:$AH$4,0))</f>
        <v>NA</v>
      </c>
      <c r="X310" s="15" t="str">
        <f>INDEX(F_Outputs_Prep!$B$4:$AH$378,MATCH(F_Outputs!$A310&amp;F_Outputs!$B310,F_Outputs_Prep!$I$4:$I$378,0),MATCH(F_Outputs!X$2,F_Outputs_Prep!$B$4:$AH$4,0))</f>
        <v>NA</v>
      </c>
    </row>
    <row r="311" spans="1:24" ht="15" x14ac:dyDescent="0.25">
      <c r="A311" s="58" t="s">
        <v>96</v>
      </c>
      <c r="B311" s="56" t="s">
        <v>199</v>
      </c>
      <c r="C311" s="56" t="s">
        <v>200</v>
      </c>
      <c r="D311" s="52" t="s">
        <v>201</v>
      </c>
      <c r="E311" s="56" t="s">
        <v>44</v>
      </c>
      <c r="F311" s="15">
        <f>INDEX(F_Outputs_Prep!$B$4:$AH$378,MATCH(F_Outputs!$A311&amp;F_Outputs!$B311,F_Outputs_Prep!$I$4:$I$378,0),MATCH(F_Outputs!F$2,F_Outputs_Prep!$B$4:$AH$4,0))</f>
        <v>1</v>
      </c>
      <c r="G311" s="15">
        <f>INDEX(F_Outputs_Prep!$B$4:$AH$378,MATCH(F_Outputs!$A311&amp;F_Outputs!$B311,F_Outputs_Prep!$I$4:$I$378,0),MATCH(F_Outputs!G$2,F_Outputs_Prep!$B$4:$AH$4,0))</f>
        <v>1</v>
      </c>
      <c r="H311" s="15">
        <f>INDEX(F_Outputs_Prep!$B$4:$AH$378,MATCH(F_Outputs!$A311&amp;F_Outputs!$B311,F_Outputs_Prep!$I$4:$I$378,0),MATCH(F_Outputs!H$2,F_Outputs_Prep!$B$4:$AH$4,0))</f>
        <v>1</v>
      </c>
      <c r="I311" s="15">
        <f>INDEX(F_Outputs_Prep!$B$4:$AH$378,MATCH(F_Outputs!$A311&amp;F_Outputs!$B311,F_Outputs_Prep!$I$4:$I$378,0),MATCH(F_Outputs!I$2,F_Outputs_Prep!$B$4:$AH$4,0))</f>
        <v>1</v>
      </c>
      <c r="J311" s="15">
        <f>INDEX(F_Outputs_Prep!$B$4:$AH$378,MATCH(F_Outputs!$A311&amp;F_Outputs!$B311,F_Outputs_Prep!$I$4:$I$378,0),MATCH(F_Outputs!J$2,F_Outputs_Prep!$B$4:$AH$4,0))</f>
        <v>1</v>
      </c>
      <c r="K311" s="15">
        <f>INDEX(F_Outputs_Prep!$B$4:$AH$378,MATCH(F_Outputs!$A311&amp;F_Outputs!$B311,F_Outputs_Prep!$I$4:$I$378,0),MATCH(F_Outputs!K$2,F_Outputs_Prep!$B$4:$AH$4,0))</f>
        <v>1</v>
      </c>
      <c r="L311" s="15">
        <f>INDEX(F_Outputs_Prep!$B$4:$AH$378,MATCH(F_Outputs!$A311&amp;F_Outputs!$B311,F_Outputs_Prep!$I$4:$I$378,0),MATCH(F_Outputs!L$2,F_Outputs_Prep!$B$4:$AH$4,0))</f>
        <v>1</v>
      </c>
      <c r="M311" s="15">
        <f>INDEX(F_Outputs_Prep!$B$4:$AH$378,MATCH(F_Outputs!$A311&amp;F_Outputs!$B311,F_Outputs_Prep!$I$4:$I$378,0),MATCH(F_Outputs!M$2,F_Outputs_Prep!$B$4:$AH$4,0))</f>
        <v>1</v>
      </c>
      <c r="N311" s="15">
        <f>INDEX(F_Outputs_Prep!$B$4:$AH$378,MATCH(F_Outputs!$A311&amp;F_Outputs!$B311,F_Outputs_Prep!$I$4:$I$378,0),MATCH(F_Outputs!N$2,F_Outputs_Prep!$B$4:$AH$4,0))</f>
        <v>1</v>
      </c>
      <c r="O311" s="15">
        <f>INDEX(F_Outputs_Prep!$B$4:$AH$378,MATCH(F_Outputs!$A311&amp;F_Outputs!$B311,F_Outputs_Prep!$I$4:$I$378,0),MATCH(F_Outputs!O$2,F_Outputs_Prep!$B$4:$AH$4,0))</f>
        <v>1</v>
      </c>
      <c r="P311" s="15">
        <f>INDEX(F_Outputs_Prep!$B$4:$AH$378,MATCH(F_Outputs!$A311&amp;F_Outputs!$B311,F_Outputs_Prep!$I$4:$I$378,0),MATCH(F_Outputs!P$2,F_Outputs_Prep!$B$4:$AH$4,0))</f>
        <v>1</v>
      </c>
      <c r="Q311" s="15">
        <f>INDEX(F_Outputs_Prep!$B$4:$AH$378,MATCH(F_Outputs!$A311&amp;F_Outputs!$B311,F_Outputs_Prep!$I$4:$I$378,0),MATCH(F_Outputs!Q$2,F_Outputs_Prep!$B$4:$AH$4,0))</f>
        <v>1</v>
      </c>
      <c r="R311" s="15">
        <f>INDEX(F_Outputs_Prep!$B$4:$AH$378,MATCH(F_Outputs!$A311&amp;F_Outputs!$B311,F_Outputs_Prep!$I$4:$I$378,0),MATCH(F_Outputs!R$2,F_Outputs_Prep!$B$4:$AH$4,0))</f>
        <v>1</v>
      </c>
      <c r="S311" s="15">
        <f>INDEX(F_Outputs_Prep!$B$4:$AH$378,MATCH(F_Outputs!$A311&amp;F_Outputs!$B311,F_Outputs_Prep!$I$4:$I$378,0),MATCH(F_Outputs!S$2,F_Outputs_Prep!$B$4:$AH$4,0))</f>
        <v>1</v>
      </c>
      <c r="T311" s="15">
        <f>INDEX(F_Outputs_Prep!$B$4:$AH$378,MATCH(F_Outputs!$A311&amp;F_Outputs!$B311,F_Outputs_Prep!$I$4:$I$378,0),MATCH(F_Outputs!T$2,F_Outputs_Prep!$B$4:$AH$4,0))</f>
        <v>1</v>
      </c>
      <c r="U311" s="15">
        <f>INDEX(F_Outputs_Prep!$B$4:$AH$378,MATCH(F_Outputs!$A311&amp;F_Outputs!$B311,F_Outputs_Prep!$I$4:$I$378,0),MATCH(F_Outputs!U$2,F_Outputs_Prep!$B$4:$AH$4,0))</f>
        <v>1</v>
      </c>
      <c r="V311" s="15">
        <f>INDEX(F_Outputs_Prep!$B$4:$AH$378,MATCH(F_Outputs!$A311&amp;F_Outputs!$B311,F_Outputs_Prep!$I$4:$I$378,0),MATCH(F_Outputs!V$2,F_Outputs_Prep!$B$4:$AH$4,0))</f>
        <v>1</v>
      </c>
      <c r="W311" s="15">
        <f>INDEX(F_Outputs_Prep!$B$4:$AH$378,MATCH(F_Outputs!$A311&amp;F_Outputs!$B311,F_Outputs_Prep!$I$4:$I$378,0),MATCH(F_Outputs!W$2,F_Outputs_Prep!$B$4:$AH$4,0))</f>
        <v>1</v>
      </c>
      <c r="X311" s="15">
        <f>INDEX(F_Outputs_Prep!$B$4:$AH$378,MATCH(F_Outputs!$A311&amp;F_Outputs!$B311,F_Outputs_Prep!$I$4:$I$378,0),MATCH(F_Outputs!X$2,F_Outputs_Prep!$B$4:$AH$4,0))</f>
        <v>1</v>
      </c>
    </row>
    <row r="312" spans="1:24" ht="15" x14ac:dyDescent="0.25">
      <c r="A312" s="58" t="s">
        <v>100</v>
      </c>
      <c r="B312" s="56" t="s">
        <v>125</v>
      </c>
      <c r="C312" s="56" t="s">
        <v>176</v>
      </c>
      <c r="D312" s="52" t="s">
        <v>50</v>
      </c>
      <c r="E312" s="56" t="s">
        <v>44</v>
      </c>
      <c r="F312" s="15" t="str">
        <f>INDEX(F_Outputs_Prep!$B$4:$AH$378,MATCH(F_Outputs!$A312&amp;F_Outputs!$B312,F_Outputs_Prep!$I$4:$I$378,0),MATCH(F_Outputs!F$2,F_Outputs_Prep!$B$4:$AH$4,0))</f>
        <v>##BLANK</v>
      </c>
      <c r="G312" s="15" t="str">
        <f>INDEX(F_Outputs_Prep!$B$4:$AH$378,MATCH(F_Outputs!$A312&amp;F_Outputs!$B312,F_Outputs_Prep!$I$4:$I$378,0),MATCH(F_Outputs!G$2,F_Outputs_Prep!$B$4:$AH$4,0))</f>
        <v>##BLANK</v>
      </c>
      <c r="H312" s="15" t="str">
        <f>INDEX(F_Outputs_Prep!$B$4:$AH$378,MATCH(F_Outputs!$A312&amp;F_Outputs!$B312,F_Outputs_Prep!$I$4:$I$378,0),MATCH(F_Outputs!H$2,F_Outputs_Prep!$B$4:$AH$4,0))</f>
        <v>##BLANK</v>
      </c>
      <c r="I312" s="15" t="str">
        <f>INDEX(F_Outputs_Prep!$B$4:$AH$378,MATCH(F_Outputs!$A312&amp;F_Outputs!$B312,F_Outputs_Prep!$I$4:$I$378,0),MATCH(F_Outputs!I$2,F_Outputs_Prep!$B$4:$AH$4,0))</f>
        <v>##BLANK</v>
      </c>
      <c r="J312" s="15" t="str">
        <f>INDEX(F_Outputs_Prep!$B$4:$AH$378,MATCH(F_Outputs!$A312&amp;F_Outputs!$B312,F_Outputs_Prep!$I$4:$I$378,0),MATCH(F_Outputs!J$2,F_Outputs_Prep!$B$4:$AH$4,0))</f>
        <v>##BLANK</v>
      </c>
      <c r="K312" s="15" t="str">
        <f>INDEX(F_Outputs_Prep!$B$4:$AH$378,MATCH(F_Outputs!$A312&amp;F_Outputs!$B312,F_Outputs_Prep!$I$4:$I$378,0),MATCH(F_Outputs!K$2,F_Outputs_Prep!$B$4:$AH$4,0))</f>
        <v>##BLANK</v>
      </c>
      <c r="L312" s="15" t="str">
        <f>INDEX(F_Outputs_Prep!$B$4:$AH$378,MATCH(F_Outputs!$A312&amp;F_Outputs!$B312,F_Outputs_Prep!$I$4:$I$378,0),MATCH(F_Outputs!L$2,F_Outputs_Prep!$B$4:$AH$4,0))</f>
        <v>##BLANK</v>
      </c>
      <c r="M312" s="15" t="str">
        <f>INDEX(F_Outputs_Prep!$B$4:$AH$378,MATCH(F_Outputs!$A312&amp;F_Outputs!$B312,F_Outputs_Prep!$I$4:$I$378,0),MATCH(F_Outputs!M$2,F_Outputs_Prep!$B$4:$AH$4,0))</f>
        <v>##BLANK</v>
      </c>
      <c r="N312" s="15" t="str">
        <f>INDEX(F_Outputs_Prep!$B$4:$AH$378,MATCH(F_Outputs!$A312&amp;F_Outputs!$B312,F_Outputs_Prep!$I$4:$I$378,0),MATCH(F_Outputs!N$2,F_Outputs_Prep!$B$4:$AH$4,0))</f>
        <v>##BLANK</v>
      </c>
      <c r="O312" s="15" t="str">
        <f>INDEX(F_Outputs_Prep!$B$4:$AH$378,MATCH(F_Outputs!$A312&amp;F_Outputs!$B312,F_Outputs_Prep!$I$4:$I$378,0),MATCH(F_Outputs!O$2,F_Outputs_Prep!$B$4:$AH$4,0))</f>
        <v>##BLANK</v>
      </c>
      <c r="P312" s="15" t="str">
        <f>INDEX(F_Outputs_Prep!$B$4:$AH$378,MATCH(F_Outputs!$A312&amp;F_Outputs!$B312,F_Outputs_Prep!$I$4:$I$378,0),MATCH(F_Outputs!P$2,F_Outputs_Prep!$B$4:$AH$4,0))</f>
        <v>##BLANK</v>
      </c>
      <c r="Q312" s="15" t="str">
        <f>INDEX(F_Outputs_Prep!$B$4:$AH$378,MATCH(F_Outputs!$A312&amp;F_Outputs!$B312,F_Outputs_Prep!$I$4:$I$378,0),MATCH(F_Outputs!Q$2,F_Outputs_Prep!$B$4:$AH$4,0))</f>
        <v>##BLANK</v>
      </c>
      <c r="R312" s="15" t="str">
        <f>INDEX(F_Outputs_Prep!$B$4:$AH$378,MATCH(F_Outputs!$A312&amp;F_Outputs!$B312,F_Outputs_Prep!$I$4:$I$378,0),MATCH(F_Outputs!R$2,F_Outputs_Prep!$B$4:$AH$4,0))</f>
        <v>##BLANK</v>
      </c>
      <c r="S312" s="15" t="str">
        <f>INDEX(F_Outputs_Prep!$B$4:$AH$378,MATCH(F_Outputs!$A312&amp;F_Outputs!$B312,F_Outputs_Prep!$I$4:$I$378,0),MATCH(F_Outputs!S$2,F_Outputs_Prep!$B$4:$AH$4,0))</f>
        <v>##BLANK</v>
      </c>
      <c r="T312" s="15" t="str">
        <f>INDEX(F_Outputs_Prep!$B$4:$AH$378,MATCH(F_Outputs!$A312&amp;F_Outputs!$B312,F_Outputs_Prep!$I$4:$I$378,0),MATCH(F_Outputs!T$2,F_Outputs_Prep!$B$4:$AH$4,0))</f>
        <v>##BLANK</v>
      </c>
      <c r="U312" s="15" t="str">
        <f>INDEX(F_Outputs_Prep!$B$4:$AH$378,MATCH(F_Outputs!$A312&amp;F_Outputs!$B312,F_Outputs_Prep!$I$4:$I$378,0),MATCH(F_Outputs!U$2,F_Outputs_Prep!$B$4:$AH$4,0))</f>
        <v>##BLANK</v>
      </c>
      <c r="V312" s="15" t="str">
        <f>INDEX(F_Outputs_Prep!$B$4:$AH$378,MATCH(F_Outputs!$A312&amp;F_Outputs!$B312,F_Outputs_Prep!$I$4:$I$378,0),MATCH(F_Outputs!V$2,F_Outputs_Prep!$B$4:$AH$4,0))</f>
        <v>##BLANK</v>
      </c>
      <c r="W312" s="15" t="str">
        <f>INDEX(F_Outputs_Prep!$B$4:$AH$378,MATCH(F_Outputs!$A312&amp;F_Outputs!$B312,F_Outputs_Prep!$I$4:$I$378,0),MATCH(F_Outputs!W$2,F_Outputs_Prep!$B$4:$AH$4,0))</f>
        <v>##BLANK</v>
      </c>
      <c r="X312" s="15" t="str">
        <f>INDEX(F_Outputs_Prep!$B$4:$AH$378,MATCH(F_Outputs!$A312&amp;F_Outputs!$B312,F_Outputs_Prep!$I$4:$I$378,0),MATCH(F_Outputs!X$2,F_Outputs_Prep!$B$4:$AH$4,0))</f>
        <v>##BLANK</v>
      </c>
    </row>
    <row r="313" spans="1:24" ht="15" x14ac:dyDescent="0.25">
      <c r="A313" s="58" t="s">
        <v>100</v>
      </c>
      <c r="B313" s="56" t="s">
        <v>126</v>
      </c>
      <c r="C313" s="56" t="s">
        <v>177</v>
      </c>
      <c r="D313" s="52" t="s">
        <v>50</v>
      </c>
      <c r="E313" s="56" t="s">
        <v>44</v>
      </c>
      <c r="F313" s="15" t="str">
        <f>INDEX(F_Outputs_Prep!$B$4:$AH$378,MATCH(F_Outputs!$A313&amp;F_Outputs!$B313,F_Outputs_Prep!$I$4:$I$378,0),MATCH(F_Outputs!F$2,F_Outputs_Prep!$B$4:$AH$4,0))</f>
        <v>##BLANK</v>
      </c>
      <c r="G313" s="15" t="str">
        <f>INDEX(F_Outputs_Prep!$B$4:$AH$378,MATCH(F_Outputs!$A313&amp;F_Outputs!$B313,F_Outputs_Prep!$I$4:$I$378,0),MATCH(F_Outputs!G$2,F_Outputs_Prep!$B$4:$AH$4,0))</f>
        <v>##BLANK</v>
      </c>
      <c r="H313" s="15" t="str">
        <f>INDEX(F_Outputs_Prep!$B$4:$AH$378,MATCH(F_Outputs!$A313&amp;F_Outputs!$B313,F_Outputs_Prep!$I$4:$I$378,0),MATCH(F_Outputs!H$2,F_Outputs_Prep!$B$4:$AH$4,0))</f>
        <v>##BLANK</v>
      </c>
      <c r="I313" s="15" t="str">
        <f>INDEX(F_Outputs_Prep!$B$4:$AH$378,MATCH(F_Outputs!$A313&amp;F_Outputs!$B313,F_Outputs_Prep!$I$4:$I$378,0),MATCH(F_Outputs!I$2,F_Outputs_Prep!$B$4:$AH$4,0))</f>
        <v>##BLANK</v>
      </c>
      <c r="J313" s="15" t="str">
        <f>INDEX(F_Outputs_Prep!$B$4:$AH$378,MATCH(F_Outputs!$A313&amp;F_Outputs!$B313,F_Outputs_Prep!$I$4:$I$378,0),MATCH(F_Outputs!J$2,F_Outputs_Prep!$B$4:$AH$4,0))</f>
        <v>##BLANK</v>
      </c>
      <c r="K313" s="15" t="str">
        <f>INDEX(F_Outputs_Prep!$B$4:$AH$378,MATCH(F_Outputs!$A313&amp;F_Outputs!$B313,F_Outputs_Prep!$I$4:$I$378,0),MATCH(F_Outputs!K$2,F_Outputs_Prep!$B$4:$AH$4,0))</f>
        <v>##BLANK</v>
      </c>
      <c r="L313" s="15" t="str">
        <f>INDEX(F_Outputs_Prep!$B$4:$AH$378,MATCH(F_Outputs!$A313&amp;F_Outputs!$B313,F_Outputs_Prep!$I$4:$I$378,0),MATCH(F_Outputs!L$2,F_Outputs_Prep!$B$4:$AH$4,0))</f>
        <v>##BLANK</v>
      </c>
      <c r="M313" s="15" t="str">
        <f>INDEX(F_Outputs_Prep!$B$4:$AH$378,MATCH(F_Outputs!$A313&amp;F_Outputs!$B313,F_Outputs_Prep!$I$4:$I$378,0),MATCH(F_Outputs!M$2,F_Outputs_Prep!$B$4:$AH$4,0))</f>
        <v>##BLANK</v>
      </c>
      <c r="N313" s="15" t="str">
        <f>INDEX(F_Outputs_Prep!$B$4:$AH$378,MATCH(F_Outputs!$A313&amp;F_Outputs!$B313,F_Outputs_Prep!$I$4:$I$378,0),MATCH(F_Outputs!N$2,F_Outputs_Prep!$B$4:$AH$4,0))</f>
        <v>##BLANK</v>
      </c>
      <c r="O313" s="15" t="str">
        <f>INDEX(F_Outputs_Prep!$B$4:$AH$378,MATCH(F_Outputs!$A313&amp;F_Outputs!$B313,F_Outputs_Prep!$I$4:$I$378,0),MATCH(F_Outputs!O$2,F_Outputs_Prep!$B$4:$AH$4,0))</f>
        <v>##BLANK</v>
      </c>
      <c r="P313" s="15" t="str">
        <f>INDEX(F_Outputs_Prep!$B$4:$AH$378,MATCH(F_Outputs!$A313&amp;F_Outputs!$B313,F_Outputs_Prep!$I$4:$I$378,0),MATCH(F_Outputs!P$2,F_Outputs_Prep!$B$4:$AH$4,0))</f>
        <v>##BLANK</v>
      </c>
      <c r="Q313" s="15" t="str">
        <f>INDEX(F_Outputs_Prep!$B$4:$AH$378,MATCH(F_Outputs!$A313&amp;F_Outputs!$B313,F_Outputs_Prep!$I$4:$I$378,0),MATCH(F_Outputs!Q$2,F_Outputs_Prep!$B$4:$AH$4,0))</f>
        <v>##BLANK</v>
      </c>
      <c r="R313" s="15" t="str">
        <f>INDEX(F_Outputs_Prep!$B$4:$AH$378,MATCH(F_Outputs!$A313&amp;F_Outputs!$B313,F_Outputs_Prep!$I$4:$I$378,0),MATCH(F_Outputs!R$2,F_Outputs_Prep!$B$4:$AH$4,0))</f>
        <v>##BLANK</v>
      </c>
      <c r="S313" s="15" t="str">
        <f>INDEX(F_Outputs_Prep!$B$4:$AH$378,MATCH(F_Outputs!$A313&amp;F_Outputs!$B313,F_Outputs_Prep!$I$4:$I$378,0),MATCH(F_Outputs!S$2,F_Outputs_Prep!$B$4:$AH$4,0))</f>
        <v>##BLANK</v>
      </c>
      <c r="T313" s="15" t="str">
        <f>INDEX(F_Outputs_Prep!$B$4:$AH$378,MATCH(F_Outputs!$A313&amp;F_Outputs!$B313,F_Outputs_Prep!$I$4:$I$378,0),MATCH(F_Outputs!T$2,F_Outputs_Prep!$B$4:$AH$4,0))</f>
        <v>##BLANK</v>
      </c>
      <c r="U313" s="15" t="str">
        <f>INDEX(F_Outputs_Prep!$B$4:$AH$378,MATCH(F_Outputs!$A313&amp;F_Outputs!$B313,F_Outputs_Prep!$I$4:$I$378,0),MATCH(F_Outputs!U$2,F_Outputs_Prep!$B$4:$AH$4,0))</f>
        <v>##BLANK</v>
      </c>
      <c r="V313" s="15" t="str">
        <f>INDEX(F_Outputs_Prep!$B$4:$AH$378,MATCH(F_Outputs!$A313&amp;F_Outputs!$B313,F_Outputs_Prep!$I$4:$I$378,0),MATCH(F_Outputs!V$2,F_Outputs_Prep!$B$4:$AH$4,0))</f>
        <v>##BLANK</v>
      </c>
      <c r="W313" s="15" t="str">
        <f>INDEX(F_Outputs_Prep!$B$4:$AH$378,MATCH(F_Outputs!$A313&amp;F_Outputs!$B313,F_Outputs_Prep!$I$4:$I$378,0),MATCH(F_Outputs!W$2,F_Outputs_Prep!$B$4:$AH$4,0))</f>
        <v>##BLANK</v>
      </c>
      <c r="X313" s="15" t="str">
        <f>INDEX(F_Outputs_Prep!$B$4:$AH$378,MATCH(F_Outputs!$A313&amp;F_Outputs!$B313,F_Outputs_Prep!$I$4:$I$378,0),MATCH(F_Outputs!X$2,F_Outputs_Prep!$B$4:$AH$4,0))</f>
        <v>##BLANK</v>
      </c>
    </row>
    <row r="314" spans="1:24" ht="15" x14ac:dyDescent="0.25">
      <c r="A314" s="58" t="s">
        <v>100</v>
      </c>
      <c r="B314" s="56" t="s">
        <v>127</v>
      </c>
      <c r="C314" s="56" t="s">
        <v>178</v>
      </c>
      <c r="D314" s="52" t="s">
        <v>50</v>
      </c>
      <c r="E314" s="56" t="s">
        <v>44</v>
      </c>
      <c r="F314" s="15" t="str">
        <f>INDEX(F_Outputs_Prep!$B$4:$AH$378,MATCH(F_Outputs!$A314&amp;F_Outputs!$B314,F_Outputs_Prep!$I$4:$I$378,0),MATCH(F_Outputs!F$2,F_Outputs_Prep!$B$4:$AH$4,0))</f>
        <v>##BLANK</v>
      </c>
      <c r="G314" s="15" t="str">
        <f>INDEX(F_Outputs_Prep!$B$4:$AH$378,MATCH(F_Outputs!$A314&amp;F_Outputs!$B314,F_Outputs_Prep!$I$4:$I$378,0),MATCH(F_Outputs!G$2,F_Outputs_Prep!$B$4:$AH$4,0))</f>
        <v>##BLANK</v>
      </c>
      <c r="H314" s="15" t="str">
        <f>INDEX(F_Outputs_Prep!$B$4:$AH$378,MATCH(F_Outputs!$A314&amp;F_Outputs!$B314,F_Outputs_Prep!$I$4:$I$378,0),MATCH(F_Outputs!H$2,F_Outputs_Prep!$B$4:$AH$4,0))</f>
        <v>##BLANK</v>
      </c>
      <c r="I314" s="15" t="str">
        <f>INDEX(F_Outputs_Prep!$B$4:$AH$378,MATCH(F_Outputs!$A314&amp;F_Outputs!$B314,F_Outputs_Prep!$I$4:$I$378,0),MATCH(F_Outputs!I$2,F_Outputs_Prep!$B$4:$AH$4,0))</f>
        <v>##BLANK</v>
      </c>
      <c r="J314" s="15" t="str">
        <f>INDEX(F_Outputs_Prep!$B$4:$AH$378,MATCH(F_Outputs!$A314&amp;F_Outputs!$B314,F_Outputs_Prep!$I$4:$I$378,0),MATCH(F_Outputs!J$2,F_Outputs_Prep!$B$4:$AH$4,0))</f>
        <v>##BLANK</v>
      </c>
      <c r="K314" s="15" t="str">
        <f>INDEX(F_Outputs_Prep!$B$4:$AH$378,MATCH(F_Outputs!$A314&amp;F_Outputs!$B314,F_Outputs_Prep!$I$4:$I$378,0),MATCH(F_Outputs!K$2,F_Outputs_Prep!$B$4:$AH$4,0))</f>
        <v>##BLANK</v>
      </c>
      <c r="L314" s="15" t="str">
        <f>INDEX(F_Outputs_Prep!$B$4:$AH$378,MATCH(F_Outputs!$A314&amp;F_Outputs!$B314,F_Outputs_Prep!$I$4:$I$378,0),MATCH(F_Outputs!L$2,F_Outputs_Prep!$B$4:$AH$4,0))</f>
        <v>##BLANK</v>
      </c>
      <c r="M314" s="15" t="str">
        <f>INDEX(F_Outputs_Prep!$B$4:$AH$378,MATCH(F_Outputs!$A314&amp;F_Outputs!$B314,F_Outputs_Prep!$I$4:$I$378,0),MATCH(F_Outputs!M$2,F_Outputs_Prep!$B$4:$AH$4,0))</f>
        <v>##BLANK</v>
      </c>
      <c r="N314" s="15" t="str">
        <f>INDEX(F_Outputs_Prep!$B$4:$AH$378,MATCH(F_Outputs!$A314&amp;F_Outputs!$B314,F_Outputs_Prep!$I$4:$I$378,0),MATCH(F_Outputs!N$2,F_Outputs_Prep!$B$4:$AH$4,0))</f>
        <v>##BLANK</v>
      </c>
      <c r="O314" s="15" t="str">
        <f>INDEX(F_Outputs_Prep!$B$4:$AH$378,MATCH(F_Outputs!$A314&amp;F_Outputs!$B314,F_Outputs_Prep!$I$4:$I$378,0),MATCH(F_Outputs!O$2,F_Outputs_Prep!$B$4:$AH$4,0))</f>
        <v>##BLANK</v>
      </c>
      <c r="P314" s="15" t="str">
        <f>INDEX(F_Outputs_Prep!$B$4:$AH$378,MATCH(F_Outputs!$A314&amp;F_Outputs!$B314,F_Outputs_Prep!$I$4:$I$378,0),MATCH(F_Outputs!P$2,F_Outputs_Prep!$B$4:$AH$4,0))</f>
        <v>##BLANK</v>
      </c>
      <c r="Q314" s="15" t="str">
        <f>INDEX(F_Outputs_Prep!$B$4:$AH$378,MATCH(F_Outputs!$A314&amp;F_Outputs!$B314,F_Outputs_Prep!$I$4:$I$378,0),MATCH(F_Outputs!Q$2,F_Outputs_Prep!$B$4:$AH$4,0))</f>
        <v>##BLANK</v>
      </c>
      <c r="R314" s="15" t="str">
        <f>INDEX(F_Outputs_Prep!$B$4:$AH$378,MATCH(F_Outputs!$A314&amp;F_Outputs!$B314,F_Outputs_Prep!$I$4:$I$378,0),MATCH(F_Outputs!R$2,F_Outputs_Prep!$B$4:$AH$4,0))</f>
        <v>##BLANK</v>
      </c>
      <c r="S314" s="15" t="str">
        <f>INDEX(F_Outputs_Prep!$B$4:$AH$378,MATCH(F_Outputs!$A314&amp;F_Outputs!$B314,F_Outputs_Prep!$I$4:$I$378,0),MATCH(F_Outputs!S$2,F_Outputs_Prep!$B$4:$AH$4,0))</f>
        <v>##BLANK</v>
      </c>
      <c r="T314" s="15" t="str">
        <f>INDEX(F_Outputs_Prep!$B$4:$AH$378,MATCH(F_Outputs!$A314&amp;F_Outputs!$B314,F_Outputs_Prep!$I$4:$I$378,0),MATCH(F_Outputs!T$2,F_Outputs_Prep!$B$4:$AH$4,0))</f>
        <v>##BLANK</v>
      </c>
      <c r="U314" s="15" t="str">
        <f>INDEX(F_Outputs_Prep!$B$4:$AH$378,MATCH(F_Outputs!$A314&amp;F_Outputs!$B314,F_Outputs_Prep!$I$4:$I$378,0),MATCH(F_Outputs!U$2,F_Outputs_Prep!$B$4:$AH$4,0))</f>
        <v>##BLANK</v>
      </c>
      <c r="V314" s="15" t="str">
        <f>INDEX(F_Outputs_Prep!$B$4:$AH$378,MATCH(F_Outputs!$A314&amp;F_Outputs!$B314,F_Outputs_Prep!$I$4:$I$378,0),MATCH(F_Outputs!V$2,F_Outputs_Prep!$B$4:$AH$4,0))</f>
        <v>##BLANK</v>
      </c>
      <c r="W314" s="15" t="str">
        <f>INDEX(F_Outputs_Prep!$B$4:$AH$378,MATCH(F_Outputs!$A314&amp;F_Outputs!$B314,F_Outputs_Prep!$I$4:$I$378,0),MATCH(F_Outputs!W$2,F_Outputs_Prep!$B$4:$AH$4,0))</f>
        <v>##BLANK</v>
      </c>
      <c r="X314" s="15" t="str">
        <f>INDEX(F_Outputs_Prep!$B$4:$AH$378,MATCH(F_Outputs!$A314&amp;F_Outputs!$B314,F_Outputs_Prep!$I$4:$I$378,0),MATCH(F_Outputs!X$2,F_Outputs_Prep!$B$4:$AH$4,0))</f>
        <v>##BLANK</v>
      </c>
    </row>
    <row r="315" spans="1:24" ht="15" x14ac:dyDescent="0.25">
      <c r="A315" s="58" t="s">
        <v>100</v>
      </c>
      <c r="B315" s="56" t="s">
        <v>128</v>
      </c>
      <c r="C315" s="56" t="s">
        <v>179</v>
      </c>
      <c r="D315" s="52" t="s">
        <v>50</v>
      </c>
      <c r="E315" s="56" t="s">
        <v>44</v>
      </c>
      <c r="F315" s="15" t="str">
        <f>INDEX(F_Outputs_Prep!$B$4:$AH$378,MATCH(F_Outputs!$A315&amp;F_Outputs!$B315,F_Outputs_Prep!$I$4:$I$378,0),MATCH(F_Outputs!F$2,F_Outputs_Prep!$B$4:$AH$4,0))</f>
        <v>##BLANK</v>
      </c>
      <c r="G315" s="15" t="str">
        <f>INDEX(F_Outputs_Prep!$B$4:$AH$378,MATCH(F_Outputs!$A315&amp;F_Outputs!$B315,F_Outputs_Prep!$I$4:$I$378,0),MATCH(F_Outputs!G$2,F_Outputs_Prep!$B$4:$AH$4,0))</f>
        <v>##BLANK</v>
      </c>
      <c r="H315" s="15" t="str">
        <f>INDEX(F_Outputs_Prep!$B$4:$AH$378,MATCH(F_Outputs!$A315&amp;F_Outputs!$B315,F_Outputs_Prep!$I$4:$I$378,0),MATCH(F_Outputs!H$2,F_Outputs_Prep!$B$4:$AH$4,0))</f>
        <v>##BLANK</v>
      </c>
      <c r="I315" s="15" t="str">
        <f>INDEX(F_Outputs_Prep!$B$4:$AH$378,MATCH(F_Outputs!$A315&amp;F_Outputs!$B315,F_Outputs_Prep!$I$4:$I$378,0),MATCH(F_Outputs!I$2,F_Outputs_Prep!$B$4:$AH$4,0))</f>
        <v>##BLANK</v>
      </c>
      <c r="J315" s="15" t="str">
        <f>INDEX(F_Outputs_Prep!$B$4:$AH$378,MATCH(F_Outputs!$A315&amp;F_Outputs!$B315,F_Outputs_Prep!$I$4:$I$378,0),MATCH(F_Outputs!J$2,F_Outputs_Prep!$B$4:$AH$4,0))</f>
        <v>##BLANK</v>
      </c>
      <c r="K315" s="15" t="str">
        <f>INDEX(F_Outputs_Prep!$B$4:$AH$378,MATCH(F_Outputs!$A315&amp;F_Outputs!$B315,F_Outputs_Prep!$I$4:$I$378,0),MATCH(F_Outputs!K$2,F_Outputs_Prep!$B$4:$AH$4,0))</f>
        <v>##BLANK</v>
      </c>
      <c r="L315" s="15" t="str">
        <f>INDEX(F_Outputs_Prep!$B$4:$AH$378,MATCH(F_Outputs!$A315&amp;F_Outputs!$B315,F_Outputs_Prep!$I$4:$I$378,0),MATCH(F_Outputs!L$2,F_Outputs_Prep!$B$4:$AH$4,0))</f>
        <v>##BLANK</v>
      </c>
      <c r="M315" s="15" t="str">
        <f>INDEX(F_Outputs_Prep!$B$4:$AH$378,MATCH(F_Outputs!$A315&amp;F_Outputs!$B315,F_Outputs_Prep!$I$4:$I$378,0),MATCH(F_Outputs!M$2,F_Outputs_Prep!$B$4:$AH$4,0))</f>
        <v>##BLANK</v>
      </c>
      <c r="N315" s="15" t="str">
        <f>INDEX(F_Outputs_Prep!$B$4:$AH$378,MATCH(F_Outputs!$A315&amp;F_Outputs!$B315,F_Outputs_Prep!$I$4:$I$378,0),MATCH(F_Outputs!N$2,F_Outputs_Prep!$B$4:$AH$4,0))</f>
        <v>##BLANK</v>
      </c>
      <c r="O315" s="15" t="str">
        <f>INDEX(F_Outputs_Prep!$B$4:$AH$378,MATCH(F_Outputs!$A315&amp;F_Outputs!$B315,F_Outputs_Prep!$I$4:$I$378,0),MATCH(F_Outputs!O$2,F_Outputs_Prep!$B$4:$AH$4,0))</f>
        <v>##BLANK</v>
      </c>
      <c r="P315" s="15" t="str">
        <f>INDEX(F_Outputs_Prep!$B$4:$AH$378,MATCH(F_Outputs!$A315&amp;F_Outputs!$B315,F_Outputs_Prep!$I$4:$I$378,0),MATCH(F_Outputs!P$2,F_Outputs_Prep!$B$4:$AH$4,0))</f>
        <v>##BLANK</v>
      </c>
      <c r="Q315" s="15" t="str">
        <f>INDEX(F_Outputs_Prep!$B$4:$AH$378,MATCH(F_Outputs!$A315&amp;F_Outputs!$B315,F_Outputs_Prep!$I$4:$I$378,0),MATCH(F_Outputs!Q$2,F_Outputs_Prep!$B$4:$AH$4,0))</f>
        <v>##BLANK</v>
      </c>
      <c r="R315" s="15" t="str">
        <f>INDEX(F_Outputs_Prep!$B$4:$AH$378,MATCH(F_Outputs!$A315&amp;F_Outputs!$B315,F_Outputs_Prep!$I$4:$I$378,0),MATCH(F_Outputs!R$2,F_Outputs_Prep!$B$4:$AH$4,0))</f>
        <v>##BLANK</v>
      </c>
      <c r="S315" s="15" t="str">
        <f>INDEX(F_Outputs_Prep!$B$4:$AH$378,MATCH(F_Outputs!$A315&amp;F_Outputs!$B315,F_Outputs_Prep!$I$4:$I$378,0),MATCH(F_Outputs!S$2,F_Outputs_Prep!$B$4:$AH$4,0))</f>
        <v>##BLANK</v>
      </c>
      <c r="T315" s="15" t="str">
        <f>INDEX(F_Outputs_Prep!$B$4:$AH$378,MATCH(F_Outputs!$A315&amp;F_Outputs!$B315,F_Outputs_Prep!$I$4:$I$378,0),MATCH(F_Outputs!T$2,F_Outputs_Prep!$B$4:$AH$4,0))</f>
        <v>##BLANK</v>
      </c>
      <c r="U315" s="15" t="str">
        <f>INDEX(F_Outputs_Prep!$B$4:$AH$378,MATCH(F_Outputs!$A315&amp;F_Outputs!$B315,F_Outputs_Prep!$I$4:$I$378,0),MATCH(F_Outputs!U$2,F_Outputs_Prep!$B$4:$AH$4,0))</f>
        <v>##BLANK</v>
      </c>
      <c r="V315" s="15" t="str">
        <f>INDEX(F_Outputs_Prep!$B$4:$AH$378,MATCH(F_Outputs!$A315&amp;F_Outputs!$B315,F_Outputs_Prep!$I$4:$I$378,0),MATCH(F_Outputs!V$2,F_Outputs_Prep!$B$4:$AH$4,0))</f>
        <v>##BLANK</v>
      </c>
      <c r="W315" s="15" t="str">
        <f>INDEX(F_Outputs_Prep!$B$4:$AH$378,MATCH(F_Outputs!$A315&amp;F_Outputs!$B315,F_Outputs_Prep!$I$4:$I$378,0),MATCH(F_Outputs!W$2,F_Outputs_Prep!$B$4:$AH$4,0))</f>
        <v>##BLANK</v>
      </c>
      <c r="X315" s="15" t="str">
        <f>INDEX(F_Outputs_Prep!$B$4:$AH$378,MATCH(F_Outputs!$A315&amp;F_Outputs!$B315,F_Outputs_Prep!$I$4:$I$378,0),MATCH(F_Outputs!X$2,F_Outputs_Prep!$B$4:$AH$4,0))</f>
        <v>##BLANK</v>
      </c>
    </row>
    <row r="316" spans="1:24" ht="15" x14ac:dyDescent="0.25">
      <c r="A316" s="58" t="s">
        <v>100</v>
      </c>
      <c r="B316" s="56" t="s">
        <v>129</v>
      </c>
      <c r="C316" s="56" t="s">
        <v>180</v>
      </c>
      <c r="D316" s="52" t="s">
        <v>50</v>
      </c>
      <c r="E316" s="56" t="s">
        <v>44</v>
      </c>
      <c r="F316" s="15" t="str">
        <f>INDEX(F_Outputs_Prep!$B$4:$AH$378,MATCH(F_Outputs!$A316&amp;F_Outputs!$B316,F_Outputs_Prep!$I$4:$I$378,0),MATCH(F_Outputs!F$2,F_Outputs_Prep!$B$4:$AH$4,0))</f>
        <v>##BLANK</v>
      </c>
      <c r="G316" s="15" t="str">
        <f>INDEX(F_Outputs_Prep!$B$4:$AH$378,MATCH(F_Outputs!$A316&amp;F_Outputs!$B316,F_Outputs_Prep!$I$4:$I$378,0),MATCH(F_Outputs!G$2,F_Outputs_Prep!$B$4:$AH$4,0))</f>
        <v>##BLANK</v>
      </c>
      <c r="H316" s="15" t="str">
        <f>INDEX(F_Outputs_Prep!$B$4:$AH$378,MATCH(F_Outputs!$A316&amp;F_Outputs!$B316,F_Outputs_Prep!$I$4:$I$378,0),MATCH(F_Outputs!H$2,F_Outputs_Prep!$B$4:$AH$4,0))</f>
        <v>##BLANK</v>
      </c>
      <c r="I316" s="15" t="str">
        <f>INDEX(F_Outputs_Prep!$B$4:$AH$378,MATCH(F_Outputs!$A316&amp;F_Outputs!$B316,F_Outputs_Prep!$I$4:$I$378,0),MATCH(F_Outputs!I$2,F_Outputs_Prep!$B$4:$AH$4,0))</f>
        <v>##BLANK</v>
      </c>
      <c r="J316" s="15" t="str">
        <f>INDEX(F_Outputs_Prep!$B$4:$AH$378,MATCH(F_Outputs!$A316&amp;F_Outputs!$B316,F_Outputs_Prep!$I$4:$I$378,0),MATCH(F_Outputs!J$2,F_Outputs_Prep!$B$4:$AH$4,0))</f>
        <v>##BLANK</v>
      </c>
      <c r="K316" s="15" t="str">
        <f>INDEX(F_Outputs_Prep!$B$4:$AH$378,MATCH(F_Outputs!$A316&amp;F_Outputs!$B316,F_Outputs_Prep!$I$4:$I$378,0),MATCH(F_Outputs!K$2,F_Outputs_Prep!$B$4:$AH$4,0))</f>
        <v>##BLANK</v>
      </c>
      <c r="L316" s="15" t="str">
        <f>INDEX(F_Outputs_Prep!$B$4:$AH$378,MATCH(F_Outputs!$A316&amp;F_Outputs!$B316,F_Outputs_Prep!$I$4:$I$378,0),MATCH(F_Outputs!L$2,F_Outputs_Prep!$B$4:$AH$4,0))</f>
        <v>##BLANK</v>
      </c>
      <c r="M316" s="15" t="str">
        <f>INDEX(F_Outputs_Prep!$B$4:$AH$378,MATCH(F_Outputs!$A316&amp;F_Outputs!$B316,F_Outputs_Prep!$I$4:$I$378,0),MATCH(F_Outputs!M$2,F_Outputs_Prep!$B$4:$AH$4,0))</f>
        <v>##BLANK</v>
      </c>
      <c r="N316" s="15" t="str">
        <f>INDEX(F_Outputs_Prep!$B$4:$AH$378,MATCH(F_Outputs!$A316&amp;F_Outputs!$B316,F_Outputs_Prep!$I$4:$I$378,0),MATCH(F_Outputs!N$2,F_Outputs_Prep!$B$4:$AH$4,0))</f>
        <v>##BLANK</v>
      </c>
      <c r="O316" s="15" t="str">
        <f>INDEX(F_Outputs_Prep!$B$4:$AH$378,MATCH(F_Outputs!$A316&amp;F_Outputs!$B316,F_Outputs_Prep!$I$4:$I$378,0),MATCH(F_Outputs!O$2,F_Outputs_Prep!$B$4:$AH$4,0))</f>
        <v>##BLANK</v>
      </c>
      <c r="P316" s="15" t="str">
        <f>INDEX(F_Outputs_Prep!$B$4:$AH$378,MATCH(F_Outputs!$A316&amp;F_Outputs!$B316,F_Outputs_Prep!$I$4:$I$378,0),MATCH(F_Outputs!P$2,F_Outputs_Prep!$B$4:$AH$4,0))</f>
        <v>##BLANK</v>
      </c>
      <c r="Q316" s="15" t="str">
        <f>INDEX(F_Outputs_Prep!$B$4:$AH$378,MATCH(F_Outputs!$A316&amp;F_Outputs!$B316,F_Outputs_Prep!$I$4:$I$378,0),MATCH(F_Outputs!Q$2,F_Outputs_Prep!$B$4:$AH$4,0))</f>
        <v>##BLANK</v>
      </c>
      <c r="R316" s="15" t="str">
        <f>INDEX(F_Outputs_Prep!$B$4:$AH$378,MATCH(F_Outputs!$A316&amp;F_Outputs!$B316,F_Outputs_Prep!$I$4:$I$378,0),MATCH(F_Outputs!R$2,F_Outputs_Prep!$B$4:$AH$4,0))</f>
        <v>##BLANK</v>
      </c>
      <c r="S316" s="15" t="str">
        <f>INDEX(F_Outputs_Prep!$B$4:$AH$378,MATCH(F_Outputs!$A316&amp;F_Outputs!$B316,F_Outputs_Prep!$I$4:$I$378,0),MATCH(F_Outputs!S$2,F_Outputs_Prep!$B$4:$AH$4,0))</f>
        <v>##BLANK</v>
      </c>
      <c r="T316" s="15" t="str">
        <f>INDEX(F_Outputs_Prep!$B$4:$AH$378,MATCH(F_Outputs!$A316&amp;F_Outputs!$B316,F_Outputs_Prep!$I$4:$I$378,0),MATCH(F_Outputs!T$2,F_Outputs_Prep!$B$4:$AH$4,0))</f>
        <v>##BLANK</v>
      </c>
      <c r="U316" s="15" t="str">
        <f>INDEX(F_Outputs_Prep!$B$4:$AH$378,MATCH(F_Outputs!$A316&amp;F_Outputs!$B316,F_Outputs_Prep!$I$4:$I$378,0),MATCH(F_Outputs!U$2,F_Outputs_Prep!$B$4:$AH$4,0))</f>
        <v>##BLANK</v>
      </c>
      <c r="V316" s="15" t="str">
        <f>INDEX(F_Outputs_Prep!$B$4:$AH$378,MATCH(F_Outputs!$A316&amp;F_Outputs!$B316,F_Outputs_Prep!$I$4:$I$378,0),MATCH(F_Outputs!V$2,F_Outputs_Prep!$B$4:$AH$4,0))</f>
        <v>##BLANK</v>
      </c>
      <c r="W316" s="15" t="str">
        <f>INDEX(F_Outputs_Prep!$B$4:$AH$378,MATCH(F_Outputs!$A316&amp;F_Outputs!$B316,F_Outputs_Prep!$I$4:$I$378,0),MATCH(F_Outputs!W$2,F_Outputs_Prep!$B$4:$AH$4,0))</f>
        <v>##BLANK</v>
      </c>
      <c r="X316" s="15" t="str">
        <f>INDEX(F_Outputs_Prep!$B$4:$AH$378,MATCH(F_Outputs!$A316&amp;F_Outputs!$B316,F_Outputs_Prep!$I$4:$I$378,0),MATCH(F_Outputs!X$2,F_Outputs_Prep!$B$4:$AH$4,0))</f>
        <v>##BLANK</v>
      </c>
    </row>
    <row r="317" spans="1:24" ht="15" x14ac:dyDescent="0.25">
      <c r="A317" s="58" t="s">
        <v>100</v>
      </c>
      <c r="B317" s="56" t="s">
        <v>130</v>
      </c>
      <c r="C317" s="56" t="s">
        <v>181</v>
      </c>
      <c r="D317" s="52" t="s">
        <v>50</v>
      </c>
      <c r="E317" s="56" t="s">
        <v>44</v>
      </c>
      <c r="F317" s="15" t="str">
        <f>INDEX(F_Outputs_Prep!$B$4:$AH$378,MATCH(F_Outputs!$A317&amp;F_Outputs!$B317,F_Outputs_Prep!$I$4:$I$378,0),MATCH(F_Outputs!F$2,F_Outputs_Prep!$B$4:$AH$4,0))</f>
        <v>##BLANK</v>
      </c>
      <c r="G317" s="15" t="str">
        <f>INDEX(F_Outputs_Prep!$B$4:$AH$378,MATCH(F_Outputs!$A317&amp;F_Outputs!$B317,F_Outputs_Prep!$I$4:$I$378,0),MATCH(F_Outputs!G$2,F_Outputs_Prep!$B$4:$AH$4,0))</f>
        <v>##BLANK</v>
      </c>
      <c r="H317" s="15" t="str">
        <f>INDEX(F_Outputs_Prep!$B$4:$AH$378,MATCH(F_Outputs!$A317&amp;F_Outputs!$B317,F_Outputs_Prep!$I$4:$I$378,0),MATCH(F_Outputs!H$2,F_Outputs_Prep!$B$4:$AH$4,0))</f>
        <v>##BLANK</v>
      </c>
      <c r="I317" s="15" t="str">
        <f>INDEX(F_Outputs_Prep!$B$4:$AH$378,MATCH(F_Outputs!$A317&amp;F_Outputs!$B317,F_Outputs_Prep!$I$4:$I$378,0),MATCH(F_Outputs!I$2,F_Outputs_Prep!$B$4:$AH$4,0))</f>
        <v>##BLANK</v>
      </c>
      <c r="J317" s="15" t="str">
        <f>INDEX(F_Outputs_Prep!$B$4:$AH$378,MATCH(F_Outputs!$A317&amp;F_Outputs!$B317,F_Outputs_Prep!$I$4:$I$378,0),MATCH(F_Outputs!J$2,F_Outputs_Prep!$B$4:$AH$4,0))</f>
        <v>##BLANK</v>
      </c>
      <c r="K317" s="15" t="str">
        <f>INDEX(F_Outputs_Prep!$B$4:$AH$378,MATCH(F_Outputs!$A317&amp;F_Outputs!$B317,F_Outputs_Prep!$I$4:$I$378,0),MATCH(F_Outputs!K$2,F_Outputs_Prep!$B$4:$AH$4,0))</f>
        <v>##BLANK</v>
      </c>
      <c r="L317" s="15" t="str">
        <f>INDEX(F_Outputs_Prep!$B$4:$AH$378,MATCH(F_Outputs!$A317&amp;F_Outputs!$B317,F_Outputs_Prep!$I$4:$I$378,0),MATCH(F_Outputs!L$2,F_Outputs_Prep!$B$4:$AH$4,0))</f>
        <v>##BLANK</v>
      </c>
      <c r="M317" s="15" t="str">
        <f>INDEX(F_Outputs_Prep!$B$4:$AH$378,MATCH(F_Outputs!$A317&amp;F_Outputs!$B317,F_Outputs_Prep!$I$4:$I$378,0),MATCH(F_Outputs!M$2,F_Outputs_Prep!$B$4:$AH$4,0))</f>
        <v>##BLANK</v>
      </c>
      <c r="N317" s="15" t="str">
        <f>INDEX(F_Outputs_Prep!$B$4:$AH$378,MATCH(F_Outputs!$A317&amp;F_Outputs!$B317,F_Outputs_Prep!$I$4:$I$378,0),MATCH(F_Outputs!N$2,F_Outputs_Prep!$B$4:$AH$4,0))</f>
        <v>##BLANK</v>
      </c>
      <c r="O317" s="15" t="str">
        <f>INDEX(F_Outputs_Prep!$B$4:$AH$378,MATCH(F_Outputs!$A317&amp;F_Outputs!$B317,F_Outputs_Prep!$I$4:$I$378,0),MATCH(F_Outputs!O$2,F_Outputs_Prep!$B$4:$AH$4,0))</f>
        <v>##BLANK</v>
      </c>
      <c r="P317" s="15" t="str">
        <f>INDEX(F_Outputs_Prep!$B$4:$AH$378,MATCH(F_Outputs!$A317&amp;F_Outputs!$B317,F_Outputs_Prep!$I$4:$I$378,0),MATCH(F_Outputs!P$2,F_Outputs_Prep!$B$4:$AH$4,0))</f>
        <v>##BLANK</v>
      </c>
      <c r="Q317" s="15" t="str">
        <f>INDEX(F_Outputs_Prep!$B$4:$AH$378,MATCH(F_Outputs!$A317&amp;F_Outputs!$B317,F_Outputs_Prep!$I$4:$I$378,0),MATCH(F_Outputs!Q$2,F_Outputs_Prep!$B$4:$AH$4,0))</f>
        <v>##BLANK</v>
      </c>
      <c r="R317" s="15" t="str">
        <f>INDEX(F_Outputs_Prep!$B$4:$AH$378,MATCH(F_Outputs!$A317&amp;F_Outputs!$B317,F_Outputs_Prep!$I$4:$I$378,0),MATCH(F_Outputs!R$2,F_Outputs_Prep!$B$4:$AH$4,0))</f>
        <v>##BLANK</v>
      </c>
      <c r="S317" s="15" t="str">
        <f>INDEX(F_Outputs_Prep!$B$4:$AH$378,MATCH(F_Outputs!$A317&amp;F_Outputs!$B317,F_Outputs_Prep!$I$4:$I$378,0),MATCH(F_Outputs!S$2,F_Outputs_Prep!$B$4:$AH$4,0))</f>
        <v>##BLANK</v>
      </c>
      <c r="T317" s="15" t="str">
        <f>INDEX(F_Outputs_Prep!$B$4:$AH$378,MATCH(F_Outputs!$A317&amp;F_Outputs!$B317,F_Outputs_Prep!$I$4:$I$378,0),MATCH(F_Outputs!T$2,F_Outputs_Prep!$B$4:$AH$4,0))</f>
        <v>##BLANK</v>
      </c>
      <c r="U317" s="15" t="str">
        <f>INDEX(F_Outputs_Prep!$B$4:$AH$378,MATCH(F_Outputs!$A317&amp;F_Outputs!$B317,F_Outputs_Prep!$I$4:$I$378,0),MATCH(F_Outputs!U$2,F_Outputs_Prep!$B$4:$AH$4,0))</f>
        <v>##BLANK</v>
      </c>
      <c r="V317" s="15" t="str">
        <f>INDEX(F_Outputs_Prep!$B$4:$AH$378,MATCH(F_Outputs!$A317&amp;F_Outputs!$B317,F_Outputs_Prep!$I$4:$I$378,0),MATCH(F_Outputs!V$2,F_Outputs_Prep!$B$4:$AH$4,0))</f>
        <v>##BLANK</v>
      </c>
      <c r="W317" s="15" t="str">
        <f>INDEX(F_Outputs_Prep!$B$4:$AH$378,MATCH(F_Outputs!$A317&amp;F_Outputs!$B317,F_Outputs_Prep!$I$4:$I$378,0),MATCH(F_Outputs!W$2,F_Outputs_Prep!$B$4:$AH$4,0))</f>
        <v>##BLANK</v>
      </c>
      <c r="X317" s="15" t="str">
        <f>INDEX(F_Outputs_Prep!$B$4:$AH$378,MATCH(F_Outputs!$A317&amp;F_Outputs!$B317,F_Outputs_Prep!$I$4:$I$378,0),MATCH(F_Outputs!X$2,F_Outputs_Prep!$B$4:$AH$4,0))</f>
        <v>##BLANK</v>
      </c>
    </row>
    <row r="318" spans="1:24" ht="15" x14ac:dyDescent="0.25">
      <c r="A318" s="58" t="s">
        <v>100</v>
      </c>
      <c r="B318" s="56" t="s">
        <v>131</v>
      </c>
      <c r="C318" s="56" t="s">
        <v>182</v>
      </c>
      <c r="D318" s="52" t="s">
        <v>50</v>
      </c>
      <c r="E318" s="56" t="s">
        <v>44</v>
      </c>
      <c r="F318" s="15" t="str">
        <f>INDEX(F_Outputs_Prep!$B$4:$AH$378,MATCH(F_Outputs!$A318&amp;F_Outputs!$B318,F_Outputs_Prep!$I$4:$I$378,0),MATCH(F_Outputs!F$2,F_Outputs_Prep!$B$4:$AH$4,0))</f>
        <v>##BLANK</v>
      </c>
      <c r="G318" s="15" t="str">
        <f>INDEX(F_Outputs_Prep!$B$4:$AH$378,MATCH(F_Outputs!$A318&amp;F_Outputs!$B318,F_Outputs_Prep!$I$4:$I$378,0),MATCH(F_Outputs!G$2,F_Outputs_Prep!$B$4:$AH$4,0))</f>
        <v>##BLANK</v>
      </c>
      <c r="H318" s="15" t="str">
        <f>INDEX(F_Outputs_Prep!$B$4:$AH$378,MATCH(F_Outputs!$A318&amp;F_Outputs!$B318,F_Outputs_Prep!$I$4:$I$378,0),MATCH(F_Outputs!H$2,F_Outputs_Prep!$B$4:$AH$4,0))</f>
        <v>##BLANK</v>
      </c>
      <c r="I318" s="15" t="str">
        <f>INDEX(F_Outputs_Prep!$B$4:$AH$378,MATCH(F_Outputs!$A318&amp;F_Outputs!$B318,F_Outputs_Prep!$I$4:$I$378,0),MATCH(F_Outputs!I$2,F_Outputs_Prep!$B$4:$AH$4,0))</f>
        <v>##BLANK</v>
      </c>
      <c r="J318" s="15" t="str">
        <f>INDEX(F_Outputs_Prep!$B$4:$AH$378,MATCH(F_Outputs!$A318&amp;F_Outputs!$B318,F_Outputs_Prep!$I$4:$I$378,0),MATCH(F_Outputs!J$2,F_Outputs_Prep!$B$4:$AH$4,0))</f>
        <v>##BLANK</v>
      </c>
      <c r="K318" s="15" t="str">
        <f>INDEX(F_Outputs_Prep!$B$4:$AH$378,MATCH(F_Outputs!$A318&amp;F_Outputs!$B318,F_Outputs_Prep!$I$4:$I$378,0),MATCH(F_Outputs!K$2,F_Outputs_Prep!$B$4:$AH$4,0))</f>
        <v>##BLANK</v>
      </c>
      <c r="L318" s="15" t="str">
        <f>INDEX(F_Outputs_Prep!$B$4:$AH$378,MATCH(F_Outputs!$A318&amp;F_Outputs!$B318,F_Outputs_Prep!$I$4:$I$378,0),MATCH(F_Outputs!L$2,F_Outputs_Prep!$B$4:$AH$4,0))</f>
        <v>##BLANK</v>
      </c>
      <c r="M318" s="15" t="str">
        <f>INDEX(F_Outputs_Prep!$B$4:$AH$378,MATCH(F_Outputs!$A318&amp;F_Outputs!$B318,F_Outputs_Prep!$I$4:$I$378,0),MATCH(F_Outputs!M$2,F_Outputs_Prep!$B$4:$AH$4,0))</f>
        <v>##BLANK</v>
      </c>
      <c r="N318" s="15" t="str">
        <f>INDEX(F_Outputs_Prep!$B$4:$AH$378,MATCH(F_Outputs!$A318&amp;F_Outputs!$B318,F_Outputs_Prep!$I$4:$I$378,0),MATCH(F_Outputs!N$2,F_Outputs_Prep!$B$4:$AH$4,0))</f>
        <v>##BLANK</v>
      </c>
      <c r="O318" s="15" t="str">
        <f>INDEX(F_Outputs_Prep!$B$4:$AH$378,MATCH(F_Outputs!$A318&amp;F_Outputs!$B318,F_Outputs_Prep!$I$4:$I$378,0),MATCH(F_Outputs!O$2,F_Outputs_Prep!$B$4:$AH$4,0))</f>
        <v>##BLANK</v>
      </c>
      <c r="P318" s="15" t="str">
        <f>INDEX(F_Outputs_Prep!$B$4:$AH$378,MATCH(F_Outputs!$A318&amp;F_Outputs!$B318,F_Outputs_Prep!$I$4:$I$378,0),MATCH(F_Outputs!P$2,F_Outputs_Prep!$B$4:$AH$4,0))</f>
        <v>##BLANK</v>
      </c>
      <c r="Q318" s="15" t="str">
        <f>INDEX(F_Outputs_Prep!$B$4:$AH$378,MATCH(F_Outputs!$A318&amp;F_Outputs!$B318,F_Outputs_Prep!$I$4:$I$378,0),MATCH(F_Outputs!Q$2,F_Outputs_Prep!$B$4:$AH$4,0))</f>
        <v>##BLANK</v>
      </c>
      <c r="R318" s="15" t="str">
        <f>INDEX(F_Outputs_Prep!$B$4:$AH$378,MATCH(F_Outputs!$A318&amp;F_Outputs!$B318,F_Outputs_Prep!$I$4:$I$378,0),MATCH(F_Outputs!R$2,F_Outputs_Prep!$B$4:$AH$4,0))</f>
        <v>##BLANK</v>
      </c>
      <c r="S318" s="15" t="str">
        <f>INDEX(F_Outputs_Prep!$B$4:$AH$378,MATCH(F_Outputs!$A318&amp;F_Outputs!$B318,F_Outputs_Prep!$I$4:$I$378,0),MATCH(F_Outputs!S$2,F_Outputs_Prep!$B$4:$AH$4,0))</f>
        <v>##BLANK</v>
      </c>
      <c r="T318" s="15" t="str">
        <f>INDEX(F_Outputs_Prep!$B$4:$AH$378,MATCH(F_Outputs!$A318&amp;F_Outputs!$B318,F_Outputs_Prep!$I$4:$I$378,0),MATCH(F_Outputs!T$2,F_Outputs_Prep!$B$4:$AH$4,0))</f>
        <v>##BLANK</v>
      </c>
      <c r="U318" s="15" t="str">
        <f>INDEX(F_Outputs_Prep!$B$4:$AH$378,MATCH(F_Outputs!$A318&amp;F_Outputs!$B318,F_Outputs_Prep!$I$4:$I$378,0),MATCH(F_Outputs!U$2,F_Outputs_Prep!$B$4:$AH$4,0))</f>
        <v>##BLANK</v>
      </c>
      <c r="V318" s="15" t="str">
        <f>INDEX(F_Outputs_Prep!$B$4:$AH$378,MATCH(F_Outputs!$A318&amp;F_Outputs!$B318,F_Outputs_Prep!$I$4:$I$378,0),MATCH(F_Outputs!V$2,F_Outputs_Prep!$B$4:$AH$4,0))</f>
        <v>##BLANK</v>
      </c>
      <c r="W318" s="15" t="str">
        <f>INDEX(F_Outputs_Prep!$B$4:$AH$378,MATCH(F_Outputs!$A318&amp;F_Outputs!$B318,F_Outputs_Prep!$I$4:$I$378,0),MATCH(F_Outputs!W$2,F_Outputs_Prep!$B$4:$AH$4,0))</f>
        <v>##BLANK</v>
      </c>
      <c r="X318" s="15" t="str">
        <f>INDEX(F_Outputs_Prep!$B$4:$AH$378,MATCH(F_Outputs!$A318&amp;F_Outputs!$B318,F_Outputs_Prep!$I$4:$I$378,0),MATCH(F_Outputs!X$2,F_Outputs_Prep!$B$4:$AH$4,0))</f>
        <v>##BLANK</v>
      </c>
    </row>
    <row r="319" spans="1:24" ht="15" x14ac:dyDescent="0.25">
      <c r="A319" s="58" t="s">
        <v>100</v>
      </c>
      <c r="B319" s="56" t="s">
        <v>132</v>
      </c>
      <c r="C319" s="56" t="s">
        <v>183</v>
      </c>
      <c r="D319" s="52" t="s">
        <v>50</v>
      </c>
      <c r="E319" s="56" t="s">
        <v>44</v>
      </c>
      <c r="F319" s="15" t="str">
        <f>INDEX(F_Outputs_Prep!$B$4:$AH$378,MATCH(F_Outputs!$A319&amp;F_Outputs!$B319,F_Outputs_Prep!$I$4:$I$378,0),MATCH(F_Outputs!F$2,F_Outputs_Prep!$B$4:$AH$4,0))</f>
        <v>##BLANK</v>
      </c>
      <c r="G319" s="15" t="str">
        <f>INDEX(F_Outputs_Prep!$B$4:$AH$378,MATCH(F_Outputs!$A319&amp;F_Outputs!$B319,F_Outputs_Prep!$I$4:$I$378,0),MATCH(F_Outputs!G$2,F_Outputs_Prep!$B$4:$AH$4,0))</f>
        <v>##BLANK</v>
      </c>
      <c r="H319" s="15" t="str">
        <f>INDEX(F_Outputs_Prep!$B$4:$AH$378,MATCH(F_Outputs!$A319&amp;F_Outputs!$B319,F_Outputs_Prep!$I$4:$I$378,0),MATCH(F_Outputs!H$2,F_Outputs_Prep!$B$4:$AH$4,0))</f>
        <v>##BLANK</v>
      </c>
      <c r="I319" s="15" t="str">
        <f>INDEX(F_Outputs_Prep!$B$4:$AH$378,MATCH(F_Outputs!$A319&amp;F_Outputs!$B319,F_Outputs_Prep!$I$4:$I$378,0),MATCH(F_Outputs!I$2,F_Outputs_Prep!$B$4:$AH$4,0))</f>
        <v>##BLANK</v>
      </c>
      <c r="J319" s="15" t="str">
        <f>INDEX(F_Outputs_Prep!$B$4:$AH$378,MATCH(F_Outputs!$A319&amp;F_Outputs!$B319,F_Outputs_Prep!$I$4:$I$378,0),MATCH(F_Outputs!J$2,F_Outputs_Prep!$B$4:$AH$4,0))</f>
        <v>##BLANK</v>
      </c>
      <c r="K319" s="15" t="str">
        <f>INDEX(F_Outputs_Prep!$B$4:$AH$378,MATCH(F_Outputs!$A319&amp;F_Outputs!$B319,F_Outputs_Prep!$I$4:$I$378,0),MATCH(F_Outputs!K$2,F_Outputs_Prep!$B$4:$AH$4,0))</f>
        <v>##BLANK</v>
      </c>
      <c r="L319" s="15" t="str">
        <f>INDEX(F_Outputs_Prep!$B$4:$AH$378,MATCH(F_Outputs!$A319&amp;F_Outputs!$B319,F_Outputs_Prep!$I$4:$I$378,0),MATCH(F_Outputs!L$2,F_Outputs_Prep!$B$4:$AH$4,0))</f>
        <v>##BLANK</v>
      </c>
      <c r="M319" s="15" t="str">
        <f>INDEX(F_Outputs_Prep!$B$4:$AH$378,MATCH(F_Outputs!$A319&amp;F_Outputs!$B319,F_Outputs_Prep!$I$4:$I$378,0),MATCH(F_Outputs!M$2,F_Outputs_Prep!$B$4:$AH$4,0))</f>
        <v>##BLANK</v>
      </c>
      <c r="N319" s="15" t="str">
        <f>INDEX(F_Outputs_Prep!$B$4:$AH$378,MATCH(F_Outputs!$A319&amp;F_Outputs!$B319,F_Outputs_Prep!$I$4:$I$378,0),MATCH(F_Outputs!N$2,F_Outputs_Prep!$B$4:$AH$4,0))</f>
        <v>##BLANK</v>
      </c>
      <c r="O319" s="15" t="str">
        <f>INDEX(F_Outputs_Prep!$B$4:$AH$378,MATCH(F_Outputs!$A319&amp;F_Outputs!$B319,F_Outputs_Prep!$I$4:$I$378,0),MATCH(F_Outputs!O$2,F_Outputs_Prep!$B$4:$AH$4,0))</f>
        <v>##BLANK</v>
      </c>
      <c r="P319" s="15" t="str">
        <f>INDEX(F_Outputs_Prep!$B$4:$AH$378,MATCH(F_Outputs!$A319&amp;F_Outputs!$B319,F_Outputs_Prep!$I$4:$I$378,0),MATCH(F_Outputs!P$2,F_Outputs_Prep!$B$4:$AH$4,0))</f>
        <v>##BLANK</v>
      </c>
      <c r="Q319" s="15" t="str">
        <f>INDEX(F_Outputs_Prep!$B$4:$AH$378,MATCH(F_Outputs!$A319&amp;F_Outputs!$B319,F_Outputs_Prep!$I$4:$I$378,0),MATCH(F_Outputs!Q$2,F_Outputs_Prep!$B$4:$AH$4,0))</f>
        <v>##BLANK</v>
      </c>
      <c r="R319" s="15" t="str">
        <f>INDEX(F_Outputs_Prep!$B$4:$AH$378,MATCH(F_Outputs!$A319&amp;F_Outputs!$B319,F_Outputs_Prep!$I$4:$I$378,0),MATCH(F_Outputs!R$2,F_Outputs_Prep!$B$4:$AH$4,0))</f>
        <v>##BLANK</v>
      </c>
      <c r="S319" s="15" t="str">
        <f>INDEX(F_Outputs_Prep!$B$4:$AH$378,MATCH(F_Outputs!$A319&amp;F_Outputs!$B319,F_Outputs_Prep!$I$4:$I$378,0),MATCH(F_Outputs!S$2,F_Outputs_Prep!$B$4:$AH$4,0))</f>
        <v>##BLANK</v>
      </c>
      <c r="T319" s="15" t="str">
        <f>INDEX(F_Outputs_Prep!$B$4:$AH$378,MATCH(F_Outputs!$A319&amp;F_Outputs!$B319,F_Outputs_Prep!$I$4:$I$378,0),MATCH(F_Outputs!T$2,F_Outputs_Prep!$B$4:$AH$4,0))</f>
        <v>##BLANK</v>
      </c>
      <c r="U319" s="15" t="str">
        <f>INDEX(F_Outputs_Prep!$B$4:$AH$378,MATCH(F_Outputs!$A319&amp;F_Outputs!$B319,F_Outputs_Prep!$I$4:$I$378,0),MATCH(F_Outputs!U$2,F_Outputs_Prep!$B$4:$AH$4,0))</f>
        <v>##BLANK</v>
      </c>
      <c r="V319" s="15" t="str">
        <f>INDEX(F_Outputs_Prep!$B$4:$AH$378,MATCH(F_Outputs!$A319&amp;F_Outputs!$B319,F_Outputs_Prep!$I$4:$I$378,0),MATCH(F_Outputs!V$2,F_Outputs_Prep!$B$4:$AH$4,0))</f>
        <v>##BLANK</v>
      </c>
      <c r="W319" s="15" t="str">
        <f>INDEX(F_Outputs_Prep!$B$4:$AH$378,MATCH(F_Outputs!$A319&amp;F_Outputs!$B319,F_Outputs_Prep!$I$4:$I$378,0),MATCH(F_Outputs!W$2,F_Outputs_Prep!$B$4:$AH$4,0))</f>
        <v>##BLANK</v>
      </c>
      <c r="X319" s="15" t="str">
        <f>INDEX(F_Outputs_Prep!$B$4:$AH$378,MATCH(F_Outputs!$A319&amp;F_Outputs!$B319,F_Outputs_Prep!$I$4:$I$378,0),MATCH(F_Outputs!X$2,F_Outputs_Prep!$B$4:$AH$4,0))</f>
        <v>##BLANK</v>
      </c>
    </row>
    <row r="320" spans="1:24" ht="15" x14ac:dyDescent="0.25">
      <c r="A320" s="58" t="s">
        <v>100</v>
      </c>
      <c r="B320" s="56" t="s">
        <v>124</v>
      </c>
      <c r="C320" s="56" t="s">
        <v>184</v>
      </c>
      <c r="D320" s="52" t="s">
        <v>68</v>
      </c>
      <c r="E320" s="56" t="s">
        <v>44</v>
      </c>
      <c r="F320" s="15" t="str">
        <f>INDEX(F_Outputs_Prep!$B$4:$AH$378,MATCH(F_Outputs!$A320&amp;F_Outputs!$B320,F_Outputs_Prep!$I$4:$I$378,0),MATCH(F_Outputs!F$2,F_Outputs_Prep!$B$4:$AH$4,0))</f>
        <v>##BLANK</v>
      </c>
      <c r="G320" s="15" t="str">
        <f>INDEX(F_Outputs_Prep!$B$4:$AH$378,MATCH(F_Outputs!$A320&amp;F_Outputs!$B320,F_Outputs_Prep!$I$4:$I$378,0),MATCH(F_Outputs!G$2,F_Outputs_Prep!$B$4:$AH$4,0))</f>
        <v>##BLANK</v>
      </c>
      <c r="H320" s="15" t="str">
        <f>INDEX(F_Outputs_Prep!$B$4:$AH$378,MATCH(F_Outputs!$A320&amp;F_Outputs!$B320,F_Outputs_Prep!$I$4:$I$378,0),MATCH(F_Outputs!H$2,F_Outputs_Prep!$B$4:$AH$4,0))</f>
        <v>##BLANK</v>
      </c>
      <c r="I320" s="15" t="str">
        <f>INDEX(F_Outputs_Prep!$B$4:$AH$378,MATCH(F_Outputs!$A320&amp;F_Outputs!$B320,F_Outputs_Prep!$I$4:$I$378,0),MATCH(F_Outputs!I$2,F_Outputs_Prep!$B$4:$AH$4,0))</f>
        <v>##BLANK</v>
      </c>
      <c r="J320" s="15" t="str">
        <f>INDEX(F_Outputs_Prep!$B$4:$AH$378,MATCH(F_Outputs!$A320&amp;F_Outputs!$B320,F_Outputs_Prep!$I$4:$I$378,0),MATCH(F_Outputs!J$2,F_Outputs_Prep!$B$4:$AH$4,0))</f>
        <v>##BLANK</v>
      </c>
      <c r="K320" s="15" t="str">
        <f>INDEX(F_Outputs_Prep!$B$4:$AH$378,MATCH(F_Outputs!$A320&amp;F_Outputs!$B320,F_Outputs_Prep!$I$4:$I$378,0),MATCH(F_Outputs!K$2,F_Outputs_Prep!$B$4:$AH$4,0))</f>
        <v>##BLANK</v>
      </c>
      <c r="L320" s="15" t="str">
        <f>INDEX(F_Outputs_Prep!$B$4:$AH$378,MATCH(F_Outputs!$A320&amp;F_Outputs!$B320,F_Outputs_Prep!$I$4:$I$378,0),MATCH(F_Outputs!L$2,F_Outputs_Prep!$B$4:$AH$4,0))</f>
        <v>##BLANK</v>
      </c>
      <c r="M320" s="15" t="str">
        <f>INDEX(F_Outputs_Prep!$B$4:$AH$378,MATCH(F_Outputs!$A320&amp;F_Outputs!$B320,F_Outputs_Prep!$I$4:$I$378,0),MATCH(F_Outputs!M$2,F_Outputs_Prep!$B$4:$AH$4,0))</f>
        <v>##BLANK</v>
      </c>
      <c r="N320" s="15" t="str">
        <f>INDEX(F_Outputs_Prep!$B$4:$AH$378,MATCH(F_Outputs!$A320&amp;F_Outputs!$B320,F_Outputs_Prep!$I$4:$I$378,0),MATCH(F_Outputs!N$2,F_Outputs_Prep!$B$4:$AH$4,0))</f>
        <v>##BLANK</v>
      </c>
      <c r="O320" s="15" t="str">
        <f>INDEX(F_Outputs_Prep!$B$4:$AH$378,MATCH(F_Outputs!$A320&amp;F_Outputs!$B320,F_Outputs_Prep!$I$4:$I$378,0),MATCH(F_Outputs!O$2,F_Outputs_Prep!$B$4:$AH$4,0))</f>
        <v>##BLANK</v>
      </c>
      <c r="P320" s="15" t="str">
        <f>INDEX(F_Outputs_Prep!$B$4:$AH$378,MATCH(F_Outputs!$A320&amp;F_Outputs!$B320,F_Outputs_Prep!$I$4:$I$378,0),MATCH(F_Outputs!P$2,F_Outputs_Prep!$B$4:$AH$4,0))</f>
        <v>##BLANK</v>
      </c>
      <c r="Q320" s="15" t="str">
        <f>INDEX(F_Outputs_Prep!$B$4:$AH$378,MATCH(F_Outputs!$A320&amp;F_Outputs!$B320,F_Outputs_Prep!$I$4:$I$378,0),MATCH(F_Outputs!Q$2,F_Outputs_Prep!$B$4:$AH$4,0))</f>
        <v>##BLANK</v>
      </c>
      <c r="R320" s="15" t="str">
        <f>INDEX(F_Outputs_Prep!$B$4:$AH$378,MATCH(F_Outputs!$A320&amp;F_Outputs!$B320,F_Outputs_Prep!$I$4:$I$378,0),MATCH(F_Outputs!R$2,F_Outputs_Prep!$B$4:$AH$4,0))</f>
        <v>##BLANK</v>
      </c>
      <c r="S320" s="15" t="str">
        <f>INDEX(F_Outputs_Prep!$B$4:$AH$378,MATCH(F_Outputs!$A320&amp;F_Outputs!$B320,F_Outputs_Prep!$I$4:$I$378,0),MATCH(F_Outputs!S$2,F_Outputs_Prep!$B$4:$AH$4,0))</f>
        <v>##BLANK</v>
      </c>
      <c r="T320" s="15" t="str">
        <f>INDEX(F_Outputs_Prep!$B$4:$AH$378,MATCH(F_Outputs!$A320&amp;F_Outputs!$B320,F_Outputs_Prep!$I$4:$I$378,0),MATCH(F_Outputs!T$2,F_Outputs_Prep!$B$4:$AH$4,0))</f>
        <v>##BLANK</v>
      </c>
      <c r="U320" s="15" t="str">
        <f>INDEX(F_Outputs_Prep!$B$4:$AH$378,MATCH(F_Outputs!$A320&amp;F_Outputs!$B320,F_Outputs_Prep!$I$4:$I$378,0),MATCH(F_Outputs!U$2,F_Outputs_Prep!$B$4:$AH$4,0))</f>
        <v>##BLANK</v>
      </c>
      <c r="V320" s="15" t="str">
        <f>INDEX(F_Outputs_Prep!$B$4:$AH$378,MATCH(F_Outputs!$A320&amp;F_Outputs!$B320,F_Outputs_Prep!$I$4:$I$378,0),MATCH(F_Outputs!V$2,F_Outputs_Prep!$B$4:$AH$4,0))</f>
        <v>##BLANK</v>
      </c>
      <c r="W320" s="15" t="str">
        <f>INDEX(F_Outputs_Prep!$B$4:$AH$378,MATCH(F_Outputs!$A320&amp;F_Outputs!$B320,F_Outputs_Prep!$I$4:$I$378,0),MATCH(F_Outputs!W$2,F_Outputs_Prep!$B$4:$AH$4,0))</f>
        <v>##BLANK</v>
      </c>
      <c r="X320" s="15" t="str">
        <f>INDEX(F_Outputs_Prep!$B$4:$AH$378,MATCH(F_Outputs!$A320&amp;F_Outputs!$B320,F_Outputs_Prep!$I$4:$I$378,0),MATCH(F_Outputs!X$2,F_Outputs_Prep!$B$4:$AH$4,0))</f>
        <v>##BLANK</v>
      </c>
    </row>
    <row r="321" spans="1:24" ht="15" x14ac:dyDescent="0.25">
      <c r="A321" s="58" t="s">
        <v>100</v>
      </c>
      <c r="B321" s="56" t="s">
        <v>164</v>
      </c>
      <c r="C321" s="56" t="s">
        <v>153</v>
      </c>
      <c r="D321" s="52" t="s">
        <v>50</v>
      </c>
      <c r="E321" s="56" t="s">
        <v>44</v>
      </c>
      <c r="F321" s="15" t="str">
        <f>INDEX(F_Outputs_Prep!$B$4:$AH$378,MATCH(F_Outputs!$A321&amp;F_Outputs!$B321,F_Outputs_Prep!$I$4:$I$378,0),MATCH(F_Outputs!F$2,F_Outputs_Prep!$B$4:$AH$4,0))</f>
        <v>##BLANK</v>
      </c>
      <c r="G321" s="15" t="str">
        <f>INDEX(F_Outputs_Prep!$B$4:$AH$378,MATCH(F_Outputs!$A321&amp;F_Outputs!$B321,F_Outputs_Prep!$I$4:$I$378,0),MATCH(F_Outputs!G$2,F_Outputs_Prep!$B$4:$AH$4,0))</f>
        <v>##BLANK</v>
      </c>
      <c r="H321" s="15" t="str">
        <f>INDEX(F_Outputs_Prep!$B$4:$AH$378,MATCH(F_Outputs!$A321&amp;F_Outputs!$B321,F_Outputs_Prep!$I$4:$I$378,0),MATCH(F_Outputs!H$2,F_Outputs_Prep!$B$4:$AH$4,0))</f>
        <v>##BLANK</v>
      </c>
      <c r="I321" s="15" t="str">
        <f>INDEX(F_Outputs_Prep!$B$4:$AH$378,MATCH(F_Outputs!$A321&amp;F_Outputs!$B321,F_Outputs_Prep!$I$4:$I$378,0),MATCH(F_Outputs!I$2,F_Outputs_Prep!$B$4:$AH$4,0))</f>
        <v>##BLANK</v>
      </c>
      <c r="J321" s="15" t="str">
        <f>INDEX(F_Outputs_Prep!$B$4:$AH$378,MATCH(F_Outputs!$A321&amp;F_Outputs!$B321,F_Outputs_Prep!$I$4:$I$378,0),MATCH(F_Outputs!J$2,F_Outputs_Prep!$B$4:$AH$4,0))</f>
        <v>##BLANK</v>
      </c>
      <c r="K321" s="15" t="str">
        <f>INDEX(F_Outputs_Prep!$B$4:$AH$378,MATCH(F_Outputs!$A321&amp;F_Outputs!$B321,F_Outputs_Prep!$I$4:$I$378,0),MATCH(F_Outputs!K$2,F_Outputs_Prep!$B$4:$AH$4,0))</f>
        <v>##BLANK</v>
      </c>
      <c r="L321" s="15" t="str">
        <f>INDEX(F_Outputs_Prep!$B$4:$AH$378,MATCH(F_Outputs!$A321&amp;F_Outputs!$B321,F_Outputs_Prep!$I$4:$I$378,0),MATCH(F_Outputs!L$2,F_Outputs_Prep!$B$4:$AH$4,0))</f>
        <v>##BLANK</v>
      </c>
      <c r="M321" s="15" t="str">
        <f>INDEX(F_Outputs_Prep!$B$4:$AH$378,MATCH(F_Outputs!$A321&amp;F_Outputs!$B321,F_Outputs_Prep!$I$4:$I$378,0),MATCH(F_Outputs!M$2,F_Outputs_Prep!$B$4:$AH$4,0))</f>
        <v>##BLANK</v>
      </c>
      <c r="N321" s="15" t="str">
        <f>INDEX(F_Outputs_Prep!$B$4:$AH$378,MATCH(F_Outputs!$A321&amp;F_Outputs!$B321,F_Outputs_Prep!$I$4:$I$378,0),MATCH(F_Outputs!N$2,F_Outputs_Prep!$B$4:$AH$4,0))</f>
        <v>##BLANK</v>
      </c>
      <c r="O321" s="15" t="str">
        <f>INDEX(F_Outputs_Prep!$B$4:$AH$378,MATCH(F_Outputs!$A321&amp;F_Outputs!$B321,F_Outputs_Prep!$I$4:$I$378,0),MATCH(F_Outputs!O$2,F_Outputs_Prep!$B$4:$AH$4,0))</f>
        <v>##BLANK</v>
      </c>
      <c r="P321" s="15" t="str">
        <f>INDEX(F_Outputs_Prep!$B$4:$AH$378,MATCH(F_Outputs!$A321&amp;F_Outputs!$B321,F_Outputs_Prep!$I$4:$I$378,0),MATCH(F_Outputs!P$2,F_Outputs_Prep!$B$4:$AH$4,0))</f>
        <v>##BLANK</v>
      </c>
      <c r="Q321" s="15" t="str">
        <f>INDEX(F_Outputs_Prep!$B$4:$AH$378,MATCH(F_Outputs!$A321&amp;F_Outputs!$B321,F_Outputs_Prep!$I$4:$I$378,0),MATCH(F_Outputs!Q$2,F_Outputs_Prep!$B$4:$AH$4,0))</f>
        <v>##BLANK</v>
      </c>
      <c r="R321" s="15" t="str">
        <f>INDEX(F_Outputs_Prep!$B$4:$AH$378,MATCH(F_Outputs!$A321&amp;F_Outputs!$B321,F_Outputs_Prep!$I$4:$I$378,0),MATCH(F_Outputs!R$2,F_Outputs_Prep!$B$4:$AH$4,0))</f>
        <v>##BLANK</v>
      </c>
      <c r="S321" s="15" t="str">
        <f>INDEX(F_Outputs_Prep!$B$4:$AH$378,MATCH(F_Outputs!$A321&amp;F_Outputs!$B321,F_Outputs_Prep!$I$4:$I$378,0),MATCH(F_Outputs!S$2,F_Outputs_Prep!$B$4:$AH$4,0))</f>
        <v>##BLANK</v>
      </c>
      <c r="T321" s="15" t="str">
        <f>INDEX(F_Outputs_Prep!$B$4:$AH$378,MATCH(F_Outputs!$A321&amp;F_Outputs!$B321,F_Outputs_Prep!$I$4:$I$378,0),MATCH(F_Outputs!T$2,F_Outputs_Prep!$B$4:$AH$4,0))</f>
        <v>##BLANK</v>
      </c>
      <c r="U321" s="15" t="str">
        <f>INDEX(F_Outputs_Prep!$B$4:$AH$378,MATCH(F_Outputs!$A321&amp;F_Outputs!$B321,F_Outputs_Prep!$I$4:$I$378,0),MATCH(F_Outputs!U$2,F_Outputs_Prep!$B$4:$AH$4,0))</f>
        <v>##BLANK</v>
      </c>
      <c r="V321" s="15" t="str">
        <f>INDEX(F_Outputs_Prep!$B$4:$AH$378,MATCH(F_Outputs!$A321&amp;F_Outputs!$B321,F_Outputs_Prep!$I$4:$I$378,0),MATCH(F_Outputs!V$2,F_Outputs_Prep!$B$4:$AH$4,0))</f>
        <v>##BLANK</v>
      </c>
      <c r="W321" s="15" t="str">
        <f>INDEX(F_Outputs_Prep!$B$4:$AH$378,MATCH(F_Outputs!$A321&amp;F_Outputs!$B321,F_Outputs_Prep!$I$4:$I$378,0),MATCH(F_Outputs!W$2,F_Outputs_Prep!$B$4:$AH$4,0))</f>
        <v>##BLANK</v>
      </c>
      <c r="X321" s="15" t="str">
        <f>INDEX(F_Outputs_Prep!$B$4:$AH$378,MATCH(F_Outputs!$A321&amp;F_Outputs!$B321,F_Outputs_Prep!$I$4:$I$378,0),MATCH(F_Outputs!X$2,F_Outputs_Prep!$B$4:$AH$4,0))</f>
        <v>##BLANK</v>
      </c>
    </row>
    <row r="322" spans="1:24" ht="15" x14ac:dyDescent="0.25">
      <c r="A322" s="58" t="s">
        <v>100</v>
      </c>
      <c r="B322" s="56" t="s">
        <v>165</v>
      </c>
      <c r="C322" s="56" t="s">
        <v>185</v>
      </c>
      <c r="D322" s="52" t="s">
        <v>50</v>
      </c>
      <c r="E322" s="56" t="s">
        <v>44</v>
      </c>
      <c r="F322" s="15" t="str">
        <f>INDEX(F_Outputs_Prep!$B$4:$AH$378,MATCH(F_Outputs!$A322&amp;F_Outputs!$B322,F_Outputs_Prep!$I$4:$I$378,0),MATCH(F_Outputs!F$2,F_Outputs_Prep!$B$4:$AH$4,0))</f>
        <v>##BLANK</v>
      </c>
      <c r="G322" s="15" t="str">
        <f>INDEX(F_Outputs_Prep!$B$4:$AH$378,MATCH(F_Outputs!$A322&amp;F_Outputs!$B322,F_Outputs_Prep!$I$4:$I$378,0),MATCH(F_Outputs!G$2,F_Outputs_Prep!$B$4:$AH$4,0))</f>
        <v>##BLANK</v>
      </c>
      <c r="H322" s="15" t="str">
        <f>INDEX(F_Outputs_Prep!$B$4:$AH$378,MATCH(F_Outputs!$A322&amp;F_Outputs!$B322,F_Outputs_Prep!$I$4:$I$378,0),MATCH(F_Outputs!H$2,F_Outputs_Prep!$B$4:$AH$4,0))</f>
        <v>##BLANK</v>
      </c>
      <c r="I322" s="15" t="str">
        <f>INDEX(F_Outputs_Prep!$B$4:$AH$378,MATCH(F_Outputs!$A322&amp;F_Outputs!$B322,F_Outputs_Prep!$I$4:$I$378,0),MATCH(F_Outputs!I$2,F_Outputs_Prep!$B$4:$AH$4,0))</f>
        <v>##BLANK</v>
      </c>
      <c r="J322" s="15" t="str">
        <f>INDEX(F_Outputs_Prep!$B$4:$AH$378,MATCH(F_Outputs!$A322&amp;F_Outputs!$B322,F_Outputs_Prep!$I$4:$I$378,0),MATCH(F_Outputs!J$2,F_Outputs_Prep!$B$4:$AH$4,0))</f>
        <v>##BLANK</v>
      </c>
      <c r="K322" s="15" t="str">
        <f>INDEX(F_Outputs_Prep!$B$4:$AH$378,MATCH(F_Outputs!$A322&amp;F_Outputs!$B322,F_Outputs_Prep!$I$4:$I$378,0),MATCH(F_Outputs!K$2,F_Outputs_Prep!$B$4:$AH$4,0))</f>
        <v>##BLANK</v>
      </c>
      <c r="L322" s="15" t="str">
        <f>INDEX(F_Outputs_Prep!$B$4:$AH$378,MATCH(F_Outputs!$A322&amp;F_Outputs!$B322,F_Outputs_Prep!$I$4:$I$378,0),MATCH(F_Outputs!L$2,F_Outputs_Prep!$B$4:$AH$4,0))</f>
        <v>##BLANK</v>
      </c>
      <c r="M322" s="15" t="str">
        <f>INDEX(F_Outputs_Prep!$B$4:$AH$378,MATCH(F_Outputs!$A322&amp;F_Outputs!$B322,F_Outputs_Prep!$I$4:$I$378,0),MATCH(F_Outputs!M$2,F_Outputs_Prep!$B$4:$AH$4,0))</f>
        <v>##BLANK</v>
      </c>
      <c r="N322" s="15" t="str">
        <f>INDEX(F_Outputs_Prep!$B$4:$AH$378,MATCH(F_Outputs!$A322&amp;F_Outputs!$B322,F_Outputs_Prep!$I$4:$I$378,0),MATCH(F_Outputs!N$2,F_Outputs_Prep!$B$4:$AH$4,0))</f>
        <v>##BLANK</v>
      </c>
      <c r="O322" s="15" t="str">
        <f>INDEX(F_Outputs_Prep!$B$4:$AH$378,MATCH(F_Outputs!$A322&amp;F_Outputs!$B322,F_Outputs_Prep!$I$4:$I$378,0),MATCH(F_Outputs!O$2,F_Outputs_Prep!$B$4:$AH$4,0))</f>
        <v>##BLANK</v>
      </c>
      <c r="P322" s="15" t="str">
        <f>INDEX(F_Outputs_Prep!$B$4:$AH$378,MATCH(F_Outputs!$A322&amp;F_Outputs!$B322,F_Outputs_Prep!$I$4:$I$378,0),MATCH(F_Outputs!P$2,F_Outputs_Prep!$B$4:$AH$4,0))</f>
        <v>##BLANK</v>
      </c>
      <c r="Q322" s="15" t="str">
        <f>INDEX(F_Outputs_Prep!$B$4:$AH$378,MATCH(F_Outputs!$A322&amp;F_Outputs!$B322,F_Outputs_Prep!$I$4:$I$378,0),MATCH(F_Outputs!Q$2,F_Outputs_Prep!$B$4:$AH$4,0))</f>
        <v>##BLANK</v>
      </c>
      <c r="R322" s="15" t="str">
        <f>INDEX(F_Outputs_Prep!$B$4:$AH$378,MATCH(F_Outputs!$A322&amp;F_Outputs!$B322,F_Outputs_Prep!$I$4:$I$378,0),MATCH(F_Outputs!R$2,F_Outputs_Prep!$B$4:$AH$4,0))</f>
        <v>##BLANK</v>
      </c>
      <c r="S322" s="15" t="str">
        <f>INDEX(F_Outputs_Prep!$B$4:$AH$378,MATCH(F_Outputs!$A322&amp;F_Outputs!$B322,F_Outputs_Prep!$I$4:$I$378,0),MATCH(F_Outputs!S$2,F_Outputs_Prep!$B$4:$AH$4,0))</f>
        <v>##BLANK</v>
      </c>
      <c r="T322" s="15" t="str">
        <f>INDEX(F_Outputs_Prep!$B$4:$AH$378,MATCH(F_Outputs!$A322&amp;F_Outputs!$B322,F_Outputs_Prep!$I$4:$I$378,0),MATCH(F_Outputs!T$2,F_Outputs_Prep!$B$4:$AH$4,0))</f>
        <v>##BLANK</v>
      </c>
      <c r="U322" s="15" t="str">
        <f>INDEX(F_Outputs_Prep!$B$4:$AH$378,MATCH(F_Outputs!$A322&amp;F_Outputs!$B322,F_Outputs_Prep!$I$4:$I$378,0),MATCH(F_Outputs!U$2,F_Outputs_Prep!$B$4:$AH$4,0))</f>
        <v>##BLANK</v>
      </c>
      <c r="V322" s="15" t="str">
        <f>INDEX(F_Outputs_Prep!$B$4:$AH$378,MATCH(F_Outputs!$A322&amp;F_Outputs!$B322,F_Outputs_Prep!$I$4:$I$378,0),MATCH(F_Outputs!V$2,F_Outputs_Prep!$B$4:$AH$4,0))</f>
        <v>##BLANK</v>
      </c>
      <c r="W322" s="15" t="str">
        <f>INDEX(F_Outputs_Prep!$B$4:$AH$378,MATCH(F_Outputs!$A322&amp;F_Outputs!$B322,F_Outputs_Prep!$I$4:$I$378,0),MATCH(F_Outputs!W$2,F_Outputs_Prep!$B$4:$AH$4,0))</f>
        <v>##BLANK</v>
      </c>
      <c r="X322" s="15" t="str">
        <f>INDEX(F_Outputs_Prep!$B$4:$AH$378,MATCH(F_Outputs!$A322&amp;F_Outputs!$B322,F_Outputs_Prep!$I$4:$I$378,0),MATCH(F_Outputs!X$2,F_Outputs_Prep!$B$4:$AH$4,0))</f>
        <v>##BLANK</v>
      </c>
    </row>
    <row r="323" spans="1:24" ht="15" x14ac:dyDescent="0.25">
      <c r="A323" s="58" t="s">
        <v>100</v>
      </c>
      <c r="B323" s="56" t="s">
        <v>166</v>
      </c>
      <c r="C323" s="56" t="s">
        <v>186</v>
      </c>
      <c r="D323" s="52" t="s">
        <v>50</v>
      </c>
      <c r="E323" s="56" t="s">
        <v>44</v>
      </c>
      <c r="F323" s="15" t="str">
        <f>INDEX(F_Outputs_Prep!$B$4:$AH$378,MATCH(F_Outputs!$A323&amp;F_Outputs!$B323,F_Outputs_Prep!$I$4:$I$378,0),MATCH(F_Outputs!F$2,F_Outputs_Prep!$B$4:$AH$4,0))</f>
        <v>##BLANK</v>
      </c>
      <c r="G323" s="15" t="str">
        <f>INDEX(F_Outputs_Prep!$B$4:$AH$378,MATCH(F_Outputs!$A323&amp;F_Outputs!$B323,F_Outputs_Prep!$I$4:$I$378,0),MATCH(F_Outputs!G$2,F_Outputs_Prep!$B$4:$AH$4,0))</f>
        <v>##BLANK</v>
      </c>
      <c r="H323" s="15" t="str">
        <f>INDEX(F_Outputs_Prep!$B$4:$AH$378,MATCH(F_Outputs!$A323&amp;F_Outputs!$B323,F_Outputs_Prep!$I$4:$I$378,0),MATCH(F_Outputs!H$2,F_Outputs_Prep!$B$4:$AH$4,0))</f>
        <v>##BLANK</v>
      </c>
      <c r="I323" s="15" t="str">
        <f>INDEX(F_Outputs_Prep!$B$4:$AH$378,MATCH(F_Outputs!$A323&amp;F_Outputs!$B323,F_Outputs_Prep!$I$4:$I$378,0),MATCH(F_Outputs!I$2,F_Outputs_Prep!$B$4:$AH$4,0))</f>
        <v>##BLANK</v>
      </c>
      <c r="J323" s="15" t="str">
        <f>INDEX(F_Outputs_Prep!$B$4:$AH$378,MATCH(F_Outputs!$A323&amp;F_Outputs!$B323,F_Outputs_Prep!$I$4:$I$378,0),MATCH(F_Outputs!J$2,F_Outputs_Prep!$B$4:$AH$4,0))</f>
        <v>##BLANK</v>
      </c>
      <c r="K323" s="15" t="str">
        <f>INDEX(F_Outputs_Prep!$B$4:$AH$378,MATCH(F_Outputs!$A323&amp;F_Outputs!$B323,F_Outputs_Prep!$I$4:$I$378,0),MATCH(F_Outputs!K$2,F_Outputs_Prep!$B$4:$AH$4,0))</f>
        <v>##BLANK</v>
      </c>
      <c r="L323" s="15" t="str">
        <f>INDEX(F_Outputs_Prep!$B$4:$AH$378,MATCH(F_Outputs!$A323&amp;F_Outputs!$B323,F_Outputs_Prep!$I$4:$I$378,0),MATCH(F_Outputs!L$2,F_Outputs_Prep!$B$4:$AH$4,0))</f>
        <v>##BLANK</v>
      </c>
      <c r="M323" s="15" t="str">
        <f>INDEX(F_Outputs_Prep!$B$4:$AH$378,MATCH(F_Outputs!$A323&amp;F_Outputs!$B323,F_Outputs_Prep!$I$4:$I$378,0),MATCH(F_Outputs!M$2,F_Outputs_Prep!$B$4:$AH$4,0))</f>
        <v>##BLANK</v>
      </c>
      <c r="N323" s="15" t="str">
        <f>INDEX(F_Outputs_Prep!$B$4:$AH$378,MATCH(F_Outputs!$A323&amp;F_Outputs!$B323,F_Outputs_Prep!$I$4:$I$378,0),MATCH(F_Outputs!N$2,F_Outputs_Prep!$B$4:$AH$4,0))</f>
        <v>##BLANK</v>
      </c>
      <c r="O323" s="15" t="str">
        <f>INDEX(F_Outputs_Prep!$B$4:$AH$378,MATCH(F_Outputs!$A323&amp;F_Outputs!$B323,F_Outputs_Prep!$I$4:$I$378,0),MATCH(F_Outputs!O$2,F_Outputs_Prep!$B$4:$AH$4,0))</f>
        <v>##BLANK</v>
      </c>
      <c r="P323" s="15" t="str">
        <f>INDEX(F_Outputs_Prep!$B$4:$AH$378,MATCH(F_Outputs!$A323&amp;F_Outputs!$B323,F_Outputs_Prep!$I$4:$I$378,0),MATCH(F_Outputs!P$2,F_Outputs_Prep!$B$4:$AH$4,0))</f>
        <v>##BLANK</v>
      </c>
      <c r="Q323" s="15" t="str">
        <f>INDEX(F_Outputs_Prep!$B$4:$AH$378,MATCH(F_Outputs!$A323&amp;F_Outputs!$B323,F_Outputs_Prep!$I$4:$I$378,0),MATCH(F_Outputs!Q$2,F_Outputs_Prep!$B$4:$AH$4,0))</f>
        <v>##BLANK</v>
      </c>
      <c r="R323" s="15" t="str">
        <f>INDEX(F_Outputs_Prep!$B$4:$AH$378,MATCH(F_Outputs!$A323&amp;F_Outputs!$B323,F_Outputs_Prep!$I$4:$I$378,0),MATCH(F_Outputs!R$2,F_Outputs_Prep!$B$4:$AH$4,0))</f>
        <v>##BLANK</v>
      </c>
      <c r="S323" s="15" t="str">
        <f>INDEX(F_Outputs_Prep!$B$4:$AH$378,MATCH(F_Outputs!$A323&amp;F_Outputs!$B323,F_Outputs_Prep!$I$4:$I$378,0),MATCH(F_Outputs!S$2,F_Outputs_Prep!$B$4:$AH$4,0))</f>
        <v>##BLANK</v>
      </c>
      <c r="T323" s="15" t="str">
        <f>INDEX(F_Outputs_Prep!$B$4:$AH$378,MATCH(F_Outputs!$A323&amp;F_Outputs!$B323,F_Outputs_Prep!$I$4:$I$378,0),MATCH(F_Outputs!T$2,F_Outputs_Prep!$B$4:$AH$4,0))</f>
        <v>##BLANK</v>
      </c>
      <c r="U323" s="15" t="str">
        <f>INDEX(F_Outputs_Prep!$B$4:$AH$378,MATCH(F_Outputs!$A323&amp;F_Outputs!$B323,F_Outputs_Prep!$I$4:$I$378,0),MATCH(F_Outputs!U$2,F_Outputs_Prep!$B$4:$AH$4,0))</f>
        <v>##BLANK</v>
      </c>
      <c r="V323" s="15" t="str">
        <f>INDEX(F_Outputs_Prep!$B$4:$AH$378,MATCH(F_Outputs!$A323&amp;F_Outputs!$B323,F_Outputs_Prep!$I$4:$I$378,0),MATCH(F_Outputs!V$2,F_Outputs_Prep!$B$4:$AH$4,0))</f>
        <v>##BLANK</v>
      </c>
      <c r="W323" s="15" t="str">
        <f>INDEX(F_Outputs_Prep!$B$4:$AH$378,MATCH(F_Outputs!$A323&amp;F_Outputs!$B323,F_Outputs_Prep!$I$4:$I$378,0),MATCH(F_Outputs!W$2,F_Outputs_Prep!$B$4:$AH$4,0))</f>
        <v>##BLANK</v>
      </c>
      <c r="X323" s="15" t="str">
        <f>INDEX(F_Outputs_Prep!$B$4:$AH$378,MATCH(F_Outputs!$A323&amp;F_Outputs!$B323,F_Outputs_Prep!$I$4:$I$378,0),MATCH(F_Outputs!X$2,F_Outputs_Prep!$B$4:$AH$4,0))</f>
        <v>##BLANK</v>
      </c>
    </row>
    <row r="324" spans="1:24" ht="15" x14ac:dyDescent="0.25">
      <c r="A324" s="58" t="s">
        <v>100</v>
      </c>
      <c r="B324" s="56" t="s">
        <v>167</v>
      </c>
      <c r="C324" s="56" t="s">
        <v>187</v>
      </c>
      <c r="D324" s="52" t="s">
        <v>50</v>
      </c>
      <c r="E324" s="56" t="s">
        <v>44</v>
      </c>
      <c r="F324" s="15" t="str">
        <f>INDEX(F_Outputs_Prep!$B$4:$AH$378,MATCH(F_Outputs!$A324&amp;F_Outputs!$B324,F_Outputs_Prep!$I$4:$I$378,0),MATCH(F_Outputs!F$2,F_Outputs_Prep!$B$4:$AH$4,0))</f>
        <v>##BLANK</v>
      </c>
      <c r="G324" s="15" t="str">
        <f>INDEX(F_Outputs_Prep!$B$4:$AH$378,MATCH(F_Outputs!$A324&amp;F_Outputs!$B324,F_Outputs_Prep!$I$4:$I$378,0),MATCH(F_Outputs!G$2,F_Outputs_Prep!$B$4:$AH$4,0))</f>
        <v>##BLANK</v>
      </c>
      <c r="H324" s="15" t="str">
        <f>INDEX(F_Outputs_Prep!$B$4:$AH$378,MATCH(F_Outputs!$A324&amp;F_Outputs!$B324,F_Outputs_Prep!$I$4:$I$378,0),MATCH(F_Outputs!H$2,F_Outputs_Prep!$B$4:$AH$4,0))</f>
        <v>##BLANK</v>
      </c>
      <c r="I324" s="15" t="str">
        <f>INDEX(F_Outputs_Prep!$B$4:$AH$378,MATCH(F_Outputs!$A324&amp;F_Outputs!$B324,F_Outputs_Prep!$I$4:$I$378,0),MATCH(F_Outputs!I$2,F_Outputs_Prep!$B$4:$AH$4,0))</f>
        <v>##BLANK</v>
      </c>
      <c r="J324" s="15" t="str">
        <f>INDEX(F_Outputs_Prep!$B$4:$AH$378,MATCH(F_Outputs!$A324&amp;F_Outputs!$B324,F_Outputs_Prep!$I$4:$I$378,0),MATCH(F_Outputs!J$2,F_Outputs_Prep!$B$4:$AH$4,0))</f>
        <v>##BLANK</v>
      </c>
      <c r="K324" s="15" t="str">
        <f>INDEX(F_Outputs_Prep!$B$4:$AH$378,MATCH(F_Outputs!$A324&amp;F_Outputs!$B324,F_Outputs_Prep!$I$4:$I$378,0),MATCH(F_Outputs!K$2,F_Outputs_Prep!$B$4:$AH$4,0))</f>
        <v>##BLANK</v>
      </c>
      <c r="L324" s="15" t="str">
        <f>INDEX(F_Outputs_Prep!$B$4:$AH$378,MATCH(F_Outputs!$A324&amp;F_Outputs!$B324,F_Outputs_Prep!$I$4:$I$378,0),MATCH(F_Outputs!L$2,F_Outputs_Prep!$B$4:$AH$4,0))</f>
        <v>##BLANK</v>
      </c>
      <c r="M324" s="15" t="str">
        <f>INDEX(F_Outputs_Prep!$B$4:$AH$378,MATCH(F_Outputs!$A324&amp;F_Outputs!$B324,F_Outputs_Prep!$I$4:$I$378,0),MATCH(F_Outputs!M$2,F_Outputs_Prep!$B$4:$AH$4,0))</f>
        <v>##BLANK</v>
      </c>
      <c r="N324" s="15" t="str">
        <f>INDEX(F_Outputs_Prep!$B$4:$AH$378,MATCH(F_Outputs!$A324&amp;F_Outputs!$B324,F_Outputs_Prep!$I$4:$I$378,0),MATCH(F_Outputs!N$2,F_Outputs_Prep!$B$4:$AH$4,0))</f>
        <v>##BLANK</v>
      </c>
      <c r="O324" s="15" t="str">
        <f>INDEX(F_Outputs_Prep!$B$4:$AH$378,MATCH(F_Outputs!$A324&amp;F_Outputs!$B324,F_Outputs_Prep!$I$4:$I$378,0),MATCH(F_Outputs!O$2,F_Outputs_Prep!$B$4:$AH$4,0))</f>
        <v>##BLANK</v>
      </c>
      <c r="P324" s="15" t="str">
        <f>INDEX(F_Outputs_Prep!$B$4:$AH$378,MATCH(F_Outputs!$A324&amp;F_Outputs!$B324,F_Outputs_Prep!$I$4:$I$378,0),MATCH(F_Outputs!P$2,F_Outputs_Prep!$B$4:$AH$4,0))</f>
        <v>##BLANK</v>
      </c>
      <c r="Q324" s="15" t="str">
        <f>INDEX(F_Outputs_Prep!$B$4:$AH$378,MATCH(F_Outputs!$A324&amp;F_Outputs!$B324,F_Outputs_Prep!$I$4:$I$378,0),MATCH(F_Outputs!Q$2,F_Outputs_Prep!$B$4:$AH$4,0))</f>
        <v>##BLANK</v>
      </c>
      <c r="R324" s="15" t="str">
        <f>INDEX(F_Outputs_Prep!$B$4:$AH$378,MATCH(F_Outputs!$A324&amp;F_Outputs!$B324,F_Outputs_Prep!$I$4:$I$378,0),MATCH(F_Outputs!R$2,F_Outputs_Prep!$B$4:$AH$4,0))</f>
        <v>##BLANK</v>
      </c>
      <c r="S324" s="15" t="str">
        <f>INDEX(F_Outputs_Prep!$B$4:$AH$378,MATCH(F_Outputs!$A324&amp;F_Outputs!$B324,F_Outputs_Prep!$I$4:$I$378,0),MATCH(F_Outputs!S$2,F_Outputs_Prep!$B$4:$AH$4,0))</f>
        <v>##BLANK</v>
      </c>
      <c r="T324" s="15" t="str">
        <f>INDEX(F_Outputs_Prep!$B$4:$AH$378,MATCH(F_Outputs!$A324&amp;F_Outputs!$B324,F_Outputs_Prep!$I$4:$I$378,0),MATCH(F_Outputs!T$2,F_Outputs_Prep!$B$4:$AH$4,0))</f>
        <v>##BLANK</v>
      </c>
      <c r="U324" s="15" t="str">
        <f>INDEX(F_Outputs_Prep!$B$4:$AH$378,MATCH(F_Outputs!$A324&amp;F_Outputs!$B324,F_Outputs_Prep!$I$4:$I$378,0),MATCH(F_Outputs!U$2,F_Outputs_Prep!$B$4:$AH$4,0))</f>
        <v>##BLANK</v>
      </c>
      <c r="V324" s="15" t="str">
        <f>INDEX(F_Outputs_Prep!$B$4:$AH$378,MATCH(F_Outputs!$A324&amp;F_Outputs!$B324,F_Outputs_Prep!$I$4:$I$378,0),MATCH(F_Outputs!V$2,F_Outputs_Prep!$B$4:$AH$4,0))</f>
        <v>##BLANK</v>
      </c>
      <c r="W324" s="15" t="str">
        <f>INDEX(F_Outputs_Prep!$B$4:$AH$378,MATCH(F_Outputs!$A324&amp;F_Outputs!$B324,F_Outputs_Prep!$I$4:$I$378,0),MATCH(F_Outputs!W$2,F_Outputs_Prep!$B$4:$AH$4,0))</f>
        <v>##BLANK</v>
      </c>
      <c r="X324" s="15" t="str">
        <f>INDEX(F_Outputs_Prep!$B$4:$AH$378,MATCH(F_Outputs!$A324&amp;F_Outputs!$B324,F_Outputs_Prep!$I$4:$I$378,0),MATCH(F_Outputs!X$2,F_Outputs_Prep!$B$4:$AH$4,0))</f>
        <v>##BLANK</v>
      </c>
    </row>
    <row r="325" spans="1:24" ht="15" x14ac:dyDescent="0.25">
      <c r="A325" s="58" t="s">
        <v>100</v>
      </c>
      <c r="B325" s="56" t="s">
        <v>168</v>
      </c>
      <c r="C325" s="56" t="s">
        <v>188</v>
      </c>
      <c r="D325" s="52" t="s">
        <v>50</v>
      </c>
      <c r="E325" s="56" t="s">
        <v>44</v>
      </c>
      <c r="F325" s="15" t="str">
        <f>INDEX(F_Outputs_Prep!$B$4:$AH$378,MATCH(F_Outputs!$A325&amp;F_Outputs!$B325,F_Outputs_Prep!$I$4:$I$378,0),MATCH(F_Outputs!F$2,F_Outputs_Prep!$B$4:$AH$4,0))</f>
        <v>##BLANK</v>
      </c>
      <c r="G325" s="15" t="str">
        <f>INDEX(F_Outputs_Prep!$B$4:$AH$378,MATCH(F_Outputs!$A325&amp;F_Outputs!$B325,F_Outputs_Prep!$I$4:$I$378,0),MATCH(F_Outputs!G$2,F_Outputs_Prep!$B$4:$AH$4,0))</f>
        <v>##BLANK</v>
      </c>
      <c r="H325" s="15" t="str">
        <f>INDEX(F_Outputs_Prep!$B$4:$AH$378,MATCH(F_Outputs!$A325&amp;F_Outputs!$B325,F_Outputs_Prep!$I$4:$I$378,0),MATCH(F_Outputs!H$2,F_Outputs_Prep!$B$4:$AH$4,0))</f>
        <v>##BLANK</v>
      </c>
      <c r="I325" s="15" t="str">
        <f>INDEX(F_Outputs_Prep!$B$4:$AH$378,MATCH(F_Outputs!$A325&amp;F_Outputs!$B325,F_Outputs_Prep!$I$4:$I$378,0),MATCH(F_Outputs!I$2,F_Outputs_Prep!$B$4:$AH$4,0))</f>
        <v>##BLANK</v>
      </c>
      <c r="J325" s="15" t="str">
        <f>INDEX(F_Outputs_Prep!$B$4:$AH$378,MATCH(F_Outputs!$A325&amp;F_Outputs!$B325,F_Outputs_Prep!$I$4:$I$378,0),MATCH(F_Outputs!J$2,F_Outputs_Prep!$B$4:$AH$4,0))</f>
        <v>##BLANK</v>
      </c>
      <c r="K325" s="15" t="str">
        <f>INDEX(F_Outputs_Prep!$B$4:$AH$378,MATCH(F_Outputs!$A325&amp;F_Outputs!$B325,F_Outputs_Prep!$I$4:$I$378,0),MATCH(F_Outputs!K$2,F_Outputs_Prep!$B$4:$AH$4,0))</f>
        <v>##BLANK</v>
      </c>
      <c r="L325" s="15" t="str">
        <f>INDEX(F_Outputs_Prep!$B$4:$AH$378,MATCH(F_Outputs!$A325&amp;F_Outputs!$B325,F_Outputs_Prep!$I$4:$I$378,0),MATCH(F_Outputs!L$2,F_Outputs_Prep!$B$4:$AH$4,0))</f>
        <v>##BLANK</v>
      </c>
      <c r="M325" s="15" t="str">
        <f>INDEX(F_Outputs_Prep!$B$4:$AH$378,MATCH(F_Outputs!$A325&amp;F_Outputs!$B325,F_Outputs_Prep!$I$4:$I$378,0),MATCH(F_Outputs!M$2,F_Outputs_Prep!$B$4:$AH$4,0))</f>
        <v>##BLANK</v>
      </c>
      <c r="N325" s="15" t="str">
        <f>INDEX(F_Outputs_Prep!$B$4:$AH$378,MATCH(F_Outputs!$A325&amp;F_Outputs!$B325,F_Outputs_Prep!$I$4:$I$378,0),MATCH(F_Outputs!N$2,F_Outputs_Prep!$B$4:$AH$4,0))</f>
        <v>##BLANK</v>
      </c>
      <c r="O325" s="15" t="str">
        <f>INDEX(F_Outputs_Prep!$B$4:$AH$378,MATCH(F_Outputs!$A325&amp;F_Outputs!$B325,F_Outputs_Prep!$I$4:$I$378,0),MATCH(F_Outputs!O$2,F_Outputs_Prep!$B$4:$AH$4,0))</f>
        <v>##BLANK</v>
      </c>
      <c r="P325" s="15" t="str">
        <f>INDEX(F_Outputs_Prep!$B$4:$AH$378,MATCH(F_Outputs!$A325&amp;F_Outputs!$B325,F_Outputs_Prep!$I$4:$I$378,0),MATCH(F_Outputs!P$2,F_Outputs_Prep!$B$4:$AH$4,0))</f>
        <v>##BLANK</v>
      </c>
      <c r="Q325" s="15" t="str">
        <f>INDEX(F_Outputs_Prep!$B$4:$AH$378,MATCH(F_Outputs!$A325&amp;F_Outputs!$B325,F_Outputs_Prep!$I$4:$I$378,0),MATCH(F_Outputs!Q$2,F_Outputs_Prep!$B$4:$AH$4,0))</f>
        <v>##BLANK</v>
      </c>
      <c r="R325" s="15" t="str">
        <f>INDEX(F_Outputs_Prep!$B$4:$AH$378,MATCH(F_Outputs!$A325&amp;F_Outputs!$B325,F_Outputs_Prep!$I$4:$I$378,0),MATCH(F_Outputs!R$2,F_Outputs_Prep!$B$4:$AH$4,0))</f>
        <v>##BLANK</v>
      </c>
      <c r="S325" s="15" t="str">
        <f>INDEX(F_Outputs_Prep!$B$4:$AH$378,MATCH(F_Outputs!$A325&amp;F_Outputs!$B325,F_Outputs_Prep!$I$4:$I$378,0),MATCH(F_Outputs!S$2,F_Outputs_Prep!$B$4:$AH$4,0))</f>
        <v>##BLANK</v>
      </c>
      <c r="T325" s="15" t="str">
        <f>INDEX(F_Outputs_Prep!$B$4:$AH$378,MATCH(F_Outputs!$A325&amp;F_Outputs!$B325,F_Outputs_Prep!$I$4:$I$378,0),MATCH(F_Outputs!T$2,F_Outputs_Prep!$B$4:$AH$4,0))</f>
        <v>##BLANK</v>
      </c>
      <c r="U325" s="15" t="str">
        <f>INDEX(F_Outputs_Prep!$B$4:$AH$378,MATCH(F_Outputs!$A325&amp;F_Outputs!$B325,F_Outputs_Prep!$I$4:$I$378,0),MATCH(F_Outputs!U$2,F_Outputs_Prep!$B$4:$AH$4,0))</f>
        <v>##BLANK</v>
      </c>
      <c r="V325" s="15" t="str">
        <f>INDEX(F_Outputs_Prep!$B$4:$AH$378,MATCH(F_Outputs!$A325&amp;F_Outputs!$B325,F_Outputs_Prep!$I$4:$I$378,0),MATCH(F_Outputs!V$2,F_Outputs_Prep!$B$4:$AH$4,0))</f>
        <v>##BLANK</v>
      </c>
      <c r="W325" s="15" t="str">
        <f>INDEX(F_Outputs_Prep!$B$4:$AH$378,MATCH(F_Outputs!$A325&amp;F_Outputs!$B325,F_Outputs_Prep!$I$4:$I$378,0),MATCH(F_Outputs!W$2,F_Outputs_Prep!$B$4:$AH$4,0))</f>
        <v>##BLANK</v>
      </c>
      <c r="X325" s="15" t="str">
        <f>INDEX(F_Outputs_Prep!$B$4:$AH$378,MATCH(F_Outputs!$A325&amp;F_Outputs!$B325,F_Outputs_Prep!$I$4:$I$378,0),MATCH(F_Outputs!X$2,F_Outputs_Prep!$B$4:$AH$4,0))</f>
        <v>##BLANK</v>
      </c>
    </row>
    <row r="326" spans="1:24" ht="15" x14ac:dyDescent="0.25">
      <c r="A326" s="58" t="s">
        <v>100</v>
      </c>
      <c r="B326" s="56" t="s">
        <v>169</v>
      </c>
      <c r="C326" s="56" t="s">
        <v>189</v>
      </c>
      <c r="D326" s="52" t="s">
        <v>50</v>
      </c>
      <c r="E326" s="56" t="s">
        <v>44</v>
      </c>
      <c r="F326" s="15" t="str">
        <f>INDEX(F_Outputs_Prep!$B$4:$AH$378,MATCH(F_Outputs!$A326&amp;F_Outputs!$B326,F_Outputs_Prep!$I$4:$I$378,0),MATCH(F_Outputs!F$2,F_Outputs_Prep!$B$4:$AH$4,0))</f>
        <v>##BLANK</v>
      </c>
      <c r="G326" s="15" t="str">
        <f>INDEX(F_Outputs_Prep!$B$4:$AH$378,MATCH(F_Outputs!$A326&amp;F_Outputs!$B326,F_Outputs_Prep!$I$4:$I$378,0),MATCH(F_Outputs!G$2,F_Outputs_Prep!$B$4:$AH$4,0))</f>
        <v>##BLANK</v>
      </c>
      <c r="H326" s="15" t="str">
        <f>INDEX(F_Outputs_Prep!$B$4:$AH$378,MATCH(F_Outputs!$A326&amp;F_Outputs!$B326,F_Outputs_Prep!$I$4:$I$378,0),MATCH(F_Outputs!H$2,F_Outputs_Prep!$B$4:$AH$4,0))</f>
        <v>##BLANK</v>
      </c>
      <c r="I326" s="15" t="str">
        <f>INDEX(F_Outputs_Prep!$B$4:$AH$378,MATCH(F_Outputs!$A326&amp;F_Outputs!$B326,F_Outputs_Prep!$I$4:$I$378,0),MATCH(F_Outputs!I$2,F_Outputs_Prep!$B$4:$AH$4,0))</f>
        <v>##BLANK</v>
      </c>
      <c r="J326" s="15" t="str">
        <f>INDEX(F_Outputs_Prep!$B$4:$AH$378,MATCH(F_Outputs!$A326&amp;F_Outputs!$B326,F_Outputs_Prep!$I$4:$I$378,0),MATCH(F_Outputs!J$2,F_Outputs_Prep!$B$4:$AH$4,0))</f>
        <v>##BLANK</v>
      </c>
      <c r="K326" s="15" t="str">
        <f>INDEX(F_Outputs_Prep!$B$4:$AH$378,MATCH(F_Outputs!$A326&amp;F_Outputs!$B326,F_Outputs_Prep!$I$4:$I$378,0),MATCH(F_Outputs!K$2,F_Outputs_Prep!$B$4:$AH$4,0))</f>
        <v>##BLANK</v>
      </c>
      <c r="L326" s="15" t="str">
        <f>INDEX(F_Outputs_Prep!$B$4:$AH$378,MATCH(F_Outputs!$A326&amp;F_Outputs!$B326,F_Outputs_Prep!$I$4:$I$378,0),MATCH(F_Outputs!L$2,F_Outputs_Prep!$B$4:$AH$4,0))</f>
        <v>##BLANK</v>
      </c>
      <c r="M326" s="15" t="str">
        <f>INDEX(F_Outputs_Prep!$B$4:$AH$378,MATCH(F_Outputs!$A326&amp;F_Outputs!$B326,F_Outputs_Prep!$I$4:$I$378,0),MATCH(F_Outputs!M$2,F_Outputs_Prep!$B$4:$AH$4,0))</f>
        <v>##BLANK</v>
      </c>
      <c r="N326" s="15" t="str">
        <f>INDEX(F_Outputs_Prep!$B$4:$AH$378,MATCH(F_Outputs!$A326&amp;F_Outputs!$B326,F_Outputs_Prep!$I$4:$I$378,0),MATCH(F_Outputs!N$2,F_Outputs_Prep!$B$4:$AH$4,0))</f>
        <v>##BLANK</v>
      </c>
      <c r="O326" s="15" t="str">
        <f>INDEX(F_Outputs_Prep!$B$4:$AH$378,MATCH(F_Outputs!$A326&amp;F_Outputs!$B326,F_Outputs_Prep!$I$4:$I$378,0),MATCH(F_Outputs!O$2,F_Outputs_Prep!$B$4:$AH$4,0))</f>
        <v>##BLANK</v>
      </c>
      <c r="P326" s="15" t="str">
        <f>INDEX(F_Outputs_Prep!$B$4:$AH$378,MATCH(F_Outputs!$A326&amp;F_Outputs!$B326,F_Outputs_Prep!$I$4:$I$378,0),MATCH(F_Outputs!P$2,F_Outputs_Prep!$B$4:$AH$4,0))</f>
        <v>##BLANK</v>
      </c>
      <c r="Q326" s="15" t="str">
        <f>INDEX(F_Outputs_Prep!$B$4:$AH$378,MATCH(F_Outputs!$A326&amp;F_Outputs!$B326,F_Outputs_Prep!$I$4:$I$378,0),MATCH(F_Outputs!Q$2,F_Outputs_Prep!$B$4:$AH$4,0))</f>
        <v>##BLANK</v>
      </c>
      <c r="R326" s="15" t="str">
        <f>INDEX(F_Outputs_Prep!$B$4:$AH$378,MATCH(F_Outputs!$A326&amp;F_Outputs!$B326,F_Outputs_Prep!$I$4:$I$378,0),MATCH(F_Outputs!R$2,F_Outputs_Prep!$B$4:$AH$4,0))</f>
        <v>##BLANK</v>
      </c>
      <c r="S326" s="15" t="str">
        <f>INDEX(F_Outputs_Prep!$B$4:$AH$378,MATCH(F_Outputs!$A326&amp;F_Outputs!$B326,F_Outputs_Prep!$I$4:$I$378,0),MATCH(F_Outputs!S$2,F_Outputs_Prep!$B$4:$AH$4,0))</f>
        <v>##BLANK</v>
      </c>
      <c r="T326" s="15" t="str">
        <f>INDEX(F_Outputs_Prep!$B$4:$AH$378,MATCH(F_Outputs!$A326&amp;F_Outputs!$B326,F_Outputs_Prep!$I$4:$I$378,0),MATCH(F_Outputs!T$2,F_Outputs_Prep!$B$4:$AH$4,0))</f>
        <v>##BLANK</v>
      </c>
      <c r="U326" s="15" t="str">
        <f>INDEX(F_Outputs_Prep!$B$4:$AH$378,MATCH(F_Outputs!$A326&amp;F_Outputs!$B326,F_Outputs_Prep!$I$4:$I$378,0),MATCH(F_Outputs!U$2,F_Outputs_Prep!$B$4:$AH$4,0))</f>
        <v>##BLANK</v>
      </c>
      <c r="V326" s="15" t="str">
        <f>INDEX(F_Outputs_Prep!$B$4:$AH$378,MATCH(F_Outputs!$A326&amp;F_Outputs!$B326,F_Outputs_Prep!$I$4:$I$378,0),MATCH(F_Outputs!V$2,F_Outputs_Prep!$B$4:$AH$4,0))</f>
        <v>##BLANK</v>
      </c>
      <c r="W326" s="15" t="str">
        <f>INDEX(F_Outputs_Prep!$B$4:$AH$378,MATCH(F_Outputs!$A326&amp;F_Outputs!$B326,F_Outputs_Prep!$I$4:$I$378,0),MATCH(F_Outputs!W$2,F_Outputs_Prep!$B$4:$AH$4,0))</f>
        <v>##BLANK</v>
      </c>
      <c r="X326" s="15" t="str">
        <f>INDEX(F_Outputs_Prep!$B$4:$AH$378,MATCH(F_Outputs!$A326&amp;F_Outputs!$B326,F_Outputs_Prep!$I$4:$I$378,0),MATCH(F_Outputs!X$2,F_Outputs_Prep!$B$4:$AH$4,0))</f>
        <v>##BLANK</v>
      </c>
    </row>
    <row r="327" spans="1:24" ht="15" x14ac:dyDescent="0.25">
      <c r="A327" s="58" t="s">
        <v>100</v>
      </c>
      <c r="B327" s="56" t="s">
        <v>170</v>
      </c>
      <c r="C327" s="56" t="s">
        <v>190</v>
      </c>
      <c r="D327" s="52" t="s">
        <v>50</v>
      </c>
      <c r="E327" s="56" t="s">
        <v>44</v>
      </c>
      <c r="F327" s="15" t="str">
        <f>INDEX(F_Outputs_Prep!$B$4:$AH$378,MATCH(F_Outputs!$A327&amp;F_Outputs!$B327,F_Outputs_Prep!$I$4:$I$378,0),MATCH(F_Outputs!F$2,F_Outputs_Prep!$B$4:$AH$4,0))</f>
        <v>##BLANK</v>
      </c>
      <c r="G327" s="15" t="str">
        <f>INDEX(F_Outputs_Prep!$B$4:$AH$378,MATCH(F_Outputs!$A327&amp;F_Outputs!$B327,F_Outputs_Prep!$I$4:$I$378,0),MATCH(F_Outputs!G$2,F_Outputs_Prep!$B$4:$AH$4,0))</f>
        <v>##BLANK</v>
      </c>
      <c r="H327" s="15" t="str">
        <f>INDEX(F_Outputs_Prep!$B$4:$AH$378,MATCH(F_Outputs!$A327&amp;F_Outputs!$B327,F_Outputs_Prep!$I$4:$I$378,0),MATCH(F_Outputs!H$2,F_Outputs_Prep!$B$4:$AH$4,0))</f>
        <v>##BLANK</v>
      </c>
      <c r="I327" s="15" t="str">
        <f>INDEX(F_Outputs_Prep!$B$4:$AH$378,MATCH(F_Outputs!$A327&amp;F_Outputs!$B327,F_Outputs_Prep!$I$4:$I$378,0),MATCH(F_Outputs!I$2,F_Outputs_Prep!$B$4:$AH$4,0))</f>
        <v>##BLANK</v>
      </c>
      <c r="J327" s="15" t="str">
        <f>INDEX(F_Outputs_Prep!$B$4:$AH$378,MATCH(F_Outputs!$A327&amp;F_Outputs!$B327,F_Outputs_Prep!$I$4:$I$378,0),MATCH(F_Outputs!J$2,F_Outputs_Prep!$B$4:$AH$4,0))</f>
        <v>##BLANK</v>
      </c>
      <c r="K327" s="15" t="str">
        <f>INDEX(F_Outputs_Prep!$B$4:$AH$378,MATCH(F_Outputs!$A327&amp;F_Outputs!$B327,F_Outputs_Prep!$I$4:$I$378,0),MATCH(F_Outputs!K$2,F_Outputs_Prep!$B$4:$AH$4,0))</f>
        <v>##BLANK</v>
      </c>
      <c r="L327" s="15" t="str">
        <f>INDEX(F_Outputs_Prep!$B$4:$AH$378,MATCH(F_Outputs!$A327&amp;F_Outputs!$B327,F_Outputs_Prep!$I$4:$I$378,0),MATCH(F_Outputs!L$2,F_Outputs_Prep!$B$4:$AH$4,0))</f>
        <v>##BLANK</v>
      </c>
      <c r="M327" s="15" t="str">
        <f>INDEX(F_Outputs_Prep!$B$4:$AH$378,MATCH(F_Outputs!$A327&amp;F_Outputs!$B327,F_Outputs_Prep!$I$4:$I$378,0),MATCH(F_Outputs!M$2,F_Outputs_Prep!$B$4:$AH$4,0))</f>
        <v>##BLANK</v>
      </c>
      <c r="N327" s="15" t="str">
        <f>INDEX(F_Outputs_Prep!$B$4:$AH$378,MATCH(F_Outputs!$A327&amp;F_Outputs!$B327,F_Outputs_Prep!$I$4:$I$378,0),MATCH(F_Outputs!N$2,F_Outputs_Prep!$B$4:$AH$4,0))</f>
        <v>##BLANK</v>
      </c>
      <c r="O327" s="15" t="str">
        <f>INDEX(F_Outputs_Prep!$B$4:$AH$378,MATCH(F_Outputs!$A327&amp;F_Outputs!$B327,F_Outputs_Prep!$I$4:$I$378,0),MATCH(F_Outputs!O$2,F_Outputs_Prep!$B$4:$AH$4,0))</f>
        <v>##BLANK</v>
      </c>
      <c r="P327" s="15" t="str">
        <f>INDEX(F_Outputs_Prep!$B$4:$AH$378,MATCH(F_Outputs!$A327&amp;F_Outputs!$B327,F_Outputs_Prep!$I$4:$I$378,0),MATCH(F_Outputs!P$2,F_Outputs_Prep!$B$4:$AH$4,0))</f>
        <v>##BLANK</v>
      </c>
      <c r="Q327" s="15" t="str">
        <f>INDEX(F_Outputs_Prep!$B$4:$AH$378,MATCH(F_Outputs!$A327&amp;F_Outputs!$B327,F_Outputs_Prep!$I$4:$I$378,0),MATCH(F_Outputs!Q$2,F_Outputs_Prep!$B$4:$AH$4,0))</f>
        <v>##BLANK</v>
      </c>
      <c r="R327" s="15" t="str">
        <f>INDEX(F_Outputs_Prep!$B$4:$AH$378,MATCH(F_Outputs!$A327&amp;F_Outputs!$B327,F_Outputs_Prep!$I$4:$I$378,0),MATCH(F_Outputs!R$2,F_Outputs_Prep!$B$4:$AH$4,0))</f>
        <v>##BLANK</v>
      </c>
      <c r="S327" s="15" t="str">
        <f>INDEX(F_Outputs_Prep!$B$4:$AH$378,MATCH(F_Outputs!$A327&amp;F_Outputs!$B327,F_Outputs_Prep!$I$4:$I$378,0),MATCH(F_Outputs!S$2,F_Outputs_Prep!$B$4:$AH$4,0))</f>
        <v>##BLANK</v>
      </c>
      <c r="T327" s="15" t="str">
        <f>INDEX(F_Outputs_Prep!$B$4:$AH$378,MATCH(F_Outputs!$A327&amp;F_Outputs!$B327,F_Outputs_Prep!$I$4:$I$378,0),MATCH(F_Outputs!T$2,F_Outputs_Prep!$B$4:$AH$4,0))</f>
        <v>##BLANK</v>
      </c>
      <c r="U327" s="15" t="str">
        <f>INDEX(F_Outputs_Prep!$B$4:$AH$378,MATCH(F_Outputs!$A327&amp;F_Outputs!$B327,F_Outputs_Prep!$I$4:$I$378,0),MATCH(F_Outputs!U$2,F_Outputs_Prep!$B$4:$AH$4,0))</f>
        <v>##BLANK</v>
      </c>
      <c r="V327" s="15" t="str">
        <f>INDEX(F_Outputs_Prep!$B$4:$AH$378,MATCH(F_Outputs!$A327&amp;F_Outputs!$B327,F_Outputs_Prep!$I$4:$I$378,0),MATCH(F_Outputs!V$2,F_Outputs_Prep!$B$4:$AH$4,0))</f>
        <v>##BLANK</v>
      </c>
      <c r="W327" s="15" t="str">
        <f>INDEX(F_Outputs_Prep!$B$4:$AH$378,MATCH(F_Outputs!$A327&amp;F_Outputs!$B327,F_Outputs_Prep!$I$4:$I$378,0),MATCH(F_Outputs!W$2,F_Outputs_Prep!$B$4:$AH$4,0))</f>
        <v>##BLANK</v>
      </c>
      <c r="X327" s="15" t="str">
        <f>INDEX(F_Outputs_Prep!$B$4:$AH$378,MATCH(F_Outputs!$A327&amp;F_Outputs!$B327,F_Outputs_Prep!$I$4:$I$378,0),MATCH(F_Outputs!X$2,F_Outputs_Prep!$B$4:$AH$4,0))</f>
        <v>##BLANK</v>
      </c>
    </row>
    <row r="328" spans="1:24" ht="15" x14ac:dyDescent="0.25">
      <c r="A328" s="58" t="s">
        <v>100</v>
      </c>
      <c r="B328" s="56" t="s">
        <v>97</v>
      </c>
      <c r="C328" s="56" t="s">
        <v>98</v>
      </c>
      <c r="D328" s="52" t="s">
        <v>50</v>
      </c>
      <c r="E328" s="56" t="s">
        <v>44</v>
      </c>
      <c r="F328" s="15" t="str">
        <f>INDEX(F_Outputs_Prep!$B$4:$AH$378,MATCH(F_Outputs!$A328&amp;F_Outputs!$B328,F_Outputs_Prep!$I$4:$I$378,0),MATCH(F_Outputs!F$2,F_Outputs_Prep!$B$4:$AH$4,0))</f>
        <v>##BLANK</v>
      </c>
      <c r="G328" s="15" t="str">
        <f>INDEX(F_Outputs_Prep!$B$4:$AH$378,MATCH(F_Outputs!$A328&amp;F_Outputs!$B328,F_Outputs_Prep!$I$4:$I$378,0),MATCH(F_Outputs!G$2,F_Outputs_Prep!$B$4:$AH$4,0))</f>
        <v>##BLANK</v>
      </c>
      <c r="H328" s="15" t="str">
        <f>INDEX(F_Outputs_Prep!$B$4:$AH$378,MATCH(F_Outputs!$A328&amp;F_Outputs!$B328,F_Outputs_Prep!$I$4:$I$378,0),MATCH(F_Outputs!H$2,F_Outputs_Prep!$B$4:$AH$4,0))</f>
        <v>##BLANK</v>
      </c>
      <c r="I328" s="15" t="str">
        <f>INDEX(F_Outputs_Prep!$B$4:$AH$378,MATCH(F_Outputs!$A328&amp;F_Outputs!$B328,F_Outputs_Prep!$I$4:$I$378,0),MATCH(F_Outputs!I$2,F_Outputs_Prep!$B$4:$AH$4,0))</f>
        <v>##BLANK</v>
      </c>
      <c r="J328" s="15" t="str">
        <f>INDEX(F_Outputs_Prep!$B$4:$AH$378,MATCH(F_Outputs!$A328&amp;F_Outputs!$B328,F_Outputs_Prep!$I$4:$I$378,0),MATCH(F_Outputs!J$2,F_Outputs_Prep!$B$4:$AH$4,0))</f>
        <v>##BLANK</v>
      </c>
      <c r="K328" s="15" t="str">
        <f>INDEX(F_Outputs_Prep!$B$4:$AH$378,MATCH(F_Outputs!$A328&amp;F_Outputs!$B328,F_Outputs_Prep!$I$4:$I$378,0),MATCH(F_Outputs!K$2,F_Outputs_Prep!$B$4:$AH$4,0))</f>
        <v>##BLANK</v>
      </c>
      <c r="L328" s="15" t="str">
        <f>INDEX(F_Outputs_Prep!$B$4:$AH$378,MATCH(F_Outputs!$A328&amp;F_Outputs!$B328,F_Outputs_Prep!$I$4:$I$378,0),MATCH(F_Outputs!L$2,F_Outputs_Prep!$B$4:$AH$4,0))</f>
        <v>##BLANK</v>
      </c>
      <c r="M328" s="15" t="str">
        <f>INDEX(F_Outputs_Prep!$B$4:$AH$378,MATCH(F_Outputs!$A328&amp;F_Outputs!$B328,F_Outputs_Prep!$I$4:$I$378,0),MATCH(F_Outputs!M$2,F_Outputs_Prep!$B$4:$AH$4,0))</f>
        <v>##BLANK</v>
      </c>
      <c r="N328" s="15" t="str">
        <f>INDEX(F_Outputs_Prep!$B$4:$AH$378,MATCH(F_Outputs!$A328&amp;F_Outputs!$B328,F_Outputs_Prep!$I$4:$I$378,0),MATCH(F_Outputs!N$2,F_Outputs_Prep!$B$4:$AH$4,0))</f>
        <v>##BLANK</v>
      </c>
      <c r="O328" s="15" t="str">
        <f>INDEX(F_Outputs_Prep!$B$4:$AH$378,MATCH(F_Outputs!$A328&amp;F_Outputs!$B328,F_Outputs_Prep!$I$4:$I$378,0),MATCH(F_Outputs!O$2,F_Outputs_Prep!$B$4:$AH$4,0))</f>
        <v>##BLANK</v>
      </c>
      <c r="P328" s="15" t="str">
        <f>INDEX(F_Outputs_Prep!$B$4:$AH$378,MATCH(F_Outputs!$A328&amp;F_Outputs!$B328,F_Outputs_Prep!$I$4:$I$378,0),MATCH(F_Outputs!P$2,F_Outputs_Prep!$B$4:$AH$4,0))</f>
        <v>##BLANK</v>
      </c>
      <c r="Q328" s="15" t="str">
        <f>INDEX(F_Outputs_Prep!$B$4:$AH$378,MATCH(F_Outputs!$A328&amp;F_Outputs!$B328,F_Outputs_Prep!$I$4:$I$378,0),MATCH(F_Outputs!Q$2,F_Outputs_Prep!$B$4:$AH$4,0))</f>
        <v>##BLANK</v>
      </c>
      <c r="R328" s="15" t="str">
        <f>INDEX(F_Outputs_Prep!$B$4:$AH$378,MATCH(F_Outputs!$A328&amp;F_Outputs!$B328,F_Outputs_Prep!$I$4:$I$378,0),MATCH(F_Outputs!R$2,F_Outputs_Prep!$B$4:$AH$4,0))</f>
        <v>##BLANK</v>
      </c>
      <c r="S328" s="15" t="str">
        <f>INDEX(F_Outputs_Prep!$B$4:$AH$378,MATCH(F_Outputs!$A328&amp;F_Outputs!$B328,F_Outputs_Prep!$I$4:$I$378,0),MATCH(F_Outputs!S$2,F_Outputs_Prep!$B$4:$AH$4,0))</f>
        <v>##BLANK</v>
      </c>
      <c r="T328" s="15" t="str">
        <f>INDEX(F_Outputs_Prep!$B$4:$AH$378,MATCH(F_Outputs!$A328&amp;F_Outputs!$B328,F_Outputs_Prep!$I$4:$I$378,0),MATCH(F_Outputs!T$2,F_Outputs_Prep!$B$4:$AH$4,0))</f>
        <v>##BLANK</v>
      </c>
      <c r="U328" s="15" t="str">
        <f>INDEX(F_Outputs_Prep!$B$4:$AH$378,MATCH(F_Outputs!$A328&amp;F_Outputs!$B328,F_Outputs_Prep!$I$4:$I$378,0),MATCH(F_Outputs!U$2,F_Outputs_Prep!$B$4:$AH$4,0))</f>
        <v>##BLANK</v>
      </c>
      <c r="V328" s="15" t="str">
        <f>INDEX(F_Outputs_Prep!$B$4:$AH$378,MATCH(F_Outputs!$A328&amp;F_Outputs!$B328,F_Outputs_Prep!$I$4:$I$378,0),MATCH(F_Outputs!V$2,F_Outputs_Prep!$B$4:$AH$4,0))</f>
        <v>##BLANK</v>
      </c>
      <c r="W328" s="15" t="str">
        <f>INDEX(F_Outputs_Prep!$B$4:$AH$378,MATCH(F_Outputs!$A328&amp;F_Outputs!$B328,F_Outputs_Prep!$I$4:$I$378,0),MATCH(F_Outputs!W$2,F_Outputs_Prep!$B$4:$AH$4,0))</f>
        <v>##BLANK</v>
      </c>
      <c r="X328" s="15" t="str">
        <f>INDEX(F_Outputs_Prep!$B$4:$AH$378,MATCH(F_Outputs!$A328&amp;F_Outputs!$B328,F_Outputs_Prep!$I$4:$I$378,0),MATCH(F_Outputs!X$2,F_Outputs_Prep!$B$4:$AH$4,0))</f>
        <v>##BLANK</v>
      </c>
    </row>
    <row r="329" spans="1:24" ht="15" x14ac:dyDescent="0.25">
      <c r="A329" s="58" t="s">
        <v>100</v>
      </c>
      <c r="B329" s="56" t="s">
        <v>163</v>
      </c>
      <c r="C329" s="56" t="s">
        <v>191</v>
      </c>
      <c r="D329" s="52" t="s">
        <v>68</v>
      </c>
      <c r="E329" s="56" t="s">
        <v>44</v>
      </c>
      <c r="F329" s="15" t="str">
        <f>INDEX(F_Outputs_Prep!$B$4:$AH$378,MATCH(F_Outputs!$A329&amp;F_Outputs!$B329,F_Outputs_Prep!$I$4:$I$378,0),MATCH(F_Outputs!F$2,F_Outputs_Prep!$B$4:$AH$4,0))</f>
        <v>##BLANK</v>
      </c>
      <c r="G329" s="15" t="str">
        <f>INDEX(F_Outputs_Prep!$B$4:$AH$378,MATCH(F_Outputs!$A329&amp;F_Outputs!$B329,F_Outputs_Prep!$I$4:$I$378,0),MATCH(F_Outputs!G$2,F_Outputs_Prep!$B$4:$AH$4,0))</f>
        <v>##BLANK</v>
      </c>
      <c r="H329" s="15" t="str">
        <f>INDEX(F_Outputs_Prep!$B$4:$AH$378,MATCH(F_Outputs!$A329&amp;F_Outputs!$B329,F_Outputs_Prep!$I$4:$I$378,0),MATCH(F_Outputs!H$2,F_Outputs_Prep!$B$4:$AH$4,0))</f>
        <v>##BLANK</v>
      </c>
      <c r="I329" s="15" t="str">
        <f>INDEX(F_Outputs_Prep!$B$4:$AH$378,MATCH(F_Outputs!$A329&amp;F_Outputs!$B329,F_Outputs_Prep!$I$4:$I$378,0),MATCH(F_Outputs!I$2,F_Outputs_Prep!$B$4:$AH$4,0))</f>
        <v>##BLANK</v>
      </c>
      <c r="J329" s="15" t="str">
        <f>INDEX(F_Outputs_Prep!$B$4:$AH$378,MATCH(F_Outputs!$A329&amp;F_Outputs!$B329,F_Outputs_Prep!$I$4:$I$378,0),MATCH(F_Outputs!J$2,F_Outputs_Prep!$B$4:$AH$4,0))</f>
        <v>##BLANK</v>
      </c>
      <c r="K329" s="15" t="str">
        <f>INDEX(F_Outputs_Prep!$B$4:$AH$378,MATCH(F_Outputs!$A329&amp;F_Outputs!$B329,F_Outputs_Prep!$I$4:$I$378,0),MATCH(F_Outputs!K$2,F_Outputs_Prep!$B$4:$AH$4,0))</f>
        <v>##BLANK</v>
      </c>
      <c r="L329" s="15" t="str">
        <f>INDEX(F_Outputs_Prep!$B$4:$AH$378,MATCH(F_Outputs!$A329&amp;F_Outputs!$B329,F_Outputs_Prep!$I$4:$I$378,0),MATCH(F_Outputs!L$2,F_Outputs_Prep!$B$4:$AH$4,0))</f>
        <v>##BLANK</v>
      </c>
      <c r="M329" s="15" t="str">
        <f>INDEX(F_Outputs_Prep!$B$4:$AH$378,MATCH(F_Outputs!$A329&amp;F_Outputs!$B329,F_Outputs_Prep!$I$4:$I$378,0),MATCH(F_Outputs!M$2,F_Outputs_Prep!$B$4:$AH$4,0))</f>
        <v>##BLANK</v>
      </c>
      <c r="N329" s="15" t="str">
        <f>INDEX(F_Outputs_Prep!$B$4:$AH$378,MATCH(F_Outputs!$A329&amp;F_Outputs!$B329,F_Outputs_Prep!$I$4:$I$378,0),MATCH(F_Outputs!N$2,F_Outputs_Prep!$B$4:$AH$4,0))</f>
        <v>##BLANK</v>
      </c>
      <c r="O329" s="15" t="str">
        <f>INDEX(F_Outputs_Prep!$B$4:$AH$378,MATCH(F_Outputs!$A329&amp;F_Outputs!$B329,F_Outputs_Prep!$I$4:$I$378,0),MATCH(F_Outputs!O$2,F_Outputs_Prep!$B$4:$AH$4,0))</f>
        <v>##BLANK</v>
      </c>
      <c r="P329" s="15" t="str">
        <f>INDEX(F_Outputs_Prep!$B$4:$AH$378,MATCH(F_Outputs!$A329&amp;F_Outputs!$B329,F_Outputs_Prep!$I$4:$I$378,0),MATCH(F_Outputs!P$2,F_Outputs_Prep!$B$4:$AH$4,0))</f>
        <v>##BLANK</v>
      </c>
      <c r="Q329" s="15" t="str">
        <f>INDEX(F_Outputs_Prep!$B$4:$AH$378,MATCH(F_Outputs!$A329&amp;F_Outputs!$B329,F_Outputs_Prep!$I$4:$I$378,0),MATCH(F_Outputs!Q$2,F_Outputs_Prep!$B$4:$AH$4,0))</f>
        <v>##BLANK</v>
      </c>
      <c r="R329" s="15" t="str">
        <f>INDEX(F_Outputs_Prep!$B$4:$AH$378,MATCH(F_Outputs!$A329&amp;F_Outputs!$B329,F_Outputs_Prep!$I$4:$I$378,0),MATCH(F_Outputs!R$2,F_Outputs_Prep!$B$4:$AH$4,0))</f>
        <v>##BLANK</v>
      </c>
      <c r="S329" s="15" t="str">
        <f>INDEX(F_Outputs_Prep!$B$4:$AH$378,MATCH(F_Outputs!$A329&amp;F_Outputs!$B329,F_Outputs_Prep!$I$4:$I$378,0),MATCH(F_Outputs!S$2,F_Outputs_Prep!$B$4:$AH$4,0))</f>
        <v>##BLANK</v>
      </c>
      <c r="T329" s="15" t="str">
        <f>INDEX(F_Outputs_Prep!$B$4:$AH$378,MATCH(F_Outputs!$A329&amp;F_Outputs!$B329,F_Outputs_Prep!$I$4:$I$378,0),MATCH(F_Outputs!T$2,F_Outputs_Prep!$B$4:$AH$4,0))</f>
        <v>##BLANK</v>
      </c>
      <c r="U329" s="15" t="str">
        <f>INDEX(F_Outputs_Prep!$B$4:$AH$378,MATCH(F_Outputs!$A329&amp;F_Outputs!$B329,F_Outputs_Prep!$I$4:$I$378,0),MATCH(F_Outputs!U$2,F_Outputs_Prep!$B$4:$AH$4,0))</f>
        <v>##BLANK</v>
      </c>
      <c r="V329" s="15" t="str">
        <f>INDEX(F_Outputs_Prep!$B$4:$AH$378,MATCH(F_Outputs!$A329&amp;F_Outputs!$B329,F_Outputs_Prep!$I$4:$I$378,0),MATCH(F_Outputs!V$2,F_Outputs_Prep!$B$4:$AH$4,0))</f>
        <v>##BLANK</v>
      </c>
      <c r="W329" s="15" t="str">
        <f>INDEX(F_Outputs_Prep!$B$4:$AH$378,MATCH(F_Outputs!$A329&amp;F_Outputs!$B329,F_Outputs_Prep!$I$4:$I$378,0),MATCH(F_Outputs!W$2,F_Outputs_Prep!$B$4:$AH$4,0))</f>
        <v>##BLANK</v>
      </c>
      <c r="X329" s="15" t="str">
        <f>INDEX(F_Outputs_Prep!$B$4:$AH$378,MATCH(F_Outputs!$A329&amp;F_Outputs!$B329,F_Outputs_Prep!$I$4:$I$378,0),MATCH(F_Outputs!X$2,F_Outputs_Prep!$B$4:$AH$4,0))</f>
        <v>##BLANK</v>
      </c>
    </row>
    <row r="330" spans="1:24" ht="15" x14ac:dyDescent="0.25">
      <c r="A330" s="58" t="s">
        <v>100</v>
      </c>
      <c r="B330" s="56" t="s">
        <v>192</v>
      </c>
      <c r="C330" s="56" t="s">
        <v>193</v>
      </c>
      <c r="D330" s="52" t="s">
        <v>194</v>
      </c>
      <c r="E330" s="56" t="s">
        <v>44</v>
      </c>
      <c r="F330" s="15" t="str">
        <f ca="1">INDEX(F_Outputs_Prep!$B$4:$AH$378,MATCH(F_Outputs!$A330&amp;F_Outputs!$B330,F_Outputs_Prep!$I$4:$I$378,0),MATCH(F_Outputs!F$2,F_Outputs_Prep!$B$4:$AH$4,0))</f>
        <v>[…]02/04/2026 17:29:15</v>
      </c>
      <c r="G330" s="15" t="str">
        <f ca="1">INDEX(F_Outputs_Prep!$B$4:$AH$378,MATCH(F_Outputs!$A330&amp;F_Outputs!$B330,F_Outputs_Prep!$I$4:$I$378,0),MATCH(F_Outputs!G$2,F_Outputs_Prep!$B$4:$AH$4,0))</f>
        <v>[…]02/04/2026 17:29:15</v>
      </c>
      <c r="H330" s="15" t="str">
        <f ca="1">INDEX(F_Outputs_Prep!$B$4:$AH$378,MATCH(F_Outputs!$A330&amp;F_Outputs!$B330,F_Outputs_Prep!$I$4:$I$378,0),MATCH(F_Outputs!H$2,F_Outputs_Prep!$B$4:$AH$4,0))</f>
        <v>[…]02/04/2026 17:29:15</v>
      </c>
      <c r="I330" s="15" t="str">
        <f ca="1">INDEX(F_Outputs_Prep!$B$4:$AH$378,MATCH(F_Outputs!$A330&amp;F_Outputs!$B330,F_Outputs_Prep!$I$4:$I$378,0),MATCH(F_Outputs!I$2,F_Outputs_Prep!$B$4:$AH$4,0))</f>
        <v>[…]02/04/2026 17:29:15</v>
      </c>
      <c r="J330" s="15" t="str">
        <f ca="1">INDEX(F_Outputs_Prep!$B$4:$AH$378,MATCH(F_Outputs!$A330&amp;F_Outputs!$B330,F_Outputs_Prep!$I$4:$I$378,0),MATCH(F_Outputs!J$2,F_Outputs_Prep!$B$4:$AH$4,0))</f>
        <v>[…]02/04/2026 17:29:15</v>
      </c>
      <c r="K330" s="15" t="str">
        <f ca="1">INDEX(F_Outputs_Prep!$B$4:$AH$378,MATCH(F_Outputs!$A330&amp;F_Outputs!$B330,F_Outputs_Prep!$I$4:$I$378,0),MATCH(F_Outputs!K$2,F_Outputs_Prep!$B$4:$AH$4,0))</f>
        <v>[…]02/04/2026 17:29:15</v>
      </c>
      <c r="L330" s="15" t="str">
        <f ca="1">INDEX(F_Outputs_Prep!$B$4:$AH$378,MATCH(F_Outputs!$A330&amp;F_Outputs!$B330,F_Outputs_Prep!$I$4:$I$378,0),MATCH(F_Outputs!L$2,F_Outputs_Prep!$B$4:$AH$4,0))</f>
        <v>[…]02/04/2026 17:29:15</v>
      </c>
      <c r="M330" s="15" t="str">
        <f ca="1">INDEX(F_Outputs_Prep!$B$4:$AH$378,MATCH(F_Outputs!$A330&amp;F_Outputs!$B330,F_Outputs_Prep!$I$4:$I$378,0),MATCH(F_Outputs!M$2,F_Outputs_Prep!$B$4:$AH$4,0))</f>
        <v>[…]02/04/2026 17:29:15</v>
      </c>
      <c r="N330" s="15" t="str">
        <f ca="1">INDEX(F_Outputs_Prep!$B$4:$AH$378,MATCH(F_Outputs!$A330&amp;F_Outputs!$B330,F_Outputs_Prep!$I$4:$I$378,0),MATCH(F_Outputs!N$2,F_Outputs_Prep!$B$4:$AH$4,0))</f>
        <v>[…]02/04/2026 17:29:15</v>
      </c>
      <c r="O330" s="15" t="str">
        <f ca="1">INDEX(F_Outputs_Prep!$B$4:$AH$378,MATCH(F_Outputs!$A330&amp;F_Outputs!$B330,F_Outputs_Prep!$I$4:$I$378,0),MATCH(F_Outputs!O$2,F_Outputs_Prep!$B$4:$AH$4,0))</f>
        <v>[…]02/04/2026 17:29:15</v>
      </c>
      <c r="P330" s="15" t="str">
        <f ca="1">INDEX(F_Outputs_Prep!$B$4:$AH$378,MATCH(F_Outputs!$A330&amp;F_Outputs!$B330,F_Outputs_Prep!$I$4:$I$378,0),MATCH(F_Outputs!P$2,F_Outputs_Prep!$B$4:$AH$4,0))</f>
        <v>[…]02/04/2026 17:29:15</v>
      </c>
      <c r="Q330" s="15" t="str">
        <f ca="1">INDEX(F_Outputs_Prep!$B$4:$AH$378,MATCH(F_Outputs!$A330&amp;F_Outputs!$B330,F_Outputs_Prep!$I$4:$I$378,0),MATCH(F_Outputs!Q$2,F_Outputs_Prep!$B$4:$AH$4,0))</f>
        <v>[…]02/04/2026 17:29:15</v>
      </c>
      <c r="R330" s="15" t="str">
        <f ca="1">INDEX(F_Outputs_Prep!$B$4:$AH$378,MATCH(F_Outputs!$A330&amp;F_Outputs!$B330,F_Outputs_Prep!$I$4:$I$378,0),MATCH(F_Outputs!R$2,F_Outputs_Prep!$B$4:$AH$4,0))</f>
        <v>[…]02/04/2026 17:29:15</v>
      </c>
      <c r="S330" s="15" t="str">
        <f ca="1">INDEX(F_Outputs_Prep!$B$4:$AH$378,MATCH(F_Outputs!$A330&amp;F_Outputs!$B330,F_Outputs_Prep!$I$4:$I$378,0),MATCH(F_Outputs!S$2,F_Outputs_Prep!$B$4:$AH$4,0))</f>
        <v>[…]02/04/2026 17:29:15</v>
      </c>
      <c r="T330" s="15" t="str">
        <f ca="1">INDEX(F_Outputs_Prep!$B$4:$AH$378,MATCH(F_Outputs!$A330&amp;F_Outputs!$B330,F_Outputs_Prep!$I$4:$I$378,0),MATCH(F_Outputs!T$2,F_Outputs_Prep!$B$4:$AH$4,0))</f>
        <v>[…]02/04/2026 17:29:15</v>
      </c>
      <c r="U330" s="15" t="str">
        <f ca="1">INDEX(F_Outputs_Prep!$B$4:$AH$378,MATCH(F_Outputs!$A330&amp;F_Outputs!$B330,F_Outputs_Prep!$I$4:$I$378,0),MATCH(F_Outputs!U$2,F_Outputs_Prep!$B$4:$AH$4,0))</f>
        <v>[…]02/04/2026 17:29:15</v>
      </c>
      <c r="V330" s="15" t="str">
        <f ca="1">INDEX(F_Outputs_Prep!$B$4:$AH$378,MATCH(F_Outputs!$A330&amp;F_Outputs!$B330,F_Outputs_Prep!$I$4:$I$378,0),MATCH(F_Outputs!V$2,F_Outputs_Prep!$B$4:$AH$4,0))</f>
        <v>[…]02/04/2026 17:29:15</v>
      </c>
      <c r="W330" s="15" t="str">
        <f ca="1">INDEX(F_Outputs_Prep!$B$4:$AH$378,MATCH(F_Outputs!$A330&amp;F_Outputs!$B330,F_Outputs_Prep!$I$4:$I$378,0),MATCH(F_Outputs!W$2,F_Outputs_Prep!$B$4:$AH$4,0))</f>
        <v>[…]02/04/2026 17:29:15</v>
      </c>
      <c r="X330" s="15" t="str">
        <f ca="1">INDEX(F_Outputs_Prep!$B$4:$AH$378,MATCH(F_Outputs!$A330&amp;F_Outputs!$B330,F_Outputs_Prep!$I$4:$I$378,0),MATCH(F_Outputs!X$2,F_Outputs_Prep!$B$4:$AH$4,0))</f>
        <v>[…]02/04/2026 17:29:15</v>
      </c>
    </row>
    <row r="331" spans="1:24" ht="15" x14ac:dyDescent="0.25">
      <c r="A331" s="58" t="s">
        <v>100</v>
      </c>
      <c r="B331" s="56" t="s">
        <v>195</v>
      </c>
      <c r="C331" s="56" t="s">
        <v>196</v>
      </c>
      <c r="D331" s="52" t="s">
        <v>194</v>
      </c>
      <c r="E331" s="56" t="s">
        <v>44</v>
      </c>
      <c r="F331" s="15" t="str">
        <f ca="1">INDEX(F_Outputs_Prep!$B$4:$AH$378,MATCH(F_Outputs!$A331&amp;F_Outputs!$B331,F_Outputs_Prep!$I$4:$I$378,0),MATCH(F_Outputs!F$2,F_Outputs_Prep!$B$4:$AH$4,0))</f>
        <v>PR24-FD-CA13-River-water-quality-v2.xlsx</v>
      </c>
      <c r="G331" s="15" t="str">
        <f ca="1">INDEX(F_Outputs_Prep!$B$4:$AH$378,MATCH(F_Outputs!$A331&amp;F_Outputs!$B331,F_Outputs_Prep!$I$4:$I$378,0),MATCH(F_Outputs!G$2,F_Outputs_Prep!$B$4:$AH$4,0))</f>
        <v>PR24-FD-CA13-River-water-quality-v2.xlsx</v>
      </c>
      <c r="H331" s="15" t="str">
        <f ca="1">INDEX(F_Outputs_Prep!$B$4:$AH$378,MATCH(F_Outputs!$A331&amp;F_Outputs!$B331,F_Outputs_Prep!$I$4:$I$378,0),MATCH(F_Outputs!H$2,F_Outputs_Prep!$B$4:$AH$4,0))</f>
        <v>PR24-FD-CA13-River-water-quality-v2.xlsx</v>
      </c>
      <c r="I331" s="15" t="str">
        <f ca="1">INDEX(F_Outputs_Prep!$B$4:$AH$378,MATCH(F_Outputs!$A331&amp;F_Outputs!$B331,F_Outputs_Prep!$I$4:$I$378,0),MATCH(F_Outputs!I$2,F_Outputs_Prep!$B$4:$AH$4,0))</f>
        <v>PR24-FD-CA13-River-water-quality-v2.xlsx</v>
      </c>
      <c r="J331" s="15" t="str">
        <f ca="1">INDEX(F_Outputs_Prep!$B$4:$AH$378,MATCH(F_Outputs!$A331&amp;F_Outputs!$B331,F_Outputs_Prep!$I$4:$I$378,0),MATCH(F_Outputs!J$2,F_Outputs_Prep!$B$4:$AH$4,0))</f>
        <v>PR24-FD-CA13-River-water-quality-v2.xlsx</v>
      </c>
      <c r="K331" s="15" t="str">
        <f ca="1">INDEX(F_Outputs_Prep!$B$4:$AH$378,MATCH(F_Outputs!$A331&amp;F_Outputs!$B331,F_Outputs_Prep!$I$4:$I$378,0),MATCH(F_Outputs!K$2,F_Outputs_Prep!$B$4:$AH$4,0))</f>
        <v>PR24-FD-CA13-River-water-quality-v2.xlsx</v>
      </c>
      <c r="L331" s="15" t="str">
        <f ca="1">INDEX(F_Outputs_Prep!$B$4:$AH$378,MATCH(F_Outputs!$A331&amp;F_Outputs!$B331,F_Outputs_Prep!$I$4:$I$378,0),MATCH(F_Outputs!L$2,F_Outputs_Prep!$B$4:$AH$4,0))</f>
        <v>PR24-FD-CA13-River-water-quality-v2.xlsx</v>
      </c>
      <c r="M331" s="15" t="str">
        <f ca="1">INDEX(F_Outputs_Prep!$B$4:$AH$378,MATCH(F_Outputs!$A331&amp;F_Outputs!$B331,F_Outputs_Prep!$I$4:$I$378,0),MATCH(F_Outputs!M$2,F_Outputs_Prep!$B$4:$AH$4,0))</f>
        <v>PR24-FD-CA13-River-water-quality-v2.xlsx</v>
      </c>
      <c r="N331" s="15" t="str">
        <f ca="1">INDEX(F_Outputs_Prep!$B$4:$AH$378,MATCH(F_Outputs!$A331&amp;F_Outputs!$B331,F_Outputs_Prep!$I$4:$I$378,0),MATCH(F_Outputs!N$2,F_Outputs_Prep!$B$4:$AH$4,0))</f>
        <v>PR24-FD-CA13-River-water-quality-v2.xlsx</v>
      </c>
      <c r="O331" s="15" t="str">
        <f ca="1">INDEX(F_Outputs_Prep!$B$4:$AH$378,MATCH(F_Outputs!$A331&amp;F_Outputs!$B331,F_Outputs_Prep!$I$4:$I$378,0),MATCH(F_Outputs!O$2,F_Outputs_Prep!$B$4:$AH$4,0))</f>
        <v>PR24-FD-CA13-River-water-quality-v2.xlsx</v>
      </c>
      <c r="P331" s="15" t="str">
        <f ca="1">INDEX(F_Outputs_Prep!$B$4:$AH$378,MATCH(F_Outputs!$A331&amp;F_Outputs!$B331,F_Outputs_Prep!$I$4:$I$378,0),MATCH(F_Outputs!P$2,F_Outputs_Prep!$B$4:$AH$4,0))</f>
        <v>PR24-FD-CA13-River-water-quality-v2.xlsx</v>
      </c>
      <c r="Q331" s="15" t="str">
        <f ca="1">INDEX(F_Outputs_Prep!$B$4:$AH$378,MATCH(F_Outputs!$A331&amp;F_Outputs!$B331,F_Outputs_Prep!$I$4:$I$378,0),MATCH(F_Outputs!Q$2,F_Outputs_Prep!$B$4:$AH$4,0))</f>
        <v>PR24-FD-CA13-River-water-quality-v2.xlsx</v>
      </c>
      <c r="R331" s="15" t="str">
        <f ca="1">INDEX(F_Outputs_Prep!$B$4:$AH$378,MATCH(F_Outputs!$A331&amp;F_Outputs!$B331,F_Outputs_Prep!$I$4:$I$378,0),MATCH(F_Outputs!R$2,F_Outputs_Prep!$B$4:$AH$4,0))</f>
        <v>PR24-FD-CA13-River-water-quality-v2.xlsx</v>
      </c>
      <c r="S331" s="15" t="str">
        <f ca="1">INDEX(F_Outputs_Prep!$B$4:$AH$378,MATCH(F_Outputs!$A331&amp;F_Outputs!$B331,F_Outputs_Prep!$I$4:$I$378,0),MATCH(F_Outputs!S$2,F_Outputs_Prep!$B$4:$AH$4,0))</f>
        <v>PR24-FD-CA13-River-water-quality-v2.xlsx</v>
      </c>
      <c r="T331" s="15" t="str">
        <f ca="1">INDEX(F_Outputs_Prep!$B$4:$AH$378,MATCH(F_Outputs!$A331&amp;F_Outputs!$B331,F_Outputs_Prep!$I$4:$I$378,0),MATCH(F_Outputs!T$2,F_Outputs_Prep!$B$4:$AH$4,0))</f>
        <v>PR24-FD-CA13-River-water-quality-v2.xlsx</v>
      </c>
      <c r="U331" s="15" t="str">
        <f ca="1">INDEX(F_Outputs_Prep!$B$4:$AH$378,MATCH(F_Outputs!$A331&amp;F_Outputs!$B331,F_Outputs_Prep!$I$4:$I$378,0),MATCH(F_Outputs!U$2,F_Outputs_Prep!$B$4:$AH$4,0))</f>
        <v>PR24-FD-CA13-River-water-quality-v2.xlsx</v>
      </c>
      <c r="V331" s="15" t="str">
        <f ca="1">INDEX(F_Outputs_Prep!$B$4:$AH$378,MATCH(F_Outputs!$A331&amp;F_Outputs!$B331,F_Outputs_Prep!$I$4:$I$378,0),MATCH(F_Outputs!V$2,F_Outputs_Prep!$B$4:$AH$4,0))</f>
        <v>PR24-FD-CA13-River-water-quality-v2.xlsx</v>
      </c>
      <c r="W331" s="15" t="str">
        <f ca="1">INDEX(F_Outputs_Prep!$B$4:$AH$378,MATCH(F_Outputs!$A331&amp;F_Outputs!$B331,F_Outputs_Prep!$I$4:$I$378,0),MATCH(F_Outputs!W$2,F_Outputs_Prep!$B$4:$AH$4,0))</f>
        <v>PR24-FD-CA13-River-water-quality-v2.xlsx</v>
      </c>
      <c r="X331" s="15" t="str">
        <f ca="1">INDEX(F_Outputs_Prep!$B$4:$AH$378,MATCH(F_Outputs!$A331&amp;F_Outputs!$B331,F_Outputs_Prep!$I$4:$I$378,0),MATCH(F_Outputs!X$2,F_Outputs_Prep!$B$4:$AH$4,0))</f>
        <v>PR24-FD-CA13-River-water-quality-v2.xlsx</v>
      </c>
    </row>
    <row r="332" spans="1:24" ht="15" x14ac:dyDescent="0.25">
      <c r="A332" s="58" t="s">
        <v>100</v>
      </c>
      <c r="B332" s="56" t="s">
        <v>197</v>
      </c>
      <c r="C332" s="56" t="s">
        <v>198</v>
      </c>
      <c r="D332" s="52" t="s">
        <v>194</v>
      </c>
      <c r="E332" s="56" t="s">
        <v>44</v>
      </c>
      <c r="F332" s="15" t="str">
        <f>INDEX(F_Outputs_Prep!$B$4:$AH$378,MATCH(F_Outputs!$A332&amp;F_Outputs!$B332,F_Outputs_Prep!$I$4:$I$378,0),MATCH(F_Outputs!F$2,F_Outputs_Prep!$B$4:$AH$4,0))</f>
        <v>NA</v>
      </c>
      <c r="G332" s="15" t="str">
        <f>INDEX(F_Outputs_Prep!$B$4:$AH$378,MATCH(F_Outputs!$A332&amp;F_Outputs!$B332,F_Outputs_Prep!$I$4:$I$378,0),MATCH(F_Outputs!G$2,F_Outputs_Prep!$B$4:$AH$4,0))</f>
        <v>NA</v>
      </c>
      <c r="H332" s="15" t="str">
        <f>INDEX(F_Outputs_Prep!$B$4:$AH$378,MATCH(F_Outputs!$A332&amp;F_Outputs!$B332,F_Outputs_Prep!$I$4:$I$378,0),MATCH(F_Outputs!H$2,F_Outputs_Prep!$B$4:$AH$4,0))</f>
        <v>NA</v>
      </c>
      <c r="I332" s="15" t="str">
        <f>INDEX(F_Outputs_Prep!$B$4:$AH$378,MATCH(F_Outputs!$A332&amp;F_Outputs!$B332,F_Outputs_Prep!$I$4:$I$378,0),MATCH(F_Outputs!I$2,F_Outputs_Prep!$B$4:$AH$4,0))</f>
        <v>NA</v>
      </c>
      <c r="J332" s="15" t="str">
        <f>INDEX(F_Outputs_Prep!$B$4:$AH$378,MATCH(F_Outputs!$A332&amp;F_Outputs!$B332,F_Outputs_Prep!$I$4:$I$378,0),MATCH(F_Outputs!J$2,F_Outputs_Prep!$B$4:$AH$4,0))</f>
        <v>NA</v>
      </c>
      <c r="K332" s="15" t="str">
        <f>INDEX(F_Outputs_Prep!$B$4:$AH$378,MATCH(F_Outputs!$A332&amp;F_Outputs!$B332,F_Outputs_Prep!$I$4:$I$378,0),MATCH(F_Outputs!K$2,F_Outputs_Prep!$B$4:$AH$4,0))</f>
        <v>NA</v>
      </c>
      <c r="L332" s="15" t="str">
        <f>INDEX(F_Outputs_Prep!$B$4:$AH$378,MATCH(F_Outputs!$A332&amp;F_Outputs!$B332,F_Outputs_Prep!$I$4:$I$378,0),MATCH(F_Outputs!L$2,F_Outputs_Prep!$B$4:$AH$4,0))</f>
        <v>NA</v>
      </c>
      <c r="M332" s="15" t="str">
        <f>INDEX(F_Outputs_Prep!$B$4:$AH$378,MATCH(F_Outputs!$A332&amp;F_Outputs!$B332,F_Outputs_Prep!$I$4:$I$378,0),MATCH(F_Outputs!M$2,F_Outputs_Prep!$B$4:$AH$4,0))</f>
        <v>NA</v>
      </c>
      <c r="N332" s="15" t="str">
        <f>INDEX(F_Outputs_Prep!$B$4:$AH$378,MATCH(F_Outputs!$A332&amp;F_Outputs!$B332,F_Outputs_Prep!$I$4:$I$378,0),MATCH(F_Outputs!N$2,F_Outputs_Prep!$B$4:$AH$4,0))</f>
        <v>NA</v>
      </c>
      <c r="O332" s="15" t="str">
        <f>INDEX(F_Outputs_Prep!$B$4:$AH$378,MATCH(F_Outputs!$A332&amp;F_Outputs!$B332,F_Outputs_Prep!$I$4:$I$378,0),MATCH(F_Outputs!O$2,F_Outputs_Prep!$B$4:$AH$4,0))</f>
        <v>NA</v>
      </c>
      <c r="P332" s="15" t="str">
        <f>INDEX(F_Outputs_Prep!$B$4:$AH$378,MATCH(F_Outputs!$A332&amp;F_Outputs!$B332,F_Outputs_Prep!$I$4:$I$378,0),MATCH(F_Outputs!P$2,F_Outputs_Prep!$B$4:$AH$4,0))</f>
        <v>NA</v>
      </c>
      <c r="Q332" s="15" t="str">
        <f>INDEX(F_Outputs_Prep!$B$4:$AH$378,MATCH(F_Outputs!$A332&amp;F_Outputs!$B332,F_Outputs_Prep!$I$4:$I$378,0),MATCH(F_Outputs!Q$2,F_Outputs_Prep!$B$4:$AH$4,0))</f>
        <v>NA</v>
      </c>
      <c r="R332" s="15" t="str">
        <f>INDEX(F_Outputs_Prep!$B$4:$AH$378,MATCH(F_Outputs!$A332&amp;F_Outputs!$B332,F_Outputs_Prep!$I$4:$I$378,0),MATCH(F_Outputs!R$2,F_Outputs_Prep!$B$4:$AH$4,0))</f>
        <v>NA</v>
      </c>
      <c r="S332" s="15" t="str">
        <f>INDEX(F_Outputs_Prep!$B$4:$AH$378,MATCH(F_Outputs!$A332&amp;F_Outputs!$B332,F_Outputs_Prep!$I$4:$I$378,0),MATCH(F_Outputs!S$2,F_Outputs_Prep!$B$4:$AH$4,0))</f>
        <v>NA</v>
      </c>
      <c r="T332" s="15" t="str">
        <f>INDEX(F_Outputs_Prep!$B$4:$AH$378,MATCH(F_Outputs!$A332&amp;F_Outputs!$B332,F_Outputs_Prep!$I$4:$I$378,0),MATCH(F_Outputs!T$2,F_Outputs_Prep!$B$4:$AH$4,0))</f>
        <v>NA</v>
      </c>
      <c r="U332" s="15" t="str">
        <f>INDEX(F_Outputs_Prep!$B$4:$AH$378,MATCH(F_Outputs!$A332&amp;F_Outputs!$B332,F_Outputs_Prep!$I$4:$I$378,0),MATCH(F_Outputs!U$2,F_Outputs_Prep!$B$4:$AH$4,0))</f>
        <v>NA</v>
      </c>
      <c r="V332" s="15" t="str">
        <f>INDEX(F_Outputs_Prep!$B$4:$AH$378,MATCH(F_Outputs!$A332&amp;F_Outputs!$B332,F_Outputs_Prep!$I$4:$I$378,0),MATCH(F_Outputs!V$2,F_Outputs_Prep!$B$4:$AH$4,0))</f>
        <v>NA</v>
      </c>
      <c r="W332" s="15" t="str">
        <f>INDEX(F_Outputs_Prep!$B$4:$AH$378,MATCH(F_Outputs!$A332&amp;F_Outputs!$B332,F_Outputs_Prep!$I$4:$I$378,0),MATCH(F_Outputs!W$2,F_Outputs_Prep!$B$4:$AH$4,0))</f>
        <v>NA</v>
      </c>
      <c r="X332" s="15" t="str">
        <f>INDEX(F_Outputs_Prep!$B$4:$AH$378,MATCH(F_Outputs!$A332&amp;F_Outputs!$B332,F_Outputs_Prep!$I$4:$I$378,0),MATCH(F_Outputs!X$2,F_Outputs_Prep!$B$4:$AH$4,0))</f>
        <v>NA</v>
      </c>
    </row>
    <row r="333" spans="1:24" ht="15" x14ac:dyDescent="0.25">
      <c r="A333" s="58" t="s">
        <v>100</v>
      </c>
      <c r="B333" s="56" t="s">
        <v>199</v>
      </c>
      <c r="C333" s="56" t="s">
        <v>200</v>
      </c>
      <c r="D333" s="52" t="s">
        <v>201</v>
      </c>
      <c r="E333" s="56" t="s">
        <v>44</v>
      </c>
      <c r="F333" s="15">
        <f>INDEX(F_Outputs_Prep!$B$4:$AH$378,MATCH(F_Outputs!$A333&amp;F_Outputs!$B333,F_Outputs_Prep!$I$4:$I$378,0),MATCH(F_Outputs!F$2,F_Outputs_Prep!$B$4:$AH$4,0))</f>
        <v>1</v>
      </c>
      <c r="G333" s="15">
        <f>INDEX(F_Outputs_Prep!$B$4:$AH$378,MATCH(F_Outputs!$A333&amp;F_Outputs!$B333,F_Outputs_Prep!$I$4:$I$378,0),MATCH(F_Outputs!G$2,F_Outputs_Prep!$B$4:$AH$4,0))</f>
        <v>1</v>
      </c>
      <c r="H333" s="15">
        <f>INDEX(F_Outputs_Prep!$B$4:$AH$378,MATCH(F_Outputs!$A333&amp;F_Outputs!$B333,F_Outputs_Prep!$I$4:$I$378,0),MATCH(F_Outputs!H$2,F_Outputs_Prep!$B$4:$AH$4,0))</f>
        <v>1</v>
      </c>
      <c r="I333" s="15">
        <f>INDEX(F_Outputs_Prep!$B$4:$AH$378,MATCH(F_Outputs!$A333&amp;F_Outputs!$B333,F_Outputs_Prep!$I$4:$I$378,0),MATCH(F_Outputs!I$2,F_Outputs_Prep!$B$4:$AH$4,0))</f>
        <v>1</v>
      </c>
      <c r="J333" s="15">
        <f>INDEX(F_Outputs_Prep!$B$4:$AH$378,MATCH(F_Outputs!$A333&amp;F_Outputs!$B333,F_Outputs_Prep!$I$4:$I$378,0),MATCH(F_Outputs!J$2,F_Outputs_Prep!$B$4:$AH$4,0))</f>
        <v>1</v>
      </c>
      <c r="K333" s="15">
        <f>INDEX(F_Outputs_Prep!$B$4:$AH$378,MATCH(F_Outputs!$A333&amp;F_Outputs!$B333,F_Outputs_Prep!$I$4:$I$378,0),MATCH(F_Outputs!K$2,F_Outputs_Prep!$B$4:$AH$4,0))</f>
        <v>1</v>
      </c>
      <c r="L333" s="15">
        <f>INDEX(F_Outputs_Prep!$B$4:$AH$378,MATCH(F_Outputs!$A333&amp;F_Outputs!$B333,F_Outputs_Prep!$I$4:$I$378,0),MATCH(F_Outputs!L$2,F_Outputs_Prep!$B$4:$AH$4,0))</f>
        <v>1</v>
      </c>
      <c r="M333" s="15">
        <f>INDEX(F_Outputs_Prep!$B$4:$AH$378,MATCH(F_Outputs!$A333&amp;F_Outputs!$B333,F_Outputs_Prep!$I$4:$I$378,0),MATCH(F_Outputs!M$2,F_Outputs_Prep!$B$4:$AH$4,0))</f>
        <v>1</v>
      </c>
      <c r="N333" s="15">
        <f>INDEX(F_Outputs_Prep!$B$4:$AH$378,MATCH(F_Outputs!$A333&amp;F_Outputs!$B333,F_Outputs_Prep!$I$4:$I$378,0),MATCH(F_Outputs!N$2,F_Outputs_Prep!$B$4:$AH$4,0))</f>
        <v>1</v>
      </c>
      <c r="O333" s="15">
        <f>INDEX(F_Outputs_Prep!$B$4:$AH$378,MATCH(F_Outputs!$A333&amp;F_Outputs!$B333,F_Outputs_Prep!$I$4:$I$378,0),MATCH(F_Outputs!O$2,F_Outputs_Prep!$B$4:$AH$4,0))</f>
        <v>1</v>
      </c>
      <c r="P333" s="15">
        <f>INDEX(F_Outputs_Prep!$B$4:$AH$378,MATCH(F_Outputs!$A333&amp;F_Outputs!$B333,F_Outputs_Prep!$I$4:$I$378,0),MATCH(F_Outputs!P$2,F_Outputs_Prep!$B$4:$AH$4,0))</f>
        <v>1</v>
      </c>
      <c r="Q333" s="15">
        <f>INDEX(F_Outputs_Prep!$B$4:$AH$378,MATCH(F_Outputs!$A333&amp;F_Outputs!$B333,F_Outputs_Prep!$I$4:$I$378,0),MATCH(F_Outputs!Q$2,F_Outputs_Prep!$B$4:$AH$4,0))</f>
        <v>1</v>
      </c>
      <c r="R333" s="15">
        <f>INDEX(F_Outputs_Prep!$B$4:$AH$378,MATCH(F_Outputs!$A333&amp;F_Outputs!$B333,F_Outputs_Prep!$I$4:$I$378,0),MATCH(F_Outputs!R$2,F_Outputs_Prep!$B$4:$AH$4,0))</f>
        <v>1</v>
      </c>
      <c r="S333" s="15">
        <f>INDEX(F_Outputs_Prep!$B$4:$AH$378,MATCH(F_Outputs!$A333&amp;F_Outputs!$B333,F_Outputs_Prep!$I$4:$I$378,0),MATCH(F_Outputs!S$2,F_Outputs_Prep!$B$4:$AH$4,0))</f>
        <v>1</v>
      </c>
      <c r="T333" s="15">
        <f>INDEX(F_Outputs_Prep!$B$4:$AH$378,MATCH(F_Outputs!$A333&amp;F_Outputs!$B333,F_Outputs_Prep!$I$4:$I$378,0),MATCH(F_Outputs!T$2,F_Outputs_Prep!$B$4:$AH$4,0))</f>
        <v>1</v>
      </c>
      <c r="U333" s="15">
        <f>INDEX(F_Outputs_Prep!$B$4:$AH$378,MATCH(F_Outputs!$A333&amp;F_Outputs!$B333,F_Outputs_Prep!$I$4:$I$378,0),MATCH(F_Outputs!U$2,F_Outputs_Prep!$B$4:$AH$4,0))</f>
        <v>1</v>
      </c>
      <c r="V333" s="15">
        <f>INDEX(F_Outputs_Prep!$B$4:$AH$378,MATCH(F_Outputs!$A333&amp;F_Outputs!$B333,F_Outputs_Prep!$I$4:$I$378,0),MATCH(F_Outputs!V$2,F_Outputs_Prep!$B$4:$AH$4,0))</f>
        <v>1</v>
      </c>
      <c r="W333" s="15">
        <f>INDEX(F_Outputs_Prep!$B$4:$AH$378,MATCH(F_Outputs!$A333&amp;F_Outputs!$B333,F_Outputs_Prep!$I$4:$I$378,0),MATCH(F_Outputs!W$2,F_Outputs_Prep!$B$4:$AH$4,0))</f>
        <v>1</v>
      </c>
      <c r="X333" s="15">
        <f>INDEX(F_Outputs_Prep!$B$4:$AH$378,MATCH(F_Outputs!$A333&amp;F_Outputs!$B333,F_Outputs_Prep!$I$4:$I$378,0),MATCH(F_Outputs!X$2,F_Outputs_Prep!$B$4:$AH$4,0))</f>
        <v>1</v>
      </c>
    </row>
    <row r="334" spans="1:24" ht="15" x14ac:dyDescent="0.25">
      <c r="A334" s="58" t="s">
        <v>78</v>
      </c>
      <c r="B334" s="56" t="s">
        <v>125</v>
      </c>
      <c r="C334" s="56" t="s">
        <v>176</v>
      </c>
      <c r="D334" s="52" t="s">
        <v>50</v>
      </c>
      <c r="E334" s="56" t="s">
        <v>44</v>
      </c>
      <c r="F334" s="15" t="str">
        <f>INDEX(F_Outputs_Prep!$B$4:$AH$378,MATCH(F_Outputs!$A334&amp;F_Outputs!$B334,F_Outputs_Prep!$I$4:$I$378,0),MATCH(F_Outputs!F$2,F_Outputs_Prep!$B$4:$AH$4,0))</f>
        <v>##BLANK</v>
      </c>
      <c r="G334" s="15" t="str">
        <f>INDEX(F_Outputs_Prep!$B$4:$AH$378,MATCH(F_Outputs!$A334&amp;F_Outputs!$B334,F_Outputs_Prep!$I$4:$I$378,0),MATCH(F_Outputs!G$2,F_Outputs_Prep!$B$4:$AH$4,0))</f>
        <v>##BLANK</v>
      </c>
      <c r="H334" s="15" t="str">
        <f>INDEX(F_Outputs_Prep!$B$4:$AH$378,MATCH(F_Outputs!$A334&amp;F_Outputs!$B334,F_Outputs_Prep!$I$4:$I$378,0),MATCH(F_Outputs!H$2,F_Outputs_Prep!$B$4:$AH$4,0))</f>
        <v>##BLANK</v>
      </c>
      <c r="I334" s="15" t="str">
        <f>INDEX(F_Outputs_Prep!$B$4:$AH$378,MATCH(F_Outputs!$A334&amp;F_Outputs!$B334,F_Outputs_Prep!$I$4:$I$378,0),MATCH(F_Outputs!I$2,F_Outputs_Prep!$B$4:$AH$4,0))</f>
        <v>##BLANK</v>
      </c>
      <c r="J334" s="15" t="str">
        <f>INDEX(F_Outputs_Prep!$B$4:$AH$378,MATCH(F_Outputs!$A334&amp;F_Outputs!$B334,F_Outputs_Prep!$I$4:$I$378,0),MATCH(F_Outputs!J$2,F_Outputs_Prep!$B$4:$AH$4,0))</f>
        <v>##BLANK</v>
      </c>
      <c r="K334" s="15" t="str">
        <f>INDEX(F_Outputs_Prep!$B$4:$AH$378,MATCH(F_Outputs!$A334&amp;F_Outputs!$B334,F_Outputs_Prep!$I$4:$I$378,0),MATCH(F_Outputs!K$2,F_Outputs_Prep!$B$4:$AH$4,0))</f>
        <v>##BLANK</v>
      </c>
      <c r="L334" s="15" t="str">
        <f>INDEX(F_Outputs_Prep!$B$4:$AH$378,MATCH(F_Outputs!$A334&amp;F_Outputs!$B334,F_Outputs_Prep!$I$4:$I$378,0),MATCH(F_Outputs!L$2,F_Outputs_Prep!$B$4:$AH$4,0))</f>
        <v>##BLANK</v>
      </c>
      <c r="M334" s="15" t="str">
        <f>INDEX(F_Outputs_Prep!$B$4:$AH$378,MATCH(F_Outputs!$A334&amp;F_Outputs!$B334,F_Outputs_Prep!$I$4:$I$378,0),MATCH(F_Outputs!M$2,F_Outputs_Prep!$B$4:$AH$4,0))</f>
        <v>##BLANK</v>
      </c>
      <c r="N334" s="15" t="str">
        <f>INDEX(F_Outputs_Prep!$B$4:$AH$378,MATCH(F_Outputs!$A334&amp;F_Outputs!$B334,F_Outputs_Prep!$I$4:$I$378,0),MATCH(F_Outputs!N$2,F_Outputs_Prep!$B$4:$AH$4,0))</f>
        <v>##BLANK</v>
      </c>
      <c r="O334" s="15" t="str">
        <f>INDEX(F_Outputs_Prep!$B$4:$AH$378,MATCH(F_Outputs!$A334&amp;F_Outputs!$B334,F_Outputs_Prep!$I$4:$I$378,0),MATCH(F_Outputs!O$2,F_Outputs_Prep!$B$4:$AH$4,0))</f>
        <v>##BLANK</v>
      </c>
      <c r="P334" s="15" t="str">
        <f>INDEX(F_Outputs_Prep!$B$4:$AH$378,MATCH(F_Outputs!$A334&amp;F_Outputs!$B334,F_Outputs_Prep!$I$4:$I$378,0),MATCH(F_Outputs!P$2,F_Outputs_Prep!$B$4:$AH$4,0))</f>
        <v>##BLANK</v>
      </c>
      <c r="Q334" s="15" t="str">
        <f>INDEX(F_Outputs_Prep!$B$4:$AH$378,MATCH(F_Outputs!$A334&amp;F_Outputs!$B334,F_Outputs_Prep!$I$4:$I$378,0),MATCH(F_Outputs!Q$2,F_Outputs_Prep!$B$4:$AH$4,0))</f>
        <v>##BLANK</v>
      </c>
      <c r="R334" s="15" t="str">
        <f>INDEX(F_Outputs_Prep!$B$4:$AH$378,MATCH(F_Outputs!$A334&amp;F_Outputs!$B334,F_Outputs_Prep!$I$4:$I$378,0),MATCH(F_Outputs!R$2,F_Outputs_Prep!$B$4:$AH$4,0))</f>
        <v>##BLANK</v>
      </c>
      <c r="S334" s="15" t="str">
        <f>INDEX(F_Outputs_Prep!$B$4:$AH$378,MATCH(F_Outputs!$A334&amp;F_Outputs!$B334,F_Outputs_Prep!$I$4:$I$378,0),MATCH(F_Outputs!S$2,F_Outputs_Prep!$B$4:$AH$4,0))</f>
        <v>##BLANK</v>
      </c>
      <c r="T334" s="15" t="str">
        <f>INDEX(F_Outputs_Prep!$B$4:$AH$378,MATCH(F_Outputs!$A334&amp;F_Outputs!$B334,F_Outputs_Prep!$I$4:$I$378,0),MATCH(F_Outputs!T$2,F_Outputs_Prep!$B$4:$AH$4,0))</f>
        <v>##BLANK</v>
      </c>
      <c r="U334" s="15" t="str">
        <f>INDEX(F_Outputs_Prep!$B$4:$AH$378,MATCH(F_Outputs!$A334&amp;F_Outputs!$B334,F_Outputs_Prep!$I$4:$I$378,0),MATCH(F_Outputs!U$2,F_Outputs_Prep!$B$4:$AH$4,0))</f>
        <v>##BLANK</v>
      </c>
      <c r="V334" s="15" t="str">
        <f>INDEX(F_Outputs_Prep!$B$4:$AH$378,MATCH(F_Outputs!$A334&amp;F_Outputs!$B334,F_Outputs_Prep!$I$4:$I$378,0),MATCH(F_Outputs!V$2,F_Outputs_Prep!$B$4:$AH$4,0))</f>
        <v>##BLANK</v>
      </c>
      <c r="W334" s="15" t="str">
        <f>INDEX(F_Outputs_Prep!$B$4:$AH$378,MATCH(F_Outputs!$A334&amp;F_Outputs!$B334,F_Outputs_Prep!$I$4:$I$378,0),MATCH(F_Outputs!W$2,F_Outputs_Prep!$B$4:$AH$4,0))</f>
        <v>##BLANK</v>
      </c>
      <c r="X334" s="15" t="str">
        <f>INDEX(F_Outputs_Prep!$B$4:$AH$378,MATCH(F_Outputs!$A334&amp;F_Outputs!$B334,F_Outputs_Prep!$I$4:$I$378,0),MATCH(F_Outputs!X$2,F_Outputs_Prep!$B$4:$AH$4,0))</f>
        <v>##BLANK</v>
      </c>
    </row>
    <row r="335" spans="1:24" ht="15" x14ac:dyDescent="0.25">
      <c r="A335" s="58" t="s">
        <v>78</v>
      </c>
      <c r="B335" s="56" t="s">
        <v>126</v>
      </c>
      <c r="C335" s="56" t="s">
        <v>177</v>
      </c>
      <c r="D335" s="52" t="s">
        <v>50</v>
      </c>
      <c r="E335" s="56" t="s">
        <v>44</v>
      </c>
      <c r="F335" s="15">
        <f>INDEX(F_Outputs_Prep!$B$4:$AH$378,MATCH(F_Outputs!$A335&amp;F_Outputs!$B335,F_Outputs_Prep!$I$4:$I$378,0),MATCH(F_Outputs!F$2,F_Outputs_Prep!$B$4:$AH$4,0))</f>
        <v>6383.4520400000001</v>
      </c>
      <c r="G335" s="15">
        <f>INDEX(F_Outputs_Prep!$B$4:$AH$378,MATCH(F_Outputs!$A335&amp;F_Outputs!$B335,F_Outputs_Prep!$I$4:$I$378,0),MATCH(F_Outputs!G$2,F_Outputs_Prep!$B$4:$AH$4,0))</f>
        <v>6383.4520400000001</v>
      </c>
      <c r="H335" s="15">
        <f>INDEX(F_Outputs_Prep!$B$4:$AH$378,MATCH(F_Outputs!$A335&amp;F_Outputs!$B335,F_Outputs_Prep!$I$4:$I$378,0),MATCH(F_Outputs!H$2,F_Outputs_Prep!$B$4:$AH$4,0))</f>
        <v>6383.4520400000001</v>
      </c>
      <c r="I335" s="15">
        <f>INDEX(F_Outputs_Prep!$B$4:$AH$378,MATCH(F_Outputs!$A335&amp;F_Outputs!$B335,F_Outputs_Prep!$I$4:$I$378,0),MATCH(F_Outputs!I$2,F_Outputs_Prep!$B$4:$AH$4,0))</f>
        <v>6383.4520400000001</v>
      </c>
      <c r="J335" s="15">
        <f>INDEX(F_Outputs_Prep!$B$4:$AH$378,MATCH(F_Outputs!$A335&amp;F_Outputs!$B335,F_Outputs_Prep!$I$4:$I$378,0),MATCH(F_Outputs!J$2,F_Outputs_Prep!$B$4:$AH$4,0))</f>
        <v>6383.4520400000001</v>
      </c>
      <c r="K335" s="15">
        <f>INDEX(F_Outputs_Prep!$B$4:$AH$378,MATCH(F_Outputs!$A335&amp;F_Outputs!$B335,F_Outputs_Prep!$I$4:$I$378,0),MATCH(F_Outputs!K$2,F_Outputs_Prep!$B$4:$AH$4,0))</f>
        <v>10984.057709999999</v>
      </c>
      <c r="L335" s="15">
        <f>INDEX(F_Outputs_Prep!$B$4:$AH$378,MATCH(F_Outputs!$A335&amp;F_Outputs!$B335,F_Outputs_Prep!$I$4:$I$378,0),MATCH(F_Outputs!L$2,F_Outputs_Prep!$B$4:$AH$4,0))</f>
        <v>10984.057709999999</v>
      </c>
      <c r="M335" s="15">
        <f>INDEX(F_Outputs_Prep!$B$4:$AH$378,MATCH(F_Outputs!$A335&amp;F_Outputs!$B335,F_Outputs_Prep!$I$4:$I$378,0),MATCH(F_Outputs!M$2,F_Outputs_Prep!$B$4:$AH$4,0))</f>
        <v>10984.057709999999</v>
      </c>
      <c r="N335" s="15">
        <f>INDEX(F_Outputs_Prep!$B$4:$AH$378,MATCH(F_Outputs!$A335&amp;F_Outputs!$B335,F_Outputs_Prep!$I$4:$I$378,0),MATCH(F_Outputs!N$2,F_Outputs_Prep!$B$4:$AH$4,0))</f>
        <v>10984.057709999999</v>
      </c>
      <c r="O335" s="15">
        <f>INDEX(F_Outputs_Prep!$B$4:$AH$378,MATCH(F_Outputs!$A335&amp;F_Outputs!$B335,F_Outputs_Prep!$I$4:$I$378,0),MATCH(F_Outputs!O$2,F_Outputs_Prep!$B$4:$AH$4,0))</f>
        <v>10984.057709999999</v>
      </c>
      <c r="P335" s="15">
        <f>INDEX(F_Outputs_Prep!$B$4:$AH$378,MATCH(F_Outputs!$A335&amp;F_Outputs!$B335,F_Outputs_Prep!$I$4:$I$378,0),MATCH(F_Outputs!P$2,F_Outputs_Prep!$B$4:$AH$4,0))</f>
        <v>22187.10872</v>
      </c>
      <c r="Q335" s="15">
        <f>INDEX(F_Outputs_Prep!$B$4:$AH$378,MATCH(F_Outputs!$A335&amp;F_Outputs!$B335,F_Outputs_Prep!$I$4:$I$378,0),MATCH(F_Outputs!Q$2,F_Outputs_Prep!$B$4:$AH$4,0))</f>
        <v>22187.10872</v>
      </c>
      <c r="R335" s="15">
        <f>INDEX(F_Outputs_Prep!$B$4:$AH$378,MATCH(F_Outputs!$A335&amp;F_Outputs!$B335,F_Outputs_Prep!$I$4:$I$378,0),MATCH(F_Outputs!R$2,F_Outputs_Prep!$B$4:$AH$4,0))</f>
        <v>22562.56192</v>
      </c>
      <c r="S335" s="15">
        <f>INDEX(F_Outputs_Prep!$B$4:$AH$378,MATCH(F_Outputs!$A335&amp;F_Outputs!$B335,F_Outputs_Prep!$I$4:$I$378,0),MATCH(F_Outputs!S$2,F_Outputs_Prep!$B$4:$AH$4,0))</f>
        <v>22562.56192</v>
      </c>
      <c r="T335" s="15">
        <f>INDEX(F_Outputs_Prep!$B$4:$AH$378,MATCH(F_Outputs!$A335&amp;F_Outputs!$B335,F_Outputs_Prep!$I$4:$I$378,0),MATCH(F_Outputs!T$2,F_Outputs_Prep!$B$4:$AH$4,0))</f>
        <v>23333.643830000001</v>
      </c>
      <c r="U335" s="15">
        <f>INDEX(F_Outputs_Prep!$B$4:$AH$378,MATCH(F_Outputs!$A335&amp;F_Outputs!$B335,F_Outputs_Prep!$I$4:$I$378,0),MATCH(F_Outputs!U$2,F_Outputs_Prep!$B$4:$AH$4,0))</f>
        <v>40058.60641</v>
      </c>
      <c r="V335" s="15">
        <f>INDEX(F_Outputs_Prep!$B$4:$AH$378,MATCH(F_Outputs!$A335&amp;F_Outputs!$B335,F_Outputs_Prep!$I$4:$I$378,0),MATCH(F_Outputs!V$2,F_Outputs_Prep!$B$4:$AH$4,0))</f>
        <v>41088.577399999995</v>
      </c>
      <c r="W335" s="15">
        <f>INDEX(F_Outputs_Prep!$B$4:$AH$378,MATCH(F_Outputs!$A335&amp;F_Outputs!$B335,F_Outputs_Prep!$I$4:$I$378,0),MATCH(F_Outputs!W$2,F_Outputs_Prep!$B$4:$AH$4,0))</f>
        <v>42530.932659999999</v>
      </c>
      <c r="X335" s="15">
        <f>INDEX(F_Outputs_Prep!$B$4:$AH$378,MATCH(F_Outputs!$A335&amp;F_Outputs!$B335,F_Outputs_Prep!$I$4:$I$378,0),MATCH(F_Outputs!X$2,F_Outputs_Prep!$B$4:$AH$4,0))</f>
        <v>45361.30027</v>
      </c>
    </row>
    <row r="336" spans="1:24" ht="15" x14ac:dyDescent="0.25">
      <c r="A336" s="58" t="s">
        <v>78</v>
      </c>
      <c r="B336" s="56" t="s">
        <v>127</v>
      </c>
      <c r="C336" s="56" t="s">
        <v>178</v>
      </c>
      <c r="D336" s="52" t="s">
        <v>50</v>
      </c>
      <c r="E336" s="56" t="s">
        <v>44</v>
      </c>
      <c r="F336" s="15">
        <f>INDEX(F_Outputs_Prep!$B$4:$AH$378,MATCH(F_Outputs!$A336&amp;F_Outputs!$B336,F_Outputs_Prep!$I$4:$I$378,0),MATCH(F_Outputs!F$2,F_Outputs_Prep!$B$4:$AH$4,0))</f>
        <v>5210.3287700000001</v>
      </c>
      <c r="G336" s="15">
        <f>INDEX(F_Outputs_Prep!$B$4:$AH$378,MATCH(F_Outputs!$A336&amp;F_Outputs!$B336,F_Outputs_Prep!$I$4:$I$378,0),MATCH(F_Outputs!G$2,F_Outputs_Prep!$B$4:$AH$4,0))</f>
        <v>5276.0521900000003</v>
      </c>
      <c r="H336" s="15">
        <f>INDEX(F_Outputs_Prep!$B$4:$AH$378,MATCH(F_Outputs!$A336&amp;F_Outputs!$B336,F_Outputs_Prep!$I$4:$I$378,0),MATCH(F_Outputs!H$2,F_Outputs_Prep!$B$4:$AH$4,0))</f>
        <v>7900.9534199999998</v>
      </c>
      <c r="I336" s="15">
        <f>INDEX(F_Outputs_Prep!$B$4:$AH$378,MATCH(F_Outputs!$A336&amp;F_Outputs!$B336,F_Outputs_Prep!$I$4:$I$378,0),MATCH(F_Outputs!I$2,F_Outputs_Prep!$B$4:$AH$4,0))</f>
        <v>6046.2475899999999</v>
      </c>
      <c r="J336" s="15">
        <f>INDEX(F_Outputs_Prep!$B$4:$AH$378,MATCH(F_Outputs!$A336&amp;F_Outputs!$B336,F_Outputs_Prep!$I$4:$I$378,0),MATCH(F_Outputs!J$2,F_Outputs_Prep!$B$4:$AH$4,0))</f>
        <v>6487.2288699999999</v>
      </c>
      <c r="K336" s="15">
        <f>INDEX(F_Outputs_Prep!$B$4:$AH$378,MATCH(F_Outputs!$A336&amp;F_Outputs!$B336,F_Outputs_Prep!$I$4:$I$378,0),MATCH(F_Outputs!K$2,F_Outputs_Prep!$B$4:$AH$4,0))</f>
        <v>9709.6743000000006</v>
      </c>
      <c r="L336" s="15">
        <f>INDEX(F_Outputs_Prep!$B$4:$AH$378,MATCH(F_Outputs!$A336&amp;F_Outputs!$B336,F_Outputs_Prep!$I$4:$I$378,0),MATCH(F_Outputs!L$2,F_Outputs_Prep!$B$4:$AH$4,0))</f>
        <v>12873.113520000001</v>
      </c>
      <c r="M336" s="15">
        <f>INDEX(F_Outputs_Prep!$B$4:$AH$378,MATCH(F_Outputs!$A336&amp;F_Outputs!$B336,F_Outputs_Prep!$I$4:$I$378,0),MATCH(F_Outputs!M$2,F_Outputs_Prep!$B$4:$AH$4,0))</f>
        <v>10687.23337</v>
      </c>
      <c r="N336" s="15">
        <f>INDEX(F_Outputs_Prep!$B$4:$AH$378,MATCH(F_Outputs!$A336&amp;F_Outputs!$B336,F_Outputs_Prep!$I$4:$I$378,0),MATCH(F_Outputs!N$2,F_Outputs_Prep!$B$4:$AH$4,0))</f>
        <v>9628.054979999999</v>
      </c>
      <c r="O336" s="15">
        <f>INDEX(F_Outputs_Prep!$B$4:$AH$378,MATCH(F_Outputs!$A336&amp;F_Outputs!$B336,F_Outputs_Prep!$I$4:$I$378,0),MATCH(F_Outputs!O$2,F_Outputs_Prep!$B$4:$AH$4,0))</f>
        <v>10984.057709999999</v>
      </c>
      <c r="P336" s="15">
        <f>INDEX(F_Outputs_Prep!$B$4:$AH$378,MATCH(F_Outputs!$A336&amp;F_Outputs!$B336,F_Outputs_Prep!$I$4:$I$378,0),MATCH(F_Outputs!P$2,F_Outputs_Prep!$B$4:$AH$4,0))</f>
        <v>19421.893479999999</v>
      </c>
      <c r="Q336" s="15">
        <f>INDEX(F_Outputs_Prep!$B$4:$AH$378,MATCH(F_Outputs!$A336&amp;F_Outputs!$B336,F_Outputs_Prep!$I$4:$I$378,0),MATCH(F_Outputs!Q$2,F_Outputs_Prep!$B$4:$AH$4,0))</f>
        <v>16404.501670000001</v>
      </c>
      <c r="R336" s="15">
        <f>INDEX(F_Outputs_Prep!$B$4:$AH$378,MATCH(F_Outputs!$A336&amp;F_Outputs!$B336,F_Outputs_Prep!$I$4:$I$378,0),MATCH(F_Outputs!R$2,F_Outputs_Prep!$B$4:$AH$4,0))</f>
        <v>17341.023689999998</v>
      </c>
      <c r="S336" s="15">
        <f>INDEX(F_Outputs_Prep!$B$4:$AH$378,MATCH(F_Outputs!$A336&amp;F_Outputs!$B336,F_Outputs_Prep!$I$4:$I$378,0),MATCH(F_Outputs!S$2,F_Outputs_Prep!$B$4:$AH$4,0))</f>
        <v>17300.373360000001</v>
      </c>
      <c r="T336" s="15">
        <f>INDEX(F_Outputs_Prep!$B$4:$AH$378,MATCH(F_Outputs!$A336&amp;F_Outputs!$B336,F_Outputs_Prep!$I$4:$I$378,0),MATCH(F_Outputs!T$2,F_Outputs_Prep!$B$4:$AH$4,0))</f>
        <v>18335.17424</v>
      </c>
      <c r="U336" s="15">
        <f>INDEX(F_Outputs_Prep!$B$4:$AH$378,MATCH(F_Outputs!$A336&amp;F_Outputs!$B336,F_Outputs_Prep!$I$4:$I$378,0),MATCH(F_Outputs!U$2,F_Outputs_Prep!$B$4:$AH$4,0))</f>
        <v>22410.887609999998</v>
      </c>
      <c r="V336" s="15">
        <f>INDEX(F_Outputs_Prep!$B$4:$AH$378,MATCH(F_Outputs!$A336&amp;F_Outputs!$B336,F_Outputs_Prep!$I$4:$I$378,0),MATCH(F_Outputs!V$2,F_Outputs_Prep!$B$4:$AH$4,0))</f>
        <v>22472.941800000001</v>
      </c>
      <c r="W336" s="15">
        <f>INDEX(F_Outputs_Prep!$B$4:$AH$378,MATCH(F_Outputs!$A336&amp;F_Outputs!$B336,F_Outputs_Prep!$I$4:$I$378,0),MATCH(F_Outputs!W$2,F_Outputs_Prep!$B$4:$AH$4,0))</f>
        <v>22708.498809999997</v>
      </c>
      <c r="X336" s="15">
        <f>INDEX(F_Outputs_Prep!$B$4:$AH$378,MATCH(F_Outputs!$A336&amp;F_Outputs!$B336,F_Outputs_Prep!$I$4:$I$378,0),MATCH(F_Outputs!X$2,F_Outputs_Prep!$B$4:$AH$4,0))</f>
        <v>22315.192230000001</v>
      </c>
    </row>
    <row r="337" spans="1:24" ht="15" x14ac:dyDescent="0.25">
      <c r="A337" s="58" t="s">
        <v>78</v>
      </c>
      <c r="B337" s="56" t="s">
        <v>128</v>
      </c>
      <c r="C337" s="56" t="s">
        <v>179</v>
      </c>
      <c r="D337" s="52" t="s">
        <v>50</v>
      </c>
      <c r="E337" s="56" t="s">
        <v>44</v>
      </c>
      <c r="F337" s="15">
        <f>INDEX(F_Outputs_Prep!$B$4:$AH$378,MATCH(F_Outputs!$A337&amp;F_Outputs!$B337,F_Outputs_Prep!$I$4:$I$378,0),MATCH(F_Outputs!F$2,F_Outputs_Prep!$B$4:$AH$4,0))</f>
        <v>1173.12327</v>
      </c>
      <c r="G337" s="15">
        <f>INDEX(F_Outputs_Prep!$B$4:$AH$378,MATCH(F_Outputs!$A337&amp;F_Outputs!$B337,F_Outputs_Prep!$I$4:$I$378,0),MATCH(F_Outputs!G$2,F_Outputs_Prep!$B$4:$AH$4,0))</f>
        <v>1107.3998499999998</v>
      </c>
      <c r="H337" s="15">
        <f>INDEX(F_Outputs_Prep!$B$4:$AH$378,MATCH(F_Outputs!$A337&amp;F_Outputs!$B337,F_Outputs_Prep!$I$4:$I$378,0),MATCH(F_Outputs!H$2,F_Outputs_Prep!$B$4:$AH$4,0))</f>
        <v>-1517.5013799999997</v>
      </c>
      <c r="I337" s="15">
        <f>INDEX(F_Outputs_Prep!$B$4:$AH$378,MATCH(F_Outputs!$A337&amp;F_Outputs!$B337,F_Outputs_Prep!$I$4:$I$378,0),MATCH(F_Outputs!I$2,F_Outputs_Prep!$B$4:$AH$4,0))</f>
        <v>337.20445000000018</v>
      </c>
      <c r="J337" s="15">
        <f>INDEX(F_Outputs_Prep!$B$4:$AH$378,MATCH(F_Outputs!$A337&amp;F_Outputs!$B337,F_Outputs_Prep!$I$4:$I$378,0),MATCH(F_Outputs!J$2,F_Outputs_Prep!$B$4:$AH$4,0))</f>
        <v>-103.77682999999979</v>
      </c>
      <c r="K337" s="15">
        <f>INDEX(F_Outputs_Prep!$B$4:$AH$378,MATCH(F_Outputs!$A337&amp;F_Outputs!$B337,F_Outputs_Prep!$I$4:$I$378,0),MATCH(F_Outputs!K$2,F_Outputs_Prep!$B$4:$AH$4,0))</f>
        <v>1274.3834099999985</v>
      </c>
      <c r="L337" s="15">
        <f>INDEX(F_Outputs_Prep!$B$4:$AH$378,MATCH(F_Outputs!$A337&amp;F_Outputs!$B337,F_Outputs_Prep!$I$4:$I$378,0),MATCH(F_Outputs!L$2,F_Outputs_Prep!$B$4:$AH$4,0))</f>
        <v>-1889.0558100000017</v>
      </c>
      <c r="M337" s="15">
        <f>INDEX(F_Outputs_Prep!$B$4:$AH$378,MATCH(F_Outputs!$A337&amp;F_Outputs!$B337,F_Outputs_Prep!$I$4:$I$378,0),MATCH(F_Outputs!M$2,F_Outputs_Prep!$B$4:$AH$4,0))</f>
        <v>296.82433999999921</v>
      </c>
      <c r="N337" s="15">
        <f>INDEX(F_Outputs_Prep!$B$4:$AH$378,MATCH(F_Outputs!$A337&amp;F_Outputs!$B337,F_Outputs_Prep!$I$4:$I$378,0),MATCH(F_Outputs!N$2,F_Outputs_Prep!$B$4:$AH$4,0))</f>
        <v>1356.0027300000002</v>
      </c>
      <c r="O337" s="15">
        <f>INDEX(F_Outputs_Prep!$B$4:$AH$378,MATCH(F_Outputs!$A337&amp;F_Outputs!$B337,F_Outputs_Prep!$I$4:$I$378,0),MATCH(F_Outputs!O$2,F_Outputs_Prep!$B$4:$AH$4,0))</f>
        <v>0</v>
      </c>
      <c r="P337" s="15">
        <f>INDEX(F_Outputs_Prep!$B$4:$AH$378,MATCH(F_Outputs!$A337&amp;F_Outputs!$B337,F_Outputs_Prep!$I$4:$I$378,0),MATCH(F_Outputs!P$2,F_Outputs_Prep!$B$4:$AH$4,0))</f>
        <v>2765.2152400000014</v>
      </c>
      <c r="Q337" s="15">
        <f>INDEX(F_Outputs_Prep!$B$4:$AH$378,MATCH(F_Outputs!$A337&amp;F_Outputs!$B337,F_Outputs_Prep!$I$4:$I$378,0),MATCH(F_Outputs!Q$2,F_Outputs_Prep!$B$4:$AH$4,0))</f>
        <v>5782.6070499999987</v>
      </c>
      <c r="R337" s="15">
        <f>INDEX(F_Outputs_Prep!$B$4:$AH$378,MATCH(F_Outputs!$A337&amp;F_Outputs!$B337,F_Outputs_Prep!$I$4:$I$378,0),MATCH(F_Outputs!R$2,F_Outputs_Prep!$B$4:$AH$4,0))</f>
        <v>5221.5382300000019</v>
      </c>
      <c r="S337" s="15">
        <f>INDEX(F_Outputs_Prep!$B$4:$AH$378,MATCH(F_Outputs!$A337&amp;F_Outputs!$B337,F_Outputs_Prep!$I$4:$I$378,0),MATCH(F_Outputs!S$2,F_Outputs_Prep!$B$4:$AH$4,0))</f>
        <v>5262.1885599999987</v>
      </c>
      <c r="T337" s="15">
        <f>INDEX(F_Outputs_Prep!$B$4:$AH$378,MATCH(F_Outputs!$A337&amp;F_Outputs!$B337,F_Outputs_Prep!$I$4:$I$378,0),MATCH(F_Outputs!T$2,F_Outputs_Prep!$B$4:$AH$4,0))</f>
        <v>4998.4695900000006</v>
      </c>
      <c r="U337" s="15">
        <f>INDEX(F_Outputs_Prep!$B$4:$AH$378,MATCH(F_Outputs!$A337&amp;F_Outputs!$B337,F_Outputs_Prep!$I$4:$I$378,0),MATCH(F_Outputs!U$2,F_Outputs_Prep!$B$4:$AH$4,0))</f>
        <v>17647.718800000002</v>
      </c>
      <c r="V337" s="15">
        <f>INDEX(F_Outputs_Prep!$B$4:$AH$378,MATCH(F_Outputs!$A337&amp;F_Outputs!$B337,F_Outputs_Prep!$I$4:$I$378,0),MATCH(F_Outputs!V$2,F_Outputs_Prep!$B$4:$AH$4,0))</f>
        <v>18615.635600000001</v>
      </c>
      <c r="W337" s="15">
        <f>INDEX(F_Outputs_Prep!$B$4:$AH$378,MATCH(F_Outputs!$A337&amp;F_Outputs!$B337,F_Outputs_Prep!$I$4:$I$378,0),MATCH(F_Outputs!W$2,F_Outputs_Prep!$B$4:$AH$4,0))</f>
        <v>19822.433850000001</v>
      </c>
      <c r="X337" s="15">
        <f>INDEX(F_Outputs_Prep!$B$4:$AH$378,MATCH(F_Outputs!$A337&amp;F_Outputs!$B337,F_Outputs_Prep!$I$4:$I$378,0),MATCH(F_Outputs!X$2,F_Outputs_Prep!$B$4:$AH$4,0))</f>
        <v>23046.108039999999</v>
      </c>
    </row>
    <row r="338" spans="1:24" ht="15" x14ac:dyDescent="0.25">
      <c r="A338" s="58" t="s">
        <v>78</v>
      </c>
      <c r="B338" s="56" t="s">
        <v>129</v>
      </c>
      <c r="C338" s="56" t="s">
        <v>180</v>
      </c>
      <c r="D338" s="52" t="s">
        <v>50</v>
      </c>
      <c r="E338" s="56" t="s">
        <v>44</v>
      </c>
      <c r="F338" s="15">
        <f>INDEX(F_Outputs_Prep!$B$4:$AH$378,MATCH(F_Outputs!$A338&amp;F_Outputs!$B338,F_Outputs_Prep!$I$4:$I$378,0),MATCH(F_Outputs!F$2,F_Outputs_Prep!$B$4:$AH$4,0))</f>
        <v>0</v>
      </c>
      <c r="G338" s="15">
        <f>INDEX(F_Outputs_Prep!$B$4:$AH$378,MATCH(F_Outputs!$A338&amp;F_Outputs!$B338,F_Outputs_Prep!$I$4:$I$378,0),MATCH(F_Outputs!G$2,F_Outputs_Prep!$B$4:$AH$4,0))</f>
        <v>0</v>
      </c>
      <c r="H338" s="15">
        <f>INDEX(F_Outputs_Prep!$B$4:$AH$378,MATCH(F_Outputs!$A338&amp;F_Outputs!$B338,F_Outputs_Prep!$I$4:$I$378,0),MATCH(F_Outputs!H$2,F_Outputs_Prep!$B$4:$AH$4,0))</f>
        <v>0</v>
      </c>
      <c r="I338" s="15">
        <f>INDEX(F_Outputs_Prep!$B$4:$AH$378,MATCH(F_Outputs!$A338&amp;F_Outputs!$B338,F_Outputs_Prep!$I$4:$I$378,0),MATCH(F_Outputs!I$2,F_Outputs_Prep!$B$4:$AH$4,0))</f>
        <v>0</v>
      </c>
      <c r="J338" s="15">
        <f>INDEX(F_Outputs_Prep!$B$4:$AH$378,MATCH(F_Outputs!$A338&amp;F_Outputs!$B338,F_Outputs_Prep!$I$4:$I$378,0),MATCH(F_Outputs!J$2,F_Outputs_Prep!$B$4:$AH$4,0))</f>
        <v>0</v>
      </c>
      <c r="K338" s="15">
        <f>INDEX(F_Outputs_Prep!$B$4:$AH$378,MATCH(F_Outputs!$A338&amp;F_Outputs!$B338,F_Outputs_Prep!$I$4:$I$378,0),MATCH(F_Outputs!K$2,F_Outputs_Prep!$B$4:$AH$4,0))</f>
        <v>0</v>
      </c>
      <c r="L338" s="15">
        <f>INDEX(F_Outputs_Prep!$B$4:$AH$378,MATCH(F_Outputs!$A338&amp;F_Outputs!$B338,F_Outputs_Prep!$I$4:$I$378,0),MATCH(F_Outputs!L$2,F_Outputs_Prep!$B$4:$AH$4,0))</f>
        <v>0</v>
      </c>
      <c r="M338" s="15">
        <f>INDEX(F_Outputs_Prep!$B$4:$AH$378,MATCH(F_Outputs!$A338&amp;F_Outputs!$B338,F_Outputs_Prep!$I$4:$I$378,0),MATCH(F_Outputs!M$2,F_Outputs_Prep!$B$4:$AH$4,0))</f>
        <v>0</v>
      </c>
      <c r="N338" s="15">
        <f>INDEX(F_Outputs_Prep!$B$4:$AH$378,MATCH(F_Outputs!$A338&amp;F_Outputs!$B338,F_Outputs_Prep!$I$4:$I$378,0),MATCH(F_Outputs!N$2,F_Outputs_Prep!$B$4:$AH$4,0))</f>
        <v>0</v>
      </c>
      <c r="O338" s="15">
        <f>INDEX(F_Outputs_Prep!$B$4:$AH$378,MATCH(F_Outputs!$A338&amp;F_Outputs!$B338,F_Outputs_Prep!$I$4:$I$378,0),MATCH(F_Outputs!O$2,F_Outputs_Prep!$B$4:$AH$4,0))</f>
        <v>0</v>
      </c>
      <c r="P338" s="15">
        <f>INDEX(F_Outputs_Prep!$B$4:$AH$378,MATCH(F_Outputs!$A338&amp;F_Outputs!$B338,F_Outputs_Prep!$I$4:$I$378,0),MATCH(F_Outputs!P$2,F_Outputs_Prep!$B$4:$AH$4,0))</f>
        <v>0</v>
      </c>
      <c r="Q338" s="15">
        <f>INDEX(F_Outputs_Prep!$B$4:$AH$378,MATCH(F_Outputs!$A338&amp;F_Outputs!$B338,F_Outputs_Prep!$I$4:$I$378,0),MATCH(F_Outputs!Q$2,F_Outputs_Prep!$B$4:$AH$4,0))</f>
        <v>0</v>
      </c>
      <c r="R338" s="15">
        <f>INDEX(F_Outputs_Prep!$B$4:$AH$378,MATCH(F_Outputs!$A338&amp;F_Outputs!$B338,F_Outputs_Prep!$I$4:$I$378,0),MATCH(F_Outputs!R$2,F_Outputs_Prep!$B$4:$AH$4,0))</f>
        <v>0</v>
      </c>
      <c r="S338" s="15">
        <f>INDEX(F_Outputs_Prep!$B$4:$AH$378,MATCH(F_Outputs!$A338&amp;F_Outputs!$B338,F_Outputs_Prep!$I$4:$I$378,0),MATCH(F_Outputs!S$2,F_Outputs_Prep!$B$4:$AH$4,0))</f>
        <v>0</v>
      </c>
      <c r="T338" s="15">
        <f>INDEX(F_Outputs_Prep!$B$4:$AH$378,MATCH(F_Outputs!$A338&amp;F_Outputs!$B338,F_Outputs_Prep!$I$4:$I$378,0),MATCH(F_Outputs!T$2,F_Outputs_Prep!$B$4:$AH$4,0))</f>
        <v>0</v>
      </c>
      <c r="U338" s="15">
        <f>INDEX(F_Outputs_Prep!$B$4:$AH$378,MATCH(F_Outputs!$A338&amp;F_Outputs!$B338,F_Outputs_Prep!$I$4:$I$378,0),MATCH(F_Outputs!U$2,F_Outputs_Prep!$B$4:$AH$4,0))</f>
        <v>0</v>
      </c>
      <c r="V338" s="15">
        <f>INDEX(F_Outputs_Prep!$B$4:$AH$378,MATCH(F_Outputs!$A338&amp;F_Outputs!$B338,F_Outputs_Prep!$I$4:$I$378,0),MATCH(F_Outputs!V$2,F_Outputs_Prep!$B$4:$AH$4,0))</f>
        <v>0</v>
      </c>
      <c r="W338" s="15">
        <f>INDEX(F_Outputs_Prep!$B$4:$AH$378,MATCH(F_Outputs!$A338&amp;F_Outputs!$B338,F_Outputs_Prep!$I$4:$I$378,0),MATCH(F_Outputs!W$2,F_Outputs_Prep!$B$4:$AH$4,0))</f>
        <v>0</v>
      </c>
      <c r="X338" s="15">
        <f>INDEX(F_Outputs_Prep!$B$4:$AH$378,MATCH(F_Outputs!$A338&amp;F_Outputs!$B338,F_Outputs_Prep!$I$4:$I$378,0),MATCH(F_Outputs!X$2,F_Outputs_Prep!$B$4:$AH$4,0))</f>
        <v>0</v>
      </c>
    </row>
    <row r="339" spans="1:24" ht="15" x14ac:dyDescent="0.25">
      <c r="A339" s="58" t="s">
        <v>78</v>
      </c>
      <c r="B339" s="56" t="s">
        <v>130</v>
      </c>
      <c r="C339" s="56" t="s">
        <v>181</v>
      </c>
      <c r="D339" s="52" t="s">
        <v>50</v>
      </c>
      <c r="E339" s="56" t="s">
        <v>44</v>
      </c>
      <c r="F339" s="15" t="str">
        <f>INDEX(F_Outputs_Prep!$B$4:$AH$378,MATCH(F_Outputs!$A339&amp;F_Outputs!$B339,F_Outputs_Prep!$I$4:$I$378,0),MATCH(F_Outputs!F$2,F_Outputs_Prep!$B$4:$AH$4,0))</f>
        <v>##BLANK</v>
      </c>
      <c r="G339" s="15" t="str">
        <f>INDEX(F_Outputs_Prep!$B$4:$AH$378,MATCH(F_Outputs!$A339&amp;F_Outputs!$B339,F_Outputs_Prep!$I$4:$I$378,0),MATCH(F_Outputs!G$2,F_Outputs_Prep!$B$4:$AH$4,0))</f>
        <v>##BLANK</v>
      </c>
      <c r="H339" s="15" t="str">
        <f>INDEX(F_Outputs_Prep!$B$4:$AH$378,MATCH(F_Outputs!$A339&amp;F_Outputs!$B339,F_Outputs_Prep!$I$4:$I$378,0),MATCH(F_Outputs!H$2,F_Outputs_Prep!$B$4:$AH$4,0))</f>
        <v>##BLANK</v>
      </c>
      <c r="I339" s="15" t="str">
        <f>INDEX(F_Outputs_Prep!$B$4:$AH$378,MATCH(F_Outputs!$A339&amp;F_Outputs!$B339,F_Outputs_Prep!$I$4:$I$378,0),MATCH(F_Outputs!I$2,F_Outputs_Prep!$B$4:$AH$4,0))</f>
        <v>##BLANK</v>
      </c>
      <c r="J339" s="15" t="str">
        <f>INDEX(F_Outputs_Prep!$B$4:$AH$378,MATCH(F_Outputs!$A339&amp;F_Outputs!$B339,F_Outputs_Prep!$I$4:$I$378,0),MATCH(F_Outputs!J$2,F_Outputs_Prep!$B$4:$AH$4,0))</f>
        <v>##BLANK</v>
      </c>
      <c r="K339" s="15" t="str">
        <f>INDEX(F_Outputs_Prep!$B$4:$AH$378,MATCH(F_Outputs!$A339&amp;F_Outputs!$B339,F_Outputs_Prep!$I$4:$I$378,0),MATCH(F_Outputs!K$2,F_Outputs_Prep!$B$4:$AH$4,0))</f>
        <v>##BLANK</v>
      </c>
      <c r="L339" s="15" t="str">
        <f>INDEX(F_Outputs_Prep!$B$4:$AH$378,MATCH(F_Outputs!$A339&amp;F_Outputs!$B339,F_Outputs_Prep!$I$4:$I$378,0),MATCH(F_Outputs!L$2,F_Outputs_Prep!$B$4:$AH$4,0))</f>
        <v>##BLANK</v>
      </c>
      <c r="M339" s="15" t="str">
        <f>INDEX(F_Outputs_Prep!$B$4:$AH$378,MATCH(F_Outputs!$A339&amp;F_Outputs!$B339,F_Outputs_Prep!$I$4:$I$378,0),MATCH(F_Outputs!M$2,F_Outputs_Prep!$B$4:$AH$4,0))</f>
        <v>##BLANK</v>
      </c>
      <c r="N339" s="15" t="str">
        <f>INDEX(F_Outputs_Prep!$B$4:$AH$378,MATCH(F_Outputs!$A339&amp;F_Outputs!$B339,F_Outputs_Prep!$I$4:$I$378,0),MATCH(F_Outputs!N$2,F_Outputs_Prep!$B$4:$AH$4,0))</f>
        <v>##BLANK</v>
      </c>
      <c r="O339" s="15" t="str">
        <f>INDEX(F_Outputs_Prep!$B$4:$AH$378,MATCH(F_Outputs!$A339&amp;F_Outputs!$B339,F_Outputs_Prep!$I$4:$I$378,0),MATCH(F_Outputs!O$2,F_Outputs_Prep!$B$4:$AH$4,0))</f>
        <v>##BLANK</v>
      </c>
      <c r="P339" s="15" t="str">
        <f>INDEX(F_Outputs_Prep!$B$4:$AH$378,MATCH(F_Outputs!$A339&amp;F_Outputs!$B339,F_Outputs_Prep!$I$4:$I$378,0),MATCH(F_Outputs!P$2,F_Outputs_Prep!$B$4:$AH$4,0))</f>
        <v>##BLANK</v>
      </c>
      <c r="Q339" s="15" t="str">
        <f>INDEX(F_Outputs_Prep!$B$4:$AH$378,MATCH(F_Outputs!$A339&amp;F_Outputs!$B339,F_Outputs_Prep!$I$4:$I$378,0),MATCH(F_Outputs!Q$2,F_Outputs_Prep!$B$4:$AH$4,0))</f>
        <v>##BLANK</v>
      </c>
      <c r="R339" s="15" t="str">
        <f>INDEX(F_Outputs_Prep!$B$4:$AH$378,MATCH(F_Outputs!$A339&amp;F_Outputs!$B339,F_Outputs_Prep!$I$4:$I$378,0),MATCH(F_Outputs!R$2,F_Outputs_Prep!$B$4:$AH$4,0))</f>
        <v>##BLANK</v>
      </c>
      <c r="S339" s="15" t="str">
        <f>INDEX(F_Outputs_Prep!$B$4:$AH$378,MATCH(F_Outputs!$A339&amp;F_Outputs!$B339,F_Outputs_Prep!$I$4:$I$378,0),MATCH(F_Outputs!S$2,F_Outputs_Prep!$B$4:$AH$4,0))</f>
        <v>##BLANK</v>
      </c>
      <c r="T339" s="15" t="str">
        <f>INDEX(F_Outputs_Prep!$B$4:$AH$378,MATCH(F_Outputs!$A339&amp;F_Outputs!$B339,F_Outputs_Prep!$I$4:$I$378,0),MATCH(F_Outputs!T$2,F_Outputs_Prep!$B$4:$AH$4,0))</f>
        <v>##BLANK</v>
      </c>
      <c r="U339" s="15" t="str">
        <f>INDEX(F_Outputs_Prep!$B$4:$AH$378,MATCH(F_Outputs!$A339&amp;F_Outputs!$B339,F_Outputs_Prep!$I$4:$I$378,0),MATCH(F_Outputs!U$2,F_Outputs_Prep!$B$4:$AH$4,0))</f>
        <v>##BLANK</v>
      </c>
      <c r="V339" s="15" t="str">
        <f>INDEX(F_Outputs_Prep!$B$4:$AH$378,MATCH(F_Outputs!$A339&amp;F_Outputs!$B339,F_Outputs_Prep!$I$4:$I$378,0),MATCH(F_Outputs!V$2,F_Outputs_Prep!$B$4:$AH$4,0))</f>
        <v>##BLANK</v>
      </c>
      <c r="W339" s="15" t="str">
        <f>INDEX(F_Outputs_Prep!$B$4:$AH$378,MATCH(F_Outputs!$A339&amp;F_Outputs!$B339,F_Outputs_Prep!$I$4:$I$378,0),MATCH(F_Outputs!W$2,F_Outputs_Prep!$B$4:$AH$4,0))</f>
        <v>##BLANK</v>
      </c>
      <c r="X339" s="15" t="str">
        <f>INDEX(F_Outputs_Prep!$B$4:$AH$378,MATCH(F_Outputs!$A339&amp;F_Outputs!$B339,F_Outputs_Prep!$I$4:$I$378,0),MATCH(F_Outputs!X$2,F_Outputs_Prep!$B$4:$AH$4,0))</f>
        <v>##BLANK</v>
      </c>
    </row>
    <row r="340" spans="1:24" ht="15" x14ac:dyDescent="0.25">
      <c r="A340" s="58" t="s">
        <v>78</v>
      </c>
      <c r="B340" s="56" t="s">
        <v>131</v>
      </c>
      <c r="C340" s="56" t="s">
        <v>182</v>
      </c>
      <c r="D340" s="52" t="s">
        <v>50</v>
      </c>
      <c r="E340" s="56" t="s">
        <v>44</v>
      </c>
      <c r="F340" s="15">
        <f>INDEX(F_Outputs_Prep!$B$4:$AH$378,MATCH(F_Outputs!$A340&amp;F_Outputs!$B340,F_Outputs_Prep!$I$4:$I$378,0),MATCH(F_Outputs!F$2,F_Outputs_Prep!$B$4:$AH$4,0))</f>
        <v>0</v>
      </c>
      <c r="G340" s="15">
        <f>INDEX(F_Outputs_Prep!$B$4:$AH$378,MATCH(F_Outputs!$A340&amp;F_Outputs!$B340,F_Outputs_Prep!$I$4:$I$378,0),MATCH(F_Outputs!G$2,F_Outputs_Prep!$B$4:$AH$4,0))</f>
        <v>0</v>
      </c>
      <c r="H340" s="15">
        <f>INDEX(F_Outputs_Prep!$B$4:$AH$378,MATCH(F_Outputs!$A340&amp;F_Outputs!$B340,F_Outputs_Prep!$I$4:$I$378,0),MATCH(F_Outputs!H$2,F_Outputs_Prep!$B$4:$AH$4,0))</f>
        <v>0</v>
      </c>
      <c r="I340" s="15">
        <f>INDEX(F_Outputs_Prep!$B$4:$AH$378,MATCH(F_Outputs!$A340&amp;F_Outputs!$B340,F_Outputs_Prep!$I$4:$I$378,0),MATCH(F_Outputs!I$2,F_Outputs_Prep!$B$4:$AH$4,0))</f>
        <v>0</v>
      </c>
      <c r="J340" s="15">
        <f>INDEX(F_Outputs_Prep!$B$4:$AH$378,MATCH(F_Outputs!$A340&amp;F_Outputs!$B340,F_Outputs_Prep!$I$4:$I$378,0),MATCH(F_Outputs!J$2,F_Outputs_Prep!$B$4:$AH$4,0))</f>
        <v>0</v>
      </c>
      <c r="K340" s="15">
        <f>INDEX(F_Outputs_Prep!$B$4:$AH$378,MATCH(F_Outputs!$A340&amp;F_Outputs!$B340,F_Outputs_Prep!$I$4:$I$378,0),MATCH(F_Outputs!K$2,F_Outputs_Prep!$B$4:$AH$4,0))</f>
        <v>0</v>
      </c>
      <c r="L340" s="15">
        <f>INDEX(F_Outputs_Prep!$B$4:$AH$378,MATCH(F_Outputs!$A340&amp;F_Outputs!$B340,F_Outputs_Prep!$I$4:$I$378,0),MATCH(F_Outputs!L$2,F_Outputs_Prep!$B$4:$AH$4,0))</f>
        <v>0</v>
      </c>
      <c r="M340" s="15">
        <f>INDEX(F_Outputs_Prep!$B$4:$AH$378,MATCH(F_Outputs!$A340&amp;F_Outputs!$B340,F_Outputs_Prep!$I$4:$I$378,0),MATCH(F_Outputs!M$2,F_Outputs_Prep!$B$4:$AH$4,0))</f>
        <v>0</v>
      </c>
      <c r="N340" s="15">
        <f>INDEX(F_Outputs_Prep!$B$4:$AH$378,MATCH(F_Outputs!$A340&amp;F_Outputs!$B340,F_Outputs_Prep!$I$4:$I$378,0),MATCH(F_Outputs!N$2,F_Outputs_Prep!$B$4:$AH$4,0))</f>
        <v>0</v>
      </c>
      <c r="O340" s="15">
        <f>INDEX(F_Outputs_Prep!$B$4:$AH$378,MATCH(F_Outputs!$A340&amp;F_Outputs!$B340,F_Outputs_Prep!$I$4:$I$378,0),MATCH(F_Outputs!O$2,F_Outputs_Prep!$B$4:$AH$4,0))</f>
        <v>0</v>
      </c>
      <c r="P340" s="15">
        <f>INDEX(F_Outputs_Prep!$B$4:$AH$378,MATCH(F_Outputs!$A340&amp;F_Outputs!$B340,F_Outputs_Prep!$I$4:$I$378,0),MATCH(F_Outputs!P$2,F_Outputs_Prep!$B$4:$AH$4,0))</f>
        <v>0</v>
      </c>
      <c r="Q340" s="15">
        <f>INDEX(F_Outputs_Prep!$B$4:$AH$378,MATCH(F_Outputs!$A340&amp;F_Outputs!$B340,F_Outputs_Prep!$I$4:$I$378,0),MATCH(F_Outputs!Q$2,F_Outputs_Prep!$B$4:$AH$4,0))</f>
        <v>0</v>
      </c>
      <c r="R340" s="15">
        <f>INDEX(F_Outputs_Prep!$B$4:$AH$378,MATCH(F_Outputs!$A340&amp;F_Outputs!$B340,F_Outputs_Prep!$I$4:$I$378,0),MATCH(F_Outputs!R$2,F_Outputs_Prep!$B$4:$AH$4,0))</f>
        <v>0</v>
      </c>
      <c r="S340" s="15">
        <f>INDEX(F_Outputs_Prep!$B$4:$AH$378,MATCH(F_Outputs!$A340&amp;F_Outputs!$B340,F_Outputs_Prep!$I$4:$I$378,0),MATCH(F_Outputs!S$2,F_Outputs_Prep!$B$4:$AH$4,0))</f>
        <v>0</v>
      </c>
      <c r="T340" s="15">
        <f>INDEX(F_Outputs_Prep!$B$4:$AH$378,MATCH(F_Outputs!$A340&amp;F_Outputs!$B340,F_Outputs_Prep!$I$4:$I$378,0),MATCH(F_Outputs!T$2,F_Outputs_Prep!$B$4:$AH$4,0))</f>
        <v>0</v>
      </c>
      <c r="U340" s="15">
        <f>INDEX(F_Outputs_Prep!$B$4:$AH$378,MATCH(F_Outputs!$A340&amp;F_Outputs!$B340,F_Outputs_Prep!$I$4:$I$378,0),MATCH(F_Outputs!U$2,F_Outputs_Prep!$B$4:$AH$4,0))</f>
        <v>0</v>
      </c>
      <c r="V340" s="15">
        <f>INDEX(F_Outputs_Prep!$B$4:$AH$378,MATCH(F_Outputs!$A340&amp;F_Outputs!$B340,F_Outputs_Prep!$I$4:$I$378,0),MATCH(F_Outputs!V$2,F_Outputs_Prep!$B$4:$AH$4,0))</f>
        <v>0</v>
      </c>
      <c r="W340" s="15">
        <f>INDEX(F_Outputs_Prep!$B$4:$AH$378,MATCH(F_Outputs!$A340&amp;F_Outputs!$B340,F_Outputs_Prep!$I$4:$I$378,0),MATCH(F_Outputs!W$2,F_Outputs_Prep!$B$4:$AH$4,0))</f>
        <v>0</v>
      </c>
      <c r="X340" s="15">
        <f>INDEX(F_Outputs_Prep!$B$4:$AH$378,MATCH(F_Outputs!$A340&amp;F_Outputs!$B340,F_Outputs_Prep!$I$4:$I$378,0),MATCH(F_Outputs!X$2,F_Outputs_Prep!$B$4:$AH$4,0))</f>
        <v>0</v>
      </c>
    </row>
    <row r="341" spans="1:24" ht="15" x14ac:dyDescent="0.25">
      <c r="A341" s="58" t="s">
        <v>78</v>
      </c>
      <c r="B341" s="56" t="s">
        <v>132</v>
      </c>
      <c r="C341" s="56" t="s">
        <v>183</v>
      </c>
      <c r="D341" s="52" t="s">
        <v>50</v>
      </c>
      <c r="E341" s="56" t="s">
        <v>44</v>
      </c>
      <c r="F341" s="15">
        <f>INDEX(F_Outputs_Prep!$B$4:$AH$378,MATCH(F_Outputs!$A341&amp;F_Outputs!$B341,F_Outputs_Prep!$I$4:$I$378,0),MATCH(F_Outputs!F$2,F_Outputs_Prep!$B$4:$AH$4,0))</f>
        <v>1173.12327</v>
      </c>
      <c r="G341" s="15">
        <f>INDEX(F_Outputs_Prep!$B$4:$AH$378,MATCH(F_Outputs!$A341&amp;F_Outputs!$B341,F_Outputs_Prep!$I$4:$I$378,0),MATCH(F_Outputs!G$2,F_Outputs_Prep!$B$4:$AH$4,0))</f>
        <v>1107.39985</v>
      </c>
      <c r="H341" s="15">
        <f>INDEX(F_Outputs_Prep!$B$4:$AH$378,MATCH(F_Outputs!$A341&amp;F_Outputs!$B341,F_Outputs_Prep!$I$4:$I$378,0),MATCH(F_Outputs!H$2,F_Outputs_Prep!$B$4:$AH$4,0))</f>
        <v>-1517.5013800000002</v>
      </c>
      <c r="I341" s="15">
        <f>INDEX(F_Outputs_Prep!$B$4:$AH$378,MATCH(F_Outputs!$A341&amp;F_Outputs!$B341,F_Outputs_Prep!$I$4:$I$378,0),MATCH(F_Outputs!I$2,F_Outputs_Prep!$B$4:$AH$4,0))</f>
        <v>337.20445000000001</v>
      </c>
      <c r="J341" s="15">
        <f>INDEX(F_Outputs_Prep!$B$4:$AH$378,MATCH(F_Outputs!$A341&amp;F_Outputs!$B341,F_Outputs_Prep!$I$4:$I$378,0),MATCH(F_Outputs!J$2,F_Outputs_Prep!$B$4:$AH$4,0))</f>
        <v>-103.77682999999999</v>
      </c>
      <c r="K341" s="15">
        <f>INDEX(F_Outputs_Prep!$B$4:$AH$378,MATCH(F_Outputs!$A341&amp;F_Outputs!$B341,F_Outputs_Prep!$I$4:$I$378,0),MATCH(F_Outputs!K$2,F_Outputs_Prep!$B$4:$AH$4,0))</f>
        <v>1274.3834099999999</v>
      </c>
      <c r="L341" s="15">
        <f>INDEX(F_Outputs_Prep!$B$4:$AH$378,MATCH(F_Outputs!$A341&amp;F_Outputs!$B341,F_Outputs_Prep!$I$4:$I$378,0),MATCH(F_Outputs!L$2,F_Outputs_Prep!$B$4:$AH$4,0))</f>
        <v>-1889.0558099999998</v>
      </c>
      <c r="M341" s="15">
        <f>INDEX(F_Outputs_Prep!$B$4:$AH$378,MATCH(F_Outputs!$A341&amp;F_Outputs!$B341,F_Outputs_Prep!$I$4:$I$378,0),MATCH(F_Outputs!M$2,F_Outputs_Prep!$B$4:$AH$4,0))</f>
        <v>296.82434000000001</v>
      </c>
      <c r="N341" s="15">
        <f>INDEX(F_Outputs_Prep!$B$4:$AH$378,MATCH(F_Outputs!$A341&amp;F_Outputs!$B341,F_Outputs_Prep!$I$4:$I$378,0),MATCH(F_Outputs!N$2,F_Outputs_Prep!$B$4:$AH$4,0))</f>
        <v>1356.0027299999999</v>
      </c>
      <c r="O341" s="15">
        <f>INDEX(F_Outputs_Prep!$B$4:$AH$378,MATCH(F_Outputs!$A341&amp;F_Outputs!$B341,F_Outputs_Prep!$I$4:$I$378,0),MATCH(F_Outputs!O$2,F_Outputs_Prep!$B$4:$AH$4,0))</f>
        <v>0</v>
      </c>
      <c r="P341" s="15">
        <f>INDEX(F_Outputs_Prep!$B$4:$AH$378,MATCH(F_Outputs!$A341&amp;F_Outputs!$B341,F_Outputs_Prep!$I$4:$I$378,0),MATCH(F_Outputs!P$2,F_Outputs_Prep!$B$4:$AH$4,0))</f>
        <v>2765.21524</v>
      </c>
      <c r="Q341" s="15">
        <f>INDEX(F_Outputs_Prep!$B$4:$AH$378,MATCH(F_Outputs!$A341&amp;F_Outputs!$B341,F_Outputs_Prep!$I$4:$I$378,0),MATCH(F_Outputs!Q$2,F_Outputs_Prep!$B$4:$AH$4,0))</f>
        <v>5782.6070500000005</v>
      </c>
      <c r="R341" s="15">
        <f>INDEX(F_Outputs_Prep!$B$4:$AH$378,MATCH(F_Outputs!$A341&amp;F_Outputs!$B341,F_Outputs_Prep!$I$4:$I$378,0),MATCH(F_Outputs!R$2,F_Outputs_Prep!$B$4:$AH$4,0))</f>
        <v>5221.5382300000001</v>
      </c>
      <c r="S341" s="15">
        <f>INDEX(F_Outputs_Prep!$B$4:$AH$378,MATCH(F_Outputs!$A341&amp;F_Outputs!$B341,F_Outputs_Prep!$I$4:$I$378,0),MATCH(F_Outputs!S$2,F_Outputs_Prep!$B$4:$AH$4,0))</f>
        <v>5262.1885600000005</v>
      </c>
      <c r="T341" s="15">
        <f>INDEX(F_Outputs_Prep!$B$4:$AH$378,MATCH(F_Outputs!$A341&amp;F_Outputs!$B341,F_Outputs_Prep!$I$4:$I$378,0),MATCH(F_Outputs!T$2,F_Outputs_Prep!$B$4:$AH$4,0))</f>
        <v>4998.4695899999997</v>
      </c>
      <c r="U341" s="15">
        <f>INDEX(F_Outputs_Prep!$B$4:$AH$378,MATCH(F_Outputs!$A341&amp;F_Outputs!$B341,F_Outputs_Prep!$I$4:$I$378,0),MATCH(F_Outputs!U$2,F_Outputs_Prep!$B$4:$AH$4,0))</f>
        <v>17647.718799999999</v>
      </c>
      <c r="V341" s="15">
        <f>INDEX(F_Outputs_Prep!$B$4:$AH$378,MATCH(F_Outputs!$A341&amp;F_Outputs!$B341,F_Outputs_Prep!$I$4:$I$378,0),MATCH(F_Outputs!V$2,F_Outputs_Prep!$B$4:$AH$4,0))</f>
        <v>18615.635600000001</v>
      </c>
      <c r="W341" s="15">
        <f>INDEX(F_Outputs_Prep!$B$4:$AH$378,MATCH(F_Outputs!$A341&amp;F_Outputs!$B341,F_Outputs_Prep!$I$4:$I$378,0),MATCH(F_Outputs!W$2,F_Outputs_Prep!$B$4:$AH$4,0))</f>
        <v>19822.433850000001</v>
      </c>
      <c r="X341" s="15">
        <f>INDEX(F_Outputs_Prep!$B$4:$AH$378,MATCH(F_Outputs!$A341&amp;F_Outputs!$B341,F_Outputs_Prep!$I$4:$I$378,0),MATCH(F_Outputs!X$2,F_Outputs_Prep!$B$4:$AH$4,0))</f>
        <v>23046.108039999999</v>
      </c>
    </row>
    <row r="342" spans="1:24" ht="15" x14ac:dyDescent="0.25">
      <c r="A342" s="58" t="s">
        <v>78</v>
      </c>
      <c r="B342" s="56" t="s">
        <v>124</v>
      </c>
      <c r="C342" s="56" t="s">
        <v>184</v>
      </c>
      <c r="D342" s="52" t="s">
        <v>68</v>
      </c>
      <c r="E342" s="56" t="s">
        <v>44</v>
      </c>
      <c r="F342" s="15">
        <f>INDEX(F_Outputs_Prep!$B$4:$AH$378,MATCH(F_Outputs!$A342&amp;F_Outputs!$B342,F_Outputs_Prep!$I$4:$I$378,0),MATCH(F_Outputs!F$2,F_Outputs_Prep!$B$4:$AH$4,0))</f>
        <v>6.4000000000000003E-3</v>
      </c>
      <c r="G342" s="15">
        <f>INDEX(F_Outputs_Prep!$B$4:$AH$378,MATCH(F_Outputs!$A342&amp;F_Outputs!$B342,F_Outputs_Prep!$I$4:$I$378,0),MATCH(F_Outputs!G$2,F_Outputs_Prep!$B$4:$AH$4,0))</f>
        <v>6.1000000000000004E-3</v>
      </c>
      <c r="H342" s="15">
        <f>INDEX(F_Outputs_Prep!$B$4:$AH$378,MATCH(F_Outputs!$A342&amp;F_Outputs!$B342,F_Outputs_Prep!$I$4:$I$378,0),MATCH(F_Outputs!H$2,F_Outputs_Prep!$B$4:$AH$4,0))</f>
        <v>-8.3000000000000001E-3</v>
      </c>
      <c r="I342" s="15">
        <f>INDEX(F_Outputs_Prep!$B$4:$AH$378,MATCH(F_Outputs!$A342&amp;F_Outputs!$B342,F_Outputs_Prep!$I$4:$I$378,0),MATCH(F_Outputs!I$2,F_Outputs_Prep!$B$4:$AH$4,0))</f>
        <v>1.8E-3</v>
      </c>
      <c r="J342" s="15">
        <f>INDEX(F_Outputs_Prep!$B$4:$AH$378,MATCH(F_Outputs!$A342&amp;F_Outputs!$B342,F_Outputs_Prep!$I$4:$I$378,0),MATCH(F_Outputs!J$2,F_Outputs_Prep!$B$4:$AH$4,0))</f>
        <v>-5.9999999999999995E-4</v>
      </c>
      <c r="K342" s="15">
        <f>INDEX(F_Outputs_Prep!$B$4:$AH$378,MATCH(F_Outputs!$A342&amp;F_Outputs!$B342,F_Outputs_Prep!$I$4:$I$378,0),MATCH(F_Outputs!K$2,F_Outputs_Prep!$B$4:$AH$4,0))</f>
        <v>7.0000000000000001E-3</v>
      </c>
      <c r="L342" s="15">
        <f>INDEX(F_Outputs_Prep!$B$4:$AH$378,MATCH(F_Outputs!$A342&amp;F_Outputs!$B342,F_Outputs_Prep!$I$4:$I$378,0),MATCH(F_Outputs!L$2,F_Outputs_Prep!$B$4:$AH$4,0))</f>
        <v>-1.04E-2</v>
      </c>
      <c r="M342" s="15">
        <f>INDEX(F_Outputs_Prep!$B$4:$AH$378,MATCH(F_Outputs!$A342&amp;F_Outputs!$B342,F_Outputs_Prep!$I$4:$I$378,0),MATCH(F_Outputs!M$2,F_Outputs_Prep!$B$4:$AH$4,0))</f>
        <v>1.6000000000000001E-3</v>
      </c>
      <c r="N342" s="15">
        <f>INDEX(F_Outputs_Prep!$B$4:$AH$378,MATCH(F_Outputs!$A342&amp;F_Outputs!$B342,F_Outputs_Prep!$I$4:$I$378,0),MATCH(F_Outputs!N$2,F_Outputs_Prep!$B$4:$AH$4,0))</f>
        <v>7.4000000000000003E-3</v>
      </c>
      <c r="O342" s="15">
        <f>INDEX(F_Outputs_Prep!$B$4:$AH$378,MATCH(F_Outputs!$A342&amp;F_Outputs!$B342,F_Outputs_Prep!$I$4:$I$378,0),MATCH(F_Outputs!O$2,F_Outputs_Prep!$B$4:$AH$4,0))</f>
        <v>0</v>
      </c>
      <c r="P342" s="15">
        <f>INDEX(F_Outputs_Prep!$B$4:$AH$378,MATCH(F_Outputs!$A342&amp;F_Outputs!$B342,F_Outputs_Prep!$I$4:$I$378,0),MATCH(F_Outputs!P$2,F_Outputs_Prep!$B$4:$AH$4,0))</f>
        <v>1.52E-2</v>
      </c>
      <c r="Q342" s="15">
        <f>INDEX(F_Outputs_Prep!$B$4:$AH$378,MATCH(F_Outputs!$A342&amp;F_Outputs!$B342,F_Outputs_Prep!$I$4:$I$378,0),MATCH(F_Outputs!Q$2,F_Outputs_Prep!$B$4:$AH$4,0))</f>
        <v>3.1699999999999999E-2</v>
      </c>
      <c r="R342" s="15">
        <f>INDEX(F_Outputs_Prep!$B$4:$AH$378,MATCH(F_Outputs!$A342&amp;F_Outputs!$B342,F_Outputs_Prep!$I$4:$I$378,0),MATCH(F_Outputs!R$2,F_Outputs_Prep!$B$4:$AH$4,0))</f>
        <v>2.86E-2</v>
      </c>
      <c r="S342" s="15">
        <f>INDEX(F_Outputs_Prep!$B$4:$AH$378,MATCH(F_Outputs!$A342&amp;F_Outputs!$B342,F_Outputs_Prep!$I$4:$I$378,0),MATCH(F_Outputs!S$2,F_Outputs_Prep!$B$4:$AH$4,0))</f>
        <v>2.8799999999999999E-2</v>
      </c>
      <c r="T342" s="15">
        <f>INDEX(F_Outputs_Prep!$B$4:$AH$378,MATCH(F_Outputs!$A342&amp;F_Outputs!$B342,F_Outputs_Prep!$I$4:$I$378,0),MATCH(F_Outputs!T$2,F_Outputs_Prep!$B$4:$AH$4,0))</f>
        <v>2.7400000000000001E-2</v>
      </c>
      <c r="U342" s="15">
        <f>INDEX(F_Outputs_Prep!$B$4:$AH$378,MATCH(F_Outputs!$A342&amp;F_Outputs!$B342,F_Outputs_Prep!$I$4:$I$378,0),MATCH(F_Outputs!U$2,F_Outputs_Prep!$B$4:$AH$4,0))</f>
        <v>9.6699999999999994E-2</v>
      </c>
      <c r="V342" s="15">
        <f>INDEX(F_Outputs_Prep!$B$4:$AH$378,MATCH(F_Outputs!$A342&amp;F_Outputs!$B342,F_Outputs_Prep!$I$4:$I$378,0),MATCH(F_Outputs!V$2,F_Outputs_Prep!$B$4:$AH$4,0))</f>
        <v>0.10199999999999999</v>
      </c>
      <c r="W342" s="15">
        <f>INDEX(F_Outputs_Prep!$B$4:$AH$378,MATCH(F_Outputs!$A342&amp;F_Outputs!$B342,F_Outputs_Prep!$I$4:$I$378,0),MATCH(F_Outputs!W$2,F_Outputs_Prep!$B$4:$AH$4,0))</f>
        <v>0.1086</v>
      </c>
      <c r="X342" s="15">
        <f>INDEX(F_Outputs_Prep!$B$4:$AH$378,MATCH(F_Outputs!$A342&amp;F_Outputs!$B342,F_Outputs_Prep!$I$4:$I$378,0),MATCH(F_Outputs!X$2,F_Outputs_Prep!$B$4:$AH$4,0))</f>
        <v>0.1263</v>
      </c>
    </row>
    <row r="343" spans="1:24" ht="15" x14ac:dyDescent="0.25">
      <c r="A343" s="58" t="s">
        <v>78</v>
      </c>
      <c r="B343" s="56" t="s">
        <v>164</v>
      </c>
      <c r="C343" s="56" t="s">
        <v>153</v>
      </c>
      <c r="D343" s="52" t="s">
        <v>50</v>
      </c>
      <c r="E343" s="56" t="s">
        <v>44</v>
      </c>
      <c r="F343" s="15" t="str">
        <f>INDEX(F_Outputs_Prep!$B$4:$AH$378,MATCH(F_Outputs!$A343&amp;F_Outputs!$B343,F_Outputs_Prep!$I$4:$I$378,0),MATCH(F_Outputs!F$2,F_Outputs_Prep!$B$4:$AH$4,0))</f>
        <v>##BLANK</v>
      </c>
      <c r="G343" s="15" t="str">
        <f>INDEX(F_Outputs_Prep!$B$4:$AH$378,MATCH(F_Outputs!$A343&amp;F_Outputs!$B343,F_Outputs_Prep!$I$4:$I$378,0),MATCH(F_Outputs!G$2,F_Outputs_Prep!$B$4:$AH$4,0))</f>
        <v>##BLANK</v>
      </c>
      <c r="H343" s="15" t="str">
        <f>INDEX(F_Outputs_Prep!$B$4:$AH$378,MATCH(F_Outputs!$A343&amp;F_Outputs!$B343,F_Outputs_Prep!$I$4:$I$378,0),MATCH(F_Outputs!H$2,F_Outputs_Prep!$B$4:$AH$4,0))</f>
        <v>##BLANK</v>
      </c>
      <c r="I343" s="15" t="str">
        <f>INDEX(F_Outputs_Prep!$B$4:$AH$378,MATCH(F_Outputs!$A343&amp;F_Outputs!$B343,F_Outputs_Prep!$I$4:$I$378,0),MATCH(F_Outputs!I$2,F_Outputs_Prep!$B$4:$AH$4,0))</f>
        <v>##BLANK</v>
      </c>
      <c r="J343" s="15" t="str">
        <f>INDEX(F_Outputs_Prep!$B$4:$AH$378,MATCH(F_Outputs!$A343&amp;F_Outputs!$B343,F_Outputs_Prep!$I$4:$I$378,0),MATCH(F_Outputs!J$2,F_Outputs_Prep!$B$4:$AH$4,0))</f>
        <v>##BLANK</v>
      </c>
      <c r="K343" s="15" t="str">
        <f>INDEX(F_Outputs_Prep!$B$4:$AH$378,MATCH(F_Outputs!$A343&amp;F_Outputs!$B343,F_Outputs_Prep!$I$4:$I$378,0),MATCH(F_Outputs!K$2,F_Outputs_Prep!$B$4:$AH$4,0))</f>
        <v>##BLANK</v>
      </c>
      <c r="L343" s="15" t="str">
        <f>INDEX(F_Outputs_Prep!$B$4:$AH$378,MATCH(F_Outputs!$A343&amp;F_Outputs!$B343,F_Outputs_Prep!$I$4:$I$378,0),MATCH(F_Outputs!L$2,F_Outputs_Prep!$B$4:$AH$4,0))</f>
        <v>##BLANK</v>
      </c>
      <c r="M343" s="15" t="str">
        <f>INDEX(F_Outputs_Prep!$B$4:$AH$378,MATCH(F_Outputs!$A343&amp;F_Outputs!$B343,F_Outputs_Prep!$I$4:$I$378,0),MATCH(F_Outputs!M$2,F_Outputs_Prep!$B$4:$AH$4,0))</f>
        <v>##BLANK</v>
      </c>
      <c r="N343" s="15" t="str">
        <f>INDEX(F_Outputs_Prep!$B$4:$AH$378,MATCH(F_Outputs!$A343&amp;F_Outputs!$B343,F_Outputs_Prep!$I$4:$I$378,0),MATCH(F_Outputs!N$2,F_Outputs_Prep!$B$4:$AH$4,0))</f>
        <v>##BLANK</v>
      </c>
      <c r="O343" s="15" t="str">
        <f>INDEX(F_Outputs_Prep!$B$4:$AH$378,MATCH(F_Outputs!$A343&amp;F_Outputs!$B343,F_Outputs_Prep!$I$4:$I$378,0),MATCH(F_Outputs!O$2,F_Outputs_Prep!$B$4:$AH$4,0))</f>
        <v>##BLANK</v>
      </c>
      <c r="P343" s="15" t="str">
        <f>INDEX(F_Outputs_Prep!$B$4:$AH$378,MATCH(F_Outputs!$A343&amp;F_Outputs!$B343,F_Outputs_Prep!$I$4:$I$378,0),MATCH(F_Outputs!P$2,F_Outputs_Prep!$B$4:$AH$4,0))</f>
        <v>##BLANK</v>
      </c>
      <c r="Q343" s="15" t="str">
        <f>INDEX(F_Outputs_Prep!$B$4:$AH$378,MATCH(F_Outputs!$A343&amp;F_Outputs!$B343,F_Outputs_Prep!$I$4:$I$378,0),MATCH(F_Outputs!Q$2,F_Outputs_Prep!$B$4:$AH$4,0))</f>
        <v>##BLANK</v>
      </c>
      <c r="R343" s="15" t="str">
        <f>INDEX(F_Outputs_Prep!$B$4:$AH$378,MATCH(F_Outputs!$A343&amp;F_Outputs!$B343,F_Outputs_Prep!$I$4:$I$378,0),MATCH(F_Outputs!R$2,F_Outputs_Prep!$B$4:$AH$4,0))</f>
        <v>##BLANK</v>
      </c>
      <c r="S343" s="15" t="str">
        <f>INDEX(F_Outputs_Prep!$B$4:$AH$378,MATCH(F_Outputs!$A343&amp;F_Outputs!$B343,F_Outputs_Prep!$I$4:$I$378,0),MATCH(F_Outputs!S$2,F_Outputs_Prep!$B$4:$AH$4,0))</f>
        <v>##BLANK</v>
      </c>
      <c r="T343" s="15" t="str">
        <f>INDEX(F_Outputs_Prep!$B$4:$AH$378,MATCH(F_Outputs!$A343&amp;F_Outputs!$B343,F_Outputs_Prep!$I$4:$I$378,0),MATCH(F_Outputs!T$2,F_Outputs_Prep!$B$4:$AH$4,0))</f>
        <v>##BLANK</v>
      </c>
      <c r="U343" s="15" t="str">
        <f>INDEX(F_Outputs_Prep!$B$4:$AH$378,MATCH(F_Outputs!$A343&amp;F_Outputs!$B343,F_Outputs_Prep!$I$4:$I$378,0),MATCH(F_Outputs!U$2,F_Outputs_Prep!$B$4:$AH$4,0))</f>
        <v>##BLANK</v>
      </c>
      <c r="V343" s="15" t="str">
        <f>INDEX(F_Outputs_Prep!$B$4:$AH$378,MATCH(F_Outputs!$A343&amp;F_Outputs!$B343,F_Outputs_Prep!$I$4:$I$378,0),MATCH(F_Outputs!V$2,F_Outputs_Prep!$B$4:$AH$4,0))</f>
        <v>##BLANK</v>
      </c>
      <c r="W343" s="15" t="str">
        <f>INDEX(F_Outputs_Prep!$B$4:$AH$378,MATCH(F_Outputs!$A343&amp;F_Outputs!$B343,F_Outputs_Prep!$I$4:$I$378,0),MATCH(F_Outputs!W$2,F_Outputs_Prep!$B$4:$AH$4,0))</f>
        <v>##BLANK</v>
      </c>
      <c r="X343" s="15" t="str">
        <f>INDEX(F_Outputs_Prep!$B$4:$AH$378,MATCH(F_Outputs!$A343&amp;F_Outputs!$B343,F_Outputs_Prep!$I$4:$I$378,0),MATCH(F_Outputs!X$2,F_Outputs_Prep!$B$4:$AH$4,0))</f>
        <v>##BLANK</v>
      </c>
    </row>
    <row r="344" spans="1:24" ht="15" x14ac:dyDescent="0.25">
      <c r="A344" s="58" t="s">
        <v>78</v>
      </c>
      <c r="B344" s="56" t="s">
        <v>165</v>
      </c>
      <c r="C344" s="56" t="s">
        <v>185</v>
      </c>
      <c r="D344" s="52" t="s">
        <v>50</v>
      </c>
      <c r="E344" s="56" t="s">
        <v>44</v>
      </c>
      <c r="F344" s="15" t="str">
        <f>INDEX(F_Outputs_Prep!$B$4:$AH$378,MATCH(F_Outputs!$A344&amp;F_Outputs!$B344,F_Outputs_Prep!$I$4:$I$378,0),MATCH(F_Outputs!F$2,F_Outputs_Prep!$B$4:$AH$4,0))</f>
        <v>##BLANK</v>
      </c>
      <c r="G344" s="15" t="str">
        <f>INDEX(F_Outputs_Prep!$B$4:$AH$378,MATCH(F_Outputs!$A344&amp;F_Outputs!$B344,F_Outputs_Prep!$I$4:$I$378,0),MATCH(F_Outputs!G$2,F_Outputs_Prep!$B$4:$AH$4,0))</f>
        <v>##BLANK</v>
      </c>
      <c r="H344" s="15" t="str">
        <f>INDEX(F_Outputs_Prep!$B$4:$AH$378,MATCH(F_Outputs!$A344&amp;F_Outputs!$B344,F_Outputs_Prep!$I$4:$I$378,0),MATCH(F_Outputs!H$2,F_Outputs_Prep!$B$4:$AH$4,0))</f>
        <v>##BLANK</v>
      </c>
      <c r="I344" s="15" t="str">
        <f>INDEX(F_Outputs_Prep!$B$4:$AH$378,MATCH(F_Outputs!$A344&amp;F_Outputs!$B344,F_Outputs_Prep!$I$4:$I$378,0),MATCH(F_Outputs!I$2,F_Outputs_Prep!$B$4:$AH$4,0))</f>
        <v>##BLANK</v>
      </c>
      <c r="J344" s="15" t="str">
        <f>INDEX(F_Outputs_Prep!$B$4:$AH$378,MATCH(F_Outputs!$A344&amp;F_Outputs!$B344,F_Outputs_Prep!$I$4:$I$378,0),MATCH(F_Outputs!J$2,F_Outputs_Prep!$B$4:$AH$4,0))</f>
        <v>##BLANK</v>
      </c>
      <c r="K344" s="15" t="str">
        <f>INDEX(F_Outputs_Prep!$B$4:$AH$378,MATCH(F_Outputs!$A344&amp;F_Outputs!$B344,F_Outputs_Prep!$I$4:$I$378,0),MATCH(F_Outputs!K$2,F_Outputs_Prep!$B$4:$AH$4,0))</f>
        <v>##BLANK</v>
      </c>
      <c r="L344" s="15" t="str">
        <f>INDEX(F_Outputs_Prep!$B$4:$AH$378,MATCH(F_Outputs!$A344&amp;F_Outputs!$B344,F_Outputs_Prep!$I$4:$I$378,0),MATCH(F_Outputs!L$2,F_Outputs_Prep!$B$4:$AH$4,0))</f>
        <v>##BLANK</v>
      </c>
      <c r="M344" s="15" t="str">
        <f>INDEX(F_Outputs_Prep!$B$4:$AH$378,MATCH(F_Outputs!$A344&amp;F_Outputs!$B344,F_Outputs_Prep!$I$4:$I$378,0),MATCH(F_Outputs!M$2,F_Outputs_Prep!$B$4:$AH$4,0))</f>
        <v>##BLANK</v>
      </c>
      <c r="N344" s="15" t="str">
        <f>INDEX(F_Outputs_Prep!$B$4:$AH$378,MATCH(F_Outputs!$A344&amp;F_Outputs!$B344,F_Outputs_Prep!$I$4:$I$378,0),MATCH(F_Outputs!N$2,F_Outputs_Prep!$B$4:$AH$4,0))</f>
        <v>##BLANK</v>
      </c>
      <c r="O344" s="15" t="str">
        <f>INDEX(F_Outputs_Prep!$B$4:$AH$378,MATCH(F_Outputs!$A344&amp;F_Outputs!$B344,F_Outputs_Prep!$I$4:$I$378,0),MATCH(F_Outputs!O$2,F_Outputs_Prep!$B$4:$AH$4,0))</f>
        <v>##BLANK</v>
      </c>
      <c r="P344" s="15" t="str">
        <f>INDEX(F_Outputs_Prep!$B$4:$AH$378,MATCH(F_Outputs!$A344&amp;F_Outputs!$B344,F_Outputs_Prep!$I$4:$I$378,0),MATCH(F_Outputs!P$2,F_Outputs_Prep!$B$4:$AH$4,0))</f>
        <v>##BLANK</v>
      </c>
      <c r="Q344" s="15" t="str">
        <f>INDEX(F_Outputs_Prep!$B$4:$AH$378,MATCH(F_Outputs!$A344&amp;F_Outputs!$B344,F_Outputs_Prep!$I$4:$I$378,0),MATCH(F_Outputs!Q$2,F_Outputs_Prep!$B$4:$AH$4,0))</f>
        <v>##BLANK</v>
      </c>
      <c r="R344" s="15" t="str">
        <f>INDEX(F_Outputs_Prep!$B$4:$AH$378,MATCH(F_Outputs!$A344&amp;F_Outputs!$B344,F_Outputs_Prep!$I$4:$I$378,0),MATCH(F_Outputs!R$2,F_Outputs_Prep!$B$4:$AH$4,0))</f>
        <v>##BLANK</v>
      </c>
      <c r="S344" s="15">
        <f>INDEX(F_Outputs_Prep!$B$4:$AH$378,MATCH(F_Outputs!$A344&amp;F_Outputs!$B344,F_Outputs_Prep!$I$4:$I$378,0),MATCH(F_Outputs!S$2,F_Outputs_Prep!$B$4:$AH$4,0))</f>
        <v>22562.56192</v>
      </c>
      <c r="T344" s="15">
        <f>INDEX(F_Outputs_Prep!$B$4:$AH$378,MATCH(F_Outputs!$A344&amp;F_Outputs!$B344,F_Outputs_Prep!$I$4:$I$378,0),MATCH(F_Outputs!T$2,F_Outputs_Prep!$B$4:$AH$4,0))</f>
        <v>23333.643830000001</v>
      </c>
      <c r="U344" s="15">
        <f>INDEX(F_Outputs_Prep!$B$4:$AH$378,MATCH(F_Outputs!$A344&amp;F_Outputs!$B344,F_Outputs_Prep!$I$4:$I$378,0),MATCH(F_Outputs!U$2,F_Outputs_Prep!$B$4:$AH$4,0))</f>
        <v>40058.60641</v>
      </c>
      <c r="V344" s="15">
        <f>INDEX(F_Outputs_Prep!$B$4:$AH$378,MATCH(F_Outputs!$A344&amp;F_Outputs!$B344,F_Outputs_Prep!$I$4:$I$378,0),MATCH(F_Outputs!V$2,F_Outputs_Prep!$B$4:$AH$4,0))</f>
        <v>41088.577399999995</v>
      </c>
      <c r="W344" s="15">
        <f>INDEX(F_Outputs_Prep!$B$4:$AH$378,MATCH(F_Outputs!$A344&amp;F_Outputs!$B344,F_Outputs_Prep!$I$4:$I$378,0),MATCH(F_Outputs!W$2,F_Outputs_Prep!$B$4:$AH$4,0))</f>
        <v>42530.932659999999</v>
      </c>
      <c r="X344" s="15">
        <f>INDEX(F_Outputs_Prep!$B$4:$AH$378,MATCH(F_Outputs!$A344&amp;F_Outputs!$B344,F_Outputs_Prep!$I$4:$I$378,0),MATCH(F_Outputs!X$2,F_Outputs_Prep!$B$4:$AH$4,0))</f>
        <v>45361.30027</v>
      </c>
    </row>
    <row r="345" spans="1:24" ht="15" x14ac:dyDescent="0.25">
      <c r="A345" s="58" t="s">
        <v>78</v>
      </c>
      <c r="B345" s="56" t="s">
        <v>166</v>
      </c>
      <c r="C345" s="56" t="s">
        <v>186</v>
      </c>
      <c r="D345" s="52" t="s">
        <v>50</v>
      </c>
      <c r="E345" s="56" t="s">
        <v>44</v>
      </c>
      <c r="F345" s="15" t="str">
        <f>INDEX(F_Outputs_Prep!$B$4:$AH$378,MATCH(F_Outputs!$A345&amp;F_Outputs!$B345,F_Outputs_Prep!$I$4:$I$378,0),MATCH(F_Outputs!F$2,F_Outputs_Prep!$B$4:$AH$4,0))</f>
        <v>##BLANK</v>
      </c>
      <c r="G345" s="15" t="str">
        <f>INDEX(F_Outputs_Prep!$B$4:$AH$378,MATCH(F_Outputs!$A345&amp;F_Outputs!$B345,F_Outputs_Prep!$I$4:$I$378,0),MATCH(F_Outputs!G$2,F_Outputs_Prep!$B$4:$AH$4,0))</f>
        <v>##BLANK</v>
      </c>
      <c r="H345" s="15" t="str">
        <f>INDEX(F_Outputs_Prep!$B$4:$AH$378,MATCH(F_Outputs!$A345&amp;F_Outputs!$B345,F_Outputs_Prep!$I$4:$I$378,0),MATCH(F_Outputs!H$2,F_Outputs_Prep!$B$4:$AH$4,0))</f>
        <v>##BLANK</v>
      </c>
      <c r="I345" s="15" t="str">
        <f>INDEX(F_Outputs_Prep!$B$4:$AH$378,MATCH(F_Outputs!$A345&amp;F_Outputs!$B345,F_Outputs_Prep!$I$4:$I$378,0),MATCH(F_Outputs!I$2,F_Outputs_Prep!$B$4:$AH$4,0))</f>
        <v>##BLANK</v>
      </c>
      <c r="J345" s="15" t="str">
        <f>INDEX(F_Outputs_Prep!$B$4:$AH$378,MATCH(F_Outputs!$A345&amp;F_Outputs!$B345,F_Outputs_Prep!$I$4:$I$378,0),MATCH(F_Outputs!J$2,F_Outputs_Prep!$B$4:$AH$4,0))</f>
        <v>##BLANK</v>
      </c>
      <c r="K345" s="15" t="str">
        <f>INDEX(F_Outputs_Prep!$B$4:$AH$378,MATCH(F_Outputs!$A345&amp;F_Outputs!$B345,F_Outputs_Prep!$I$4:$I$378,0),MATCH(F_Outputs!K$2,F_Outputs_Prep!$B$4:$AH$4,0))</f>
        <v>##BLANK</v>
      </c>
      <c r="L345" s="15" t="str">
        <f>INDEX(F_Outputs_Prep!$B$4:$AH$378,MATCH(F_Outputs!$A345&amp;F_Outputs!$B345,F_Outputs_Prep!$I$4:$I$378,0),MATCH(F_Outputs!L$2,F_Outputs_Prep!$B$4:$AH$4,0))</f>
        <v>##BLANK</v>
      </c>
      <c r="M345" s="15" t="str">
        <f>INDEX(F_Outputs_Prep!$B$4:$AH$378,MATCH(F_Outputs!$A345&amp;F_Outputs!$B345,F_Outputs_Prep!$I$4:$I$378,0),MATCH(F_Outputs!M$2,F_Outputs_Prep!$B$4:$AH$4,0))</f>
        <v>##BLANK</v>
      </c>
      <c r="N345" s="15" t="str">
        <f>INDEX(F_Outputs_Prep!$B$4:$AH$378,MATCH(F_Outputs!$A345&amp;F_Outputs!$B345,F_Outputs_Prep!$I$4:$I$378,0),MATCH(F_Outputs!N$2,F_Outputs_Prep!$B$4:$AH$4,0))</f>
        <v>##BLANK</v>
      </c>
      <c r="O345" s="15" t="str">
        <f>INDEX(F_Outputs_Prep!$B$4:$AH$378,MATCH(F_Outputs!$A345&amp;F_Outputs!$B345,F_Outputs_Prep!$I$4:$I$378,0),MATCH(F_Outputs!O$2,F_Outputs_Prep!$B$4:$AH$4,0))</f>
        <v>##BLANK</v>
      </c>
      <c r="P345" s="15" t="str">
        <f>INDEX(F_Outputs_Prep!$B$4:$AH$378,MATCH(F_Outputs!$A345&amp;F_Outputs!$B345,F_Outputs_Prep!$I$4:$I$378,0),MATCH(F_Outputs!P$2,F_Outputs_Prep!$B$4:$AH$4,0))</f>
        <v>##BLANK</v>
      </c>
      <c r="Q345" s="15" t="str">
        <f>INDEX(F_Outputs_Prep!$B$4:$AH$378,MATCH(F_Outputs!$A345&amp;F_Outputs!$B345,F_Outputs_Prep!$I$4:$I$378,0),MATCH(F_Outputs!Q$2,F_Outputs_Prep!$B$4:$AH$4,0))</f>
        <v>##BLANK</v>
      </c>
      <c r="R345" s="15" t="str">
        <f>INDEX(F_Outputs_Prep!$B$4:$AH$378,MATCH(F_Outputs!$A345&amp;F_Outputs!$B345,F_Outputs_Prep!$I$4:$I$378,0),MATCH(F_Outputs!R$2,F_Outputs_Prep!$B$4:$AH$4,0))</f>
        <v>##BLANK</v>
      </c>
      <c r="S345" s="15">
        <f>INDEX(F_Outputs_Prep!$B$4:$AH$378,MATCH(F_Outputs!$A345&amp;F_Outputs!$B345,F_Outputs_Prep!$I$4:$I$378,0),MATCH(F_Outputs!S$2,F_Outputs_Prep!$B$4:$AH$4,0))</f>
        <v>17300.373360000001</v>
      </c>
      <c r="T345" s="15">
        <f>INDEX(F_Outputs_Prep!$B$4:$AH$378,MATCH(F_Outputs!$A345&amp;F_Outputs!$B345,F_Outputs_Prep!$I$4:$I$378,0),MATCH(F_Outputs!T$2,F_Outputs_Prep!$B$4:$AH$4,0))</f>
        <v>18335.17424</v>
      </c>
      <c r="U345" s="15">
        <f>INDEX(F_Outputs_Prep!$B$4:$AH$378,MATCH(F_Outputs!$A345&amp;F_Outputs!$B345,F_Outputs_Prep!$I$4:$I$378,0),MATCH(F_Outputs!U$2,F_Outputs_Prep!$B$4:$AH$4,0))</f>
        <v>22410.887609999998</v>
      </c>
      <c r="V345" s="15">
        <f>INDEX(F_Outputs_Prep!$B$4:$AH$378,MATCH(F_Outputs!$A345&amp;F_Outputs!$B345,F_Outputs_Prep!$I$4:$I$378,0),MATCH(F_Outputs!V$2,F_Outputs_Prep!$B$4:$AH$4,0))</f>
        <v>22472.941800000001</v>
      </c>
      <c r="W345" s="15">
        <f>INDEX(F_Outputs_Prep!$B$4:$AH$378,MATCH(F_Outputs!$A345&amp;F_Outputs!$B345,F_Outputs_Prep!$I$4:$I$378,0),MATCH(F_Outputs!W$2,F_Outputs_Prep!$B$4:$AH$4,0))</f>
        <v>22708.498809999997</v>
      </c>
      <c r="X345" s="15">
        <f>INDEX(F_Outputs_Prep!$B$4:$AH$378,MATCH(F_Outputs!$A345&amp;F_Outputs!$B345,F_Outputs_Prep!$I$4:$I$378,0),MATCH(F_Outputs!X$2,F_Outputs_Prep!$B$4:$AH$4,0))</f>
        <v>22315.192230000001</v>
      </c>
    </row>
    <row r="346" spans="1:24" ht="15" x14ac:dyDescent="0.25">
      <c r="A346" s="58" t="s">
        <v>78</v>
      </c>
      <c r="B346" s="56" t="s">
        <v>167</v>
      </c>
      <c r="C346" s="56" t="s">
        <v>187</v>
      </c>
      <c r="D346" s="52" t="s">
        <v>50</v>
      </c>
      <c r="E346" s="56" t="s">
        <v>44</v>
      </c>
      <c r="F346" s="15" t="str">
        <f>INDEX(F_Outputs_Prep!$B$4:$AH$378,MATCH(F_Outputs!$A346&amp;F_Outputs!$B346,F_Outputs_Prep!$I$4:$I$378,0),MATCH(F_Outputs!F$2,F_Outputs_Prep!$B$4:$AH$4,0))</f>
        <v>##BLANK</v>
      </c>
      <c r="G346" s="15" t="str">
        <f>INDEX(F_Outputs_Prep!$B$4:$AH$378,MATCH(F_Outputs!$A346&amp;F_Outputs!$B346,F_Outputs_Prep!$I$4:$I$378,0),MATCH(F_Outputs!G$2,F_Outputs_Prep!$B$4:$AH$4,0))</f>
        <v>##BLANK</v>
      </c>
      <c r="H346" s="15" t="str">
        <f>INDEX(F_Outputs_Prep!$B$4:$AH$378,MATCH(F_Outputs!$A346&amp;F_Outputs!$B346,F_Outputs_Prep!$I$4:$I$378,0),MATCH(F_Outputs!H$2,F_Outputs_Prep!$B$4:$AH$4,0))</f>
        <v>##BLANK</v>
      </c>
      <c r="I346" s="15" t="str">
        <f>INDEX(F_Outputs_Prep!$B$4:$AH$378,MATCH(F_Outputs!$A346&amp;F_Outputs!$B346,F_Outputs_Prep!$I$4:$I$378,0),MATCH(F_Outputs!I$2,F_Outputs_Prep!$B$4:$AH$4,0))</f>
        <v>##BLANK</v>
      </c>
      <c r="J346" s="15" t="str">
        <f>INDEX(F_Outputs_Prep!$B$4:$AH$378,MATCH(F_Outputs!$A346&amp;F_Outputs!$B346,F_Outputs_Prep!$I$4:$I$378,0),MATCH(F_Outputs!J$2,F_Outputs_Prep!$B$4:$AH$4,0))</f>
        <v>##BLANK</v>
      </c>
      <c r="K346" s="15" t="str">
        <f>INDEX(F_Outputs_Prep!$B$4:$AH$378,MATCH(F_Outputs!$A346&amp;F_Outputs!$B346,F_Outputs_Prep!$I$4:$I$378,0),MATCH(F_Outputs!K$2,F_Outputs_Prep!$B$4:$AH$4,0))</f>
        <v>##BLANK</v>
      </c>
      <c r="L346" s="15" t="str">
        <f>INDEX(F_Outputs_Prep!$B$4:$AH$378,MATCH(F_Outputs!$A346&amp;F_Outputs!$B346,F_Outputs_Prep!$I$4:$I$378,0),MATCH(F_Outputs!L$2,F_Outputs_Prep!$B$4:$AH$4,0))</f>
        <v>##BLANK</v>
      </c>
      <c r="M346" s="15" t="str">
        <f>INDEX(F_Outputs_Prep!$B$4:$AH$378,MATCH(F_Outputs!$A346&amp;F_Outputs!$B346,F_Outputs_Prep!$I$4:$I$378,0),MATCH(F_Outputs!M$2,F_Outputs_Prep!$B$4:$AH$4,0))</f>
        <v>##BLANK</v>
      </c>
      <c r="N346" s="15" t="str">
        <f>INDEX(F_Outputs_Prep!$B$4:$AH$378,MATCH(F_Outputs!$A346&amp;F_Outputs!$B346,F_Outputs_Prep!$I$4:$I$378,0),MATCH(F_Outputs!N$2,F_Outputs_Prep!$B$4:$AH$4,0))</f>
        <v>##BLANK</v>
      </c>
      <c r="O346" s="15" t="str">
        <f>INDEX(F_Outputs_Prep!$B$4:$AH$378,MATCH(F_Outputs!$A346&amp;F_Outputs!$B346,F_Outputs_Prep!$I$4:$I$378,0),MATCH(F_Outputs!O$2,F_Outputs_Prep!$B$4:$AH$4,0))</f>
        <v>##BLANK</v>
      </c>
      <c r="P346" s="15" t="str">
        <f>INDEX(F_Outputs_Prep!$B$4:$AH$378,MATCH(F_Outputs!$A346&amp;F_Outputs!$B346,F_Outputs_Prep!$I$4:$I$378,0),MATCH(F_Outputs!P$2,F_Outputs_Prep!$B$4:$AH$4,0))</f>
        <v>##BLANK</v>
      </c>
      <c r="Q346" s="15" t="str">
        <f>INDEX(F_Outputs_Prep!$B$4:$AH$378,MATCH(F_Outputs!$A346&amp;F_Outputs!$B346,F_Outputs_Prep!$I$4:$I$378,0),MATCH(F_Outputs!Q$2,F_Outputs_Prep!$B$4:$AH$4,0))</f>
        <v>##BLANK</v>
      </c>
      <c r="R346" s="15" t="str">
        <f>INDEX(F_Outputs_Prep!$B$4:$AH$378,MATCH(F_Outputs!$A346&amp;F_Outputs!$B346,F_Outputs_Prep!$I$4:$I$378,0),MATCH(F_Outputs!R$2,F_Outputs_Prep!$B$4:$AH$4,0))</f>
        <v>##BLANK</v>
      </c>
      <c r="S346" s="15">
        <f>INDEX(F_Outputs_Prep!$B$4:$AH$378,MATCH(F_Outputs!$A346&amp;F_Outputs!$B346,F_Outputs_Prep!$I$4:$I$378,0),MATCH(F_Outputs!S$2,F_Outputs_Prep!$B$4:$AH$4,0))</f>
        <v>5262.1885599999987</v>
      </c>
      <c r="T346" s="15">
        <f>INDEX(F_Outputs_Prep!$B$4:$AH$378,MATCH(F_Outputs!$A346&amp;F_Outputs!$B346,F_Outputs_Prep!$I$4:$I$378,0),MATCH(F_Outputs!T$2,F_Outputs_Prep!$B$4:$AH$4,0))</f>
        <v>4998.4695900000006</v>
      </c>
      <c r="U346" s="15">
        <f>INDEX(F_Outputs_Prep!$B$4:$AH$378,MATCH(F_Outputs!$A346&amp;F_Outputs!$B346,F_Outputs_Prep!$I$4:$I$378,0),MATCH(F_Outputs!U$2,F_Outputs_Prep!$B$4:$AH$4,0))</f>
        <v>17647.718800000002</v>
      </c>
      <c r="V346" s="15">
        <f>INDEX(F_Outputs_Prep!$B$4:$AH$378,MATCH(F_Outputs!$A346&amp;F_Outputs!$B346,F_Outputs_Prep!$I$4:$I$378,0),MATCH(F_Outputs!V$2,F_Outputs_Prep!$B$4:$AH$4,0))</f>
        <v>18615.635600000001</v>
      </c>
      <c r="W346" s="15">
        <f>INDEX(F_Outputs_Prep!$B$4:$AH$378,MATCH(F_Outputs!$A346&amp;F_Outputs!$B346,F_Outputs_Prep!$I$4:$I$378,0),MATCH(F_Outputs!W$2,F_Outputs_Prep!$B$4:$AH$4,0))</f>
        <v>19822.433850000001</v>
      </c>
      <c r="X346" s="15">
        <f>INDEX(F_Outputs_Prep!$B$4:$AH$378,MATCH(F_Outputs!$A346&amp;F_Outputs!$B346,F_Outputs_Prep!$I$4:$I$378,0),MATCH(F_Outputs!X$2,F_Outputs_Prep!$B$4:$AH$4,0))</f>
        <v>23046.108039999999</v>
      </c>
    </row>
    <row r="347" spans="1:24" ht="15" x14ac:dyDescent="0.25">
      <c r="A347" s="58" t="s">
        <v>78</v>
      </c>
      <c r="B347" s="56" t="s">
        <v>168</v>
      </c>
      <c r="C347" s="56" t="s">
        <v>188</v>
      </c>
      <c r="D347" s="52" t="s">
        <v>50</v>
      </c>
      <c r="E347" s="56" t="s">
        <v>44</v>
      </c>
      <c r="F347" s="15" t="str">
        <f>INDEX(F_Outputs_Prep!$B$4:$AH$378,MATCH(F_Outputs!$A347&amp;F_Outputs!$B347,F_Outputs_Prep!$I$4:$I$378,0),MATCH(F_Outputs!F$2,F_Outputs_Prep!$B$4:$AH$4,0))</f>
        <v>##BLANK</v>
      </c>
      <c r="G347" s="15" t="str">
        <f>INDEX(F_Outputs_Prep!$B$4:$AH$378,MATCH(F_Outputs!$A347&amp;F_Outputs!$B347,F_Outputs_Prep!$I$4:$I$378,0),MATCH(F_Outputs!G$2,F_Outputs_Prep!$B$4:$AH$4,0))</f>
        <v>##BLANK</v>
      </c>
      <c r="H347" s="15" t="str">
        <f>INDEX(F_Outputs_Prep!$B$4:$AH$378,MATCH(F_Outputs!$A347&amp;F_Outputs!$B347,F_Outputs_Prep!$I$4:$I$378,0),MATCH(F_Outputs!H$2,F_Outputs_Prep!$B$4:$AH$4,0))</f>
        <v>##BLANK</v>
      </c>
      <c r="I347" s="15" t="str">
        <f>INDEX(F_Outputs_Prep!$B$4:$AH$378,MATCH(F_Outputs!$A347&amp;F_Outputs!$B347,F_Outputs_Prep!$I$4:$I$378,0),MATCH(F_Outputs!I$2,F_Outputs_Prep!$B$4:$AH$4,0))</f>
        <v>##BLANK</v>
      </c>
      <c r="J347" s="15" t="str">
        <f>INDEX(F_Outputs_Prep!$B$4:$AH$378,MATCH(F_Outputs!$A347&amp;F_Outputs!$B347,F_Outputs_Prep!$I$4:$I$378,0),MATCH(F_Outputs!J$2,F_Outputs_Prep!$B$4:$AH$4,0))</f>
        <v>##BLANK</v>
      </c>
      <c r="K347" s="15" t="str">
        <f>INDEX(F_Outputs_Prep!$B$4:$AH$378,MATCH(F_Outputs!$A347&amp;F_Outputs!$B347,F_Outputs_Prep!$I$4:$I$378,0),MATCH(F_Outputs!K$2,F_Outputs_Prep!$B$4:$AH$4,0))</f>
        <v>##BLANK</v>
      </c>
      <c r="L347" s="15" t="str">
        <f>INDEX(F_Outputs_Prep!$B$4:$AH$378,MATCH(F_Outputs!$A347&amp;F_Outputs!$B347,F_Outputs_Prep!$I$4:$I$378,0),MATCH(F_Outputs!L$2,F_Outputs_Prep!$B$4:$AH$4,0))</f>
        <v>##BLANK</v>
      </c>
      <c r="M347" s="15" t="str">
        <f>INDEX(F_Outputs_Prep!$B$4:$AH$378,MATCH(F_Outputs!$A347&amp;F_Outputs!$B347,F_Outputs_Prep!$I$4:$I$378,0),MATCH(F_Outputs!M$2,F_Outputs_Prep!$B$4:$AH$4,0))</f>
        <v>##BLANK</v>
      </c>
      <c r="N347" s="15" t="str">
        <f>INDEX(F_Outputs_Prep!$B$4:$AH$378,MATCH(F_Outputs!$A347&amp;F_Outputs!$B347,F_Outputs_Prep!$I$4:$I$378,0),MATCH(F_Outputs!N$2,F_Outputs_Prep!$B$4:$AH$4,0))</f>
        <v>##BLANK</v>
      </c>
      <c r="O347" s="15" t="str">
        <f>INDEX(F_Outputs_Prep!$B$4:$AH$378,MATCH(F_Outputs!$A347&amp;F_Outputs!$B347,F_Outputs_Prep!$I$4:$I$378,0),MATCH(F_Outputs!O$2,F_Outputs_Prep!$B$4:$AH$4,0))</f>
        <v>##BLANK</v>
      </c>
      <c r="P347" s="15" t="str">
        <f>INDEX(F_Outputs_Prep!$B$4:$AH$378,MATCH(F_Outputs!$A347&amp;F_Outputs!$B347,F_Outputs_Prep!$I$4:$I$378,0),MATCH(F_Outputs!P$2,F_Outputs_Prep!$B$4:$AH$4,0))</f>
        <v>##BLANK</v>
      </c>
      <c r="Q347" s="15" t="str">
        <f>INDEX(F_Outputs_Prep!$B$4:$AH$378,MATCH(F_Outputs!$A347&amp;F_Outputs!$B347,F_Outputs_Prep!$I$4:$I$378,0),MATCH(F_Outputs!Q$2,F_Outputs_Prep!$B$4:$AH$4,0))</f>
        <v>##BLANK</v>
      </c>
      <c r="R347" s="15" t="str">
        <f>INDEX(F_Outputs_Prep!$B$4:$AH$378,MATCH(F_Outputs!$A347&amp;F_Outputs!$B347,F_Outputs_Prep!$I$4:$I$378,0),MATCH(F_Outputs!R$2,F_Outputs_Prep!$B$4:$AH$4,0))</f>
        <v>##BLANK</v>
      </c>
      <c r="S347" s="15">
        <f>INDEX(F_Outputs_Prep!$B$4:$AH$378,MATCH(F_Outputs!$A347&amp;F_Outputs!$B347,F_Outputs_Prep!$I$4:$I$378,0),MATCH(F_Outputs!S$2,F_Outputs_Prep!$B$4:$AH$4,0))</f>
        <v>0</v>
      </c>
      <c r="T347" s="15">
        <f>INDEX(F_Outputs_Prep!$B$4:$AH$378,MATCH(F_Outputs!$A347&amp;F_Outputs!$B347,F_Outputs_Prep!$I$4:$I$378,0),MATCH(F_Outputs!T$2,F_Outputs_Prep!$B$4:$AH$4,0))</f>
        <v>0</v>
      </c>
      <c r="U347" s="15">
        <f>INDEX(F_Outputs_Prep!$B$4:$AH$378,MATCH(F_Outputs!$A347&amp;F_Outputs!$B347,F_Outputs_Prep!$I$4:$I$378,0),MATCH(F_Outputs!U$2,F_Outputs_Prep!$B$4:$AH$4,0))</f>
        <v>0</v>
      </c>
      <c r="V347" s="15">
        <f>INDEX(F_Outputs_Prep!$B$4:$AH$378,MATCH(F_Outputs!$A347&amp;F_Outputs!$B347,F_Outputs_Prep!$I$4:$I$378,0),MATCH(F_Outputs!V$2,F_Outputs_Prep!$B$4:$AH$4,0))</f>
        <v>0</v>
      </c>
      <c r="W347" s="15">
        <f>INDEX(F_Outputs_Prep!$B$4:$AH$378,MATCH(F_Outputs!$A347&amp;F_Outputs!$B347,F_Outputs_Prep!$I$4:$I$378,0),MATCH(F_Outputs!W$2,F_Outputs_Prep!$B$4:$AH$4,0))</f>
        <v>0</v>
      </c>
      <c r="X347" s="15">
        <f>INDEX(F_Outputs_Prep!$B$4:$AH$378,MATCH(F_Outputs!$A347&amp;F_Outputs!$B347,F_Outputs_Prep!$I$4:$I$378,0),MATCH(F_Outputs!X$2,F_Outputs_Prep!$B$4:$AH$4,0))</f>
        <v>0</v>
      </c>
    </row>
    <row r="348" spans="1:24" ht="15" x14ac:dyDescent="0.25">
      <c r="A348" s="58" t="s">
        <v>78</v>
      </c>
      <c r="B348" s="56" t="s">
        <v>169</v>
      </c>
      <c r="C348" s="56" t="s">
        <v>189</v>
      </c>
      <c r="D348" s="52" t="s">
        <v>50</v>
      </c>
      <c r="E348" s="56" t="s">
        <v>44</v>
      </c>
      <c r="F348" s="15" t="str">
        <f>INDEX(F_Outputs_Prep!$B$4:$AH$378,MATCH(F_Outputs!$A348&amp;F_Outputs!$B348,F_Outputs_Prep!$I$4:$I$378,0),MATCH(F_Outputs!F$2,F_Outputs_Prep!$B$4:$AH$4,0))</f>
        <v>##BLANK</v>
      </c>
      <c r="G348" s="15" t="str">
        <f>INDEX(F_Outputs_Prep!$B$4:$AH$378,MATCH(F_Outputs!$A348&amp;F_Outputs!$B348,F_Outputs_Prep!$I$4:$I$378,0),MATCH(F_Outputs!G$2,F_Outputs_Prep!$B$4:$AH$4,0))</f>
        <v>##BLANK</v>
      </c>
      <c r="H348" s="15" t="str">
        <f>INDEX(F_Outputs_Prep!$B$4:$AH$378,MATCH(F_Outputs!$A348&amp;F_Outputs!$B348,F_Outputs_Prep!$I$4:$I$378,0),MATCH(F_Outputs!H$2,F_Outputs_Prep!$B$4:$AH$4,0))</f>
        <v>##BLANK</v>
      </c>
      <c r="I348" s="15" t="str">
        <f>INDEX(F_Outputs_Prep!$B$4:$AH$378,MATCH(F_Outputs!$A348&amp;F_Outputs!$B348,F_Outputs_Prep!$I$4:$I$378,0),MATCH(F_Outputs!I$2,F_Outputs_Prep!$B$4:$AH$4,0))</f>
        <v>##BLANK</v>
      </c>
      <c r="J348" s="15" t="str">
        <f>INDEX(F_Outputs_Prep!$B$4:$AH$378,MATCH(F_Outputs!$A348&amp;F_Outputs!$B348,F_Outputs_Prep!$I$4:$I$378,0),MATCH(F_Outputs!J$2,F_Outputs_Prep!$B$4:$AH$4,0))</f>
        <v>##BLANK</v>
      </c>
      <c r="K348" s="15" t="str">
        <f>INDEX(F_Outputs_Prep!$B$4:$AH$378,MATCH(F_Outputs!$A348&amp;F_Outputs!$B348,F_Outputs_Prep!$I$4:$I$378,0),MATCH(F_Outputs!K$2,F_Outputs_Prep!$B$4:$AH$4,0))</f>
        <v>##BLANK</v>
      </c>
      <c r="L348" s="15" t="str">
        <f>INDEX(F_Outputs_Prep!$B$4:$AH$378,MATCH(F_Outputs!$A348&amp;F_Outputs!$B348,F_Outputs_Prep!$I$4:$I$378,0),MATCH(F_Outputs!L$2,F_Outputs_Prep!$B$4:$AH$4,0))</f>
        <v>##BLANK</v>
      </c>
      <c r="M348" s="15" t="str">
        <f>INDEX(F_Outputs_Prep!$B$4:$AH$378,MATCH(F_Outputs!$A348&amp;F_Outputs!$B348,F_Outputs_Prep!$I$4:$I$378,0),MATCH(F_Outputs!M$2,F_Outputs_Prep!$B$4:$AH$4,0))</f>
        <v>##BLANK</v>
      </c>
      <c r="N348" s="15" t="str">
        <f>INDEX(F_Outputs_Prep!$B$4:$AH$378,MATCH(F_Outputs!$A348&amp;F_Outputs!$B348,F_Outputs_Prep!$I$4:$I$378,0),MATCH(F_Outputs!N$2,F_Outputs_Prep!$B$4:$AH$4,0))</f>
        <v>##BLANK</v>
      </c>
      <c r="O348" s="15" t="str">
        <f>INDEX(F_Outputs_Prep!$B$4:$AH$378,MATCH(F_Outputs!$A348&amp;F_Outputs!$B348,F_Outputs_Prep!$I$4:$I$378,0),MATCH(F_Outputs!O$2,F_Outputs_Prep!$B$4:$AH$4,0))</f>
        <v>##BLANK</v>
      </c>
      <c r="P348" s="15" t="str">
        <f>INDEX(F_Outputs_Prep!$B$4:$AH$378,MATCH(F_Outputs!$A348&amp;F_Outputs!$B348,F_Outputs_Prep!$I$4:$I$378,0),MATCH(F_Outputs!P$2,F_Outputs_Prep!$B$4:$AH$4,0))</f>
        <v>##BLANK</v>
      </c>
      <c r="Q348" s="15" t="str">
        <f>INDEX(F_Outputs_Prep!$B$4:$AH$378,MATCH(F_Outputs!$A348&amp;F_Outputs!$B348,F_Outputs_Prep!$I$4:$I$378,0),MATCH(F_Outputs!Q$2,F_Outputs_Prep!$B$4:$AH$4,0))</f>
        <v>##BLANK</v>
      </c>
      <c r="R348" s="15" t="str">
        <f>INDEX(F_Outputs_Prep!$B$4:$AH$378,MATCH(F_Outputs!$A348&amp;F_Outputs!$B348,F_Outputs_Prep!$I$4:$I$378,0),MATCH(F_Outputs!R$2,F_Outputs_Prep!$B$4:$AH$4,0))</f>
        <v>##BLANK</v>
      </c>
      <c r="S348" s="15" t="str">
        <f>INDEX(F_Outputs_Prep!$B$4:$AH$378,MATCH(F_Outputs!$A348&amp;F_Outputs!$B348,F_Outputs_Prep!$I$4:$I$378,0),MATCH(F_Outputs!S$2,F_Outputs_Prep!$B$4:$AH$4,0))</f>
        <v>##BLANK</v>
      </c>
      <c r="T348" s="15" t="str">
        <f>INDEX(F_Outputs_Prep!$B$4:$AH$378,MATCH(F_Outputs!$A348&amp;F_Outputs!$B348,F_Outputs_Prep!$I$4:$I$378,0),MATCH(F_Outputs!T$2,F_Outputs_Prep!$B$4:$AH$4,0))</f>
        <v>##BLANK</v>
      </c>
      <c r="U348" s="15" t="str">
        <f>INDEX(F_Outputs_Prep!$B$4:$AH$378,MATCH(F_Outputs!$A348&amp;F_Outputs!$B348,F_Outputs_Prep!$I$4:$I$378,0),MATCH(F_Outputs!U$2,F_Outputs_Prep!$B$4:$AH$4,0))</f>
        <v>##BLANK</v>
      </c>
      <c r="V348" s="15" t="str">
        <f>INDEX(F_Outputs_Prep!$B$4:$AH$378,MATCH(F_Outputs!$A348&amp;F_Outputs!$B348,F_Outputs_Prep!$I$4:$I$378,0),MATCH(F_Outputs!V$2,F_Outputs_Prep!$B$4:$AH$4,0))</f>
        <v>##BLANK</v>
      </c>
      <c r="W348" s="15" t="str">
        <f>INDEX(F_Outputs_Prep!$B$4:$AH$378,MATCH(F_Outputs!$A348&amp;F_Outputs!$B348,F_Outputs_Prep!$I$4:$I$378,0),MATCH(F_Outputs!W$2,F_Outputs_Prep!$B$4:$AH$4,0))</f>
        <v>##BLANK</v>
      </c>
      <c r="X348" s="15" t="str">
        <f>INDEX(F_Outputs_Prep!$B$4:$AH$378,MATCH(F_Outputs!$A348&amp;F_Outputs!$B348,F_Outputs_Prep!$I$4:$I$378,0),MATCH(F_Outputs!X$2,F_Outputs_Prep!$B$4:$AH$4,0))</f>
        <v>##BLANK</v>
      </c>
    </row>
    <row r="349" spans="1:24" ht="15" x14ac:dyDescent="0.25">
      <c r="A349" s="58" t="s">
        <v>78</v>
      </c>
      <c r="B349" s="56" t="s">
        <v>170</v>
      </c>
      <c r="C349" s="56" t="s">
        <v>190</v>
      </c>
      <c r="D349" s="52" t="s">
        <v>50</v>
      </c>
      <c r="E349" s="56" t="s">
        <v>44</v>
      </c>
      <c r="F349" s="15" t="str">
        <f>INDEX(F_Outputs_Prep!$B$4:$AH$378,MATCH(F_Outputs!$A349&amp;F_Outputs!$B349,F_Outputs_Prep!$I$4:$I$378,0),MATCH(F_Outputs!F$2,F_Outputs_Prep!$B$4:$AH$4,0))</f>
        <v>##BLANK</v>
      </c>
      <c r="G349" s="15" t="str">
        <f>INDEX(F_Outputs_Prep!$B$4:$AH$378,MATCH(F_Outputs!$A349&amp;F_Outputs!$B349,F_Outputs_Prep!$I$4:$I$378,0),MATCH(F_Outputs!G$2,F_Outputs_Prep!$B$4:$AH$4,0))</f>
        <v>##BLANK</v>
      </c>
      <c r="H349" s="15" t="str">
        <f>INDEX(F_Outputs_Prep!$B$4:$AH$378,MATCH(F_Outputs!$A349&amp;F_Outputs!$B349,F_Outputs_Prep!$I$4:$I$378,0),MATCH(F_Outputs!H$2,F_Outputs_Prep!$B$4:$AH$4,0))</f>
        <v>##BLANK</v>
      </c>
      <c r="I349" s="15" t="str">
        <f>INDEX(F_Outputs_Prep!$B$4:$AH$378,MATCH(F_Outputs!$A349&amp;F_Outputs!$B349,F_Outputs_Prep!$I$4:$I$378,0),MATCH(F_Outputs!I$2,F_Outputs_Prep!$B$4:$AH$4,0))</f>
        <v>##BLANK</v>
      </c>
      <c r="J349" s="15" t="str">
        <f>INDEX(F_Outputs_Prep!$B$4:$AH$378,MATCH(F_Outputs!$A349&amp;F_Outputs!$B349,F_Outputs_Prep!$I$4:$I$378,0),MATCH(F_Outputs!J$2,F_Outputs_Prep!$B$4:$AH$4,0))</f>
        <v>##BLANK</v>
      </c>
      <c r="K349" s="15" t="str">
        <f>INDEX(F_Outputs_Prep!$B$4:$AH$378,MATCH(F_Outputs!$A349&amp;F_Outputs!$B349,F_Outputs_Prep!$I$4:$I$378,0),MATCH(F_Outputs!K$2,F_Outputs_Prep!$B$4:$AH$4,0))</f>
        <v>##BLANK</v>
      </c>
      <c r="L349" s="15" t="str">
        <f>INDEX(F_Outputs_Prep!$B$4:$AH$378,MATCH(F_Outputs!$A349&amp;F_Outputs!$B349,F_Outputs_Prep!$I$4:$I$378,0),MATCH(F_Outputs!L$2,F_Outputs_Prep!$B$4:$AH$4,0))</f>
        <v>##BLANK</v>
      </c>
      <c r="M349" s="15" t="str">
        <f>INDEX(F_Outputs_Prep!$B$4:$AH$378,MATCH(F_Outputs!$A349&amp;F_Outputs!$B349,F_Outputs_Prep!$I$4:$I$378,0),MATCH(F_Outputs!M$2,F_Outputs_Prep!$B$4:$AH$4,0))</f>
        <v>##BLANK</v>
      </c>
      <c r="N349" s="15" t="str">
        <f>INDEX(F_Outputs_Prep!$B$4:$AH$378,MATCH(F_Outputs!$A349&amp;F_Outputs!$B349,F_Outputs_Prep!$I$4:$I$378,0),MATCH(F_Outputs!N$2,F_Outputs_Prep!$B$4:$AH$4,0))</f>
        <v>##BLANK</v>
      </c>
      <c r="O349" s="15" t="str">
        <f>INDEX(F_Outputs_Prep!$B$4:$AH$378,MATCH(F_Outputs!$A349&amp;F_Outputs!$B349,F_Outputs_Prep!$I$4:$I$378,0),MATCH(F_Outputs!O$2,F_Outputs_Prep!$B$4:$AH$4,0))</f>
        <v>##BLANK</v>
      </c>
      <c r="P349" s="15" t="str">
        <f>INDEX(F_Outputs_Prep!$B$4:$AH$378,MATCH(F_Outputs!$A349&amp;F_Outputs!$B349,F_Outputs_Prep!$I$4:$I$378,0),MATCH(F_Outputs!P$2,F_Outputs_Prep!$B$4:$AH$4,0))</f>
        <v>##BLANK</v>
      </c>
      <c r="Q349" s="15" t="str">
        <f>INDEX(F_Outputs_Prep!$B$4:$AH$378,MATCH(F_Outputs!$A349&amp;F_Outputs!$B349,F_Outputs_Prep!$I$4:$I$378,0),MATCH(F_Outputs!Q$2,F_Outputs_Prep!$B$4:$AH$4,0))</f>
        <v>##BLANK</v>
      </c>
      <c r="R349" s="15" t="str">
        <f>INDEX(F_Outputs_Prep!$B$4:$AH$378,MATCH(F_Outputs!$A349&amp;F_Outputs!$B349,F_Outputs_Prep!$I$4:$I$378,0),MATCH(F_Outputs!R$2,F_Outputs_Prep!$B$4:$AH$4,0))</f>
        <v>##BLANK</v>
      </c>
      <c r="S349" s="15">
        <f>INDEX(F_Outputs_Prep!$B$4:$AH$378,MATCH(F_Outputs!$A349&amp;F_Outputs!$B349,F_Outputs_Prep!$I$4:$I$378,0),MATCH(F_Outputs!S$2,F_Outputs_Prep!$B$4:$AH$4,0))</f>
        <v>0</v>
      </c>
      <c r="T349" s="15">
        <f>INDEX(F_Outputs_Prep!$B$4:$AH$378,MATCH(F_Outputs!$A349&amp;F_Outputs!$B349,F_Outputs_Prep!$I$4:$I$378,0),MATCH(F_Outputs!T$2,F_Outputs_Prep!$B$4:$AH$4,0))</f>
        <v>0</v>
      </c>
      <c r="U349" s="15">
        <f>INDEX(F_Outputs_Prep!$B$4:$AH$378,MATCH(F_Outputs!$A349&amp;F_Outputs!$B349,F_Outputs_Prep!$I$4:$I$378,0),MATCH(F_Outputs!U$2,F_Outputs_Prep!$B$4:$AH$4,0))</f>
        <v>0</v>
      </c>
      <c r="V349" s="15">
        <f>INDEX(F_Outputs_Prep!$B$4:$AH$378,MATCH(F_Outputs!$A349&amp;F_Outputs!$B349,F_Outputs_Prep!$I$4:$I$378,0),MATCH(F_Outputs!V$2,F_Outputs_Prep!$B$4:$AH$4,0))</f>
        <v>0</v>
      </c>
      <c r="W349" s="15">
        <f>INDEX(F_Outputs_Prep!$B$4:$AH$378,MATCH(F_Outputs!$A349&amp;F_Outputs!$B349,F_Outputs_Prep!$I$4:$I$378,0),MATCH(F_Outputs!W$2,F_Outputs_Prep!$B$4:$AH$4,0))</f>
        <v>0</v>
      </c>
      <c r="X349" s="15">
        <f>INDEX(F_Outputs_Prep!$B$4:$AH$378,MATCH(F_Outputs!$A349&amp;F_Outputs!$B349,F_Outputs_Prep!$I$4:$I$378,0),MATCH(F_Outputs!X$2,F_Outputs_Prep!$B$4:$AH$4,0))</f>
        <v>0</v>
      </c>
    </row>
    <row r="350" spans="1:24" ht="15" x14ac:dyDescent="0.25">
      <c r="A350" s="58" t="s">
        <v>78</v>
      </c>
      <c r="B350" s="56" t="s">
        <v>97</v>
      </c>
      <c r="C350" s="56" t="s">
        <v>98</v>
      </c>
      <c r="D350" s="52" t="s">
        <v>50</v>
      </c>
      <c r="E350" s="56" t="s">
        <v>44</v>
      </c>
      <c r="F350" s="15" t="str">
        <f>INDEX(F_Outputs_Prep!$B$4:$AH$378,MATCH(F_Outputs!$A350&amp;F_Outputs!$B350,F_Outputs_Prep!$I$4:$I$378,0),MATCH(F_Outputs!F$2,F_Outputs_Prep!$B$4:$AH$4,0))</f>
        <v>##BLANK</v>
      </c>
      <c r="G350" s="15" t="str">
        <f>INDEX(F_Outputs_Prep!$B$4:$AH$378,MATCH(F_Outputs!$A350&amp;F_Outputs!$B350,F_Outputs_Prep!$I$4:$I$378,0),MATCH(F_Outputs!G$2,F_Outputs_Prep!$B$4:$AH$4,0))</f>
        <v>##BLANK</v>
      </c>
      <c r="H350" s="15" t="str">
        <f>INDEX(F_Outputs_Prep!$B$4:$AH$378,MATCH(F_Outputs!$A350&amp;F_Outputs!$B350,F_Outputs_Prep!$I$4:$I$378,0),MATCH(F_Outputs!H$2,F_Outputs_Prep!$B$4:$AH$4,0))</f>
        <v>##BLANK</v>
      </c>
      <c r="I350" s="15" t="str">
        <f>INDEX(F_Outputs_Prep!$B$4:$AH$378,MATCH(F_Outputs!$A350&amp;F_Outputs!$B350,F_Outputs_Prep!$I$4:$I$378,0),MATCH(F_Outputs!I$2,F_Outputs_Prep!$B$4:$AH$4,0))</f>
        <v>##BLANK</v>
      </c>
      <c r="J350" s="15" t="str">
        <f>INDEX(F_Outputs_Prep!$B$4:$AH$378,MATCH(F_Outputs!$A350&amp;F_Outputs!$B350,F_Outputs_Prep!$I$4:$I$378,0),MATCH(F_Outputs!J$2,F_Outputs_Prep!$B$4:$AH$4,0))</f>
        <v>##BLANK</v>
      </c>
      <c r="K350" s="15" t="str">
        <f>INDEX(F_Outputs_Prep!$B$4:$AH$378,MATCH(F_Outputs!$A350&amp;F_Outputs!$B350,F_Outputs_Prep!$I$4:$I$378,0),MATCH(F_Outputs!K$2,F_Outputs_Prep!$B$4:$AH$4,0))</f>
        <v>##BLANK</v>
      </c>
      <c r="L350" s="15" t="str">
        <f>INDEX(F_Outputs_Prep!$B$4:$AH$378,MATCH(F_Outputs!$A350&amp;F_Outputs!$B350,F_Outputs_Prep!$I$4:$I$378,0),MATCH(F_Outputs!L$2,F_Outputs_Prep!$B$4:$AH$4,0))</f>
        <v>##BLANK</v>
      </c>
      <c r="M350" s="15" t="str">
        <f>INDEX(F_Outputs_Prep!$B$4:$AH$378,MATCH(F_Outputs!$A350&amp;F_Outputs!$B350,F_Outputs_Prep!$I$4:$I$378,0),MATCH(F_Outputs!M$2,F_Outputs_Prep!$B$4:$AH$4,0))</f>
        <v>##BLANK</v>
      </c>
      <c r="N350" s="15" t="str">
        <f>INDEX(F_Outputs_Prep!$B$4:$AH$378,MATCH(F_Outputs!$A350&amp;F_Outputs!$B350,F_Outputs_Prep!$I$4:$I$378,0),MATCH(F_Outputs!N$2,F_Outputs_Prep!$B$4:$AH$4,0))</f>
        <v>##BLANK</v>
      </c>
      <c r="O350" s="15" t="str">
        <f>INDEX(F_Outputs_Prep!$B$4:$AH$378,MATCH(F_Outputs!$A350&amp;F_Outputs!$B350,F_Outputs_Prep!$I$4:$I$378,0),MATCH(F_Outputs!O$2,F_Outputs_Prep!$B$4:$AH$4,0))</f>
        <v>##BLANK</v>
      </c>
      <c r="P350" s="15" t="str">
        <f>INDEX(F_Outputs_Prep!$B$4:$AH$378,MATCH(F_Outputs!$A350&amp;F_Outputs!$B350,F_Outputs_Prep!$I$4:$I$378,0),MATCH(F_Outputs!P$2,F_Outputs_Prep!$B$4:$AH$4,0))</f>
        <v>##BLANK</v>
      </c>
      <c r="Q350" s="15" t="str">
        <f>INDEX(F_Outputs_Prep!$B$4:$AH$378,MATCH(F_Outputs!$A350&amp;F_Outputs!$B350,F_Outputs_Prep!$I$4:$I$378,0),MATCH(F_Outputs!Q$2,F_Outputs_Prep!$B$4:$AH$4,0))</f>
        <v>##BLANK</v>
      </c>
      <c r="R350" s="15" t="str">
        <f>INDEX(F_Outputs_Prep!$B$4:$AH$378,MATCH(F_Outputs!$A350&amp;F_Outputs!$B350,F_Outputs_Prep!$I$4:$I$378,0),MATCH(F_Outputs!R$2,F_Outputs_Prep!$B$4:$AH$4,0))</f>
        <v>##BLANK</v>
      </c>
      <c r="S350" s="15">
        <f>INDEX(F_Outputs_Prep!$B$4:$AH$378,MATCH(F_Outputs!$A350&amp;F_Outputs!$B350,F_Outputs_Prep!$I$4:$I$378,0),MATCH(F_Outputs!S$2,F_Outputs_Prep!$B$4:$AH$4,0))</f>
        <v>5262.1885600000005</v>
      </c>
      <c r="T350" s="15">
        <f>INDEX(F_Outputs_Prep!$B$4:$AH$378,MATCH(F_Outputs!$A350&amp;F_Outputs!$B350,F_Outputs_Prep!$I$4:$I$378,0),MATCH(F_Outputs!T$2,F_Outputs_Prep!$B$4:$AH$4,0))</f>
        <v>4998.4695899999997</v>
      </c>
      <c r="U350" s="15">
        <f>INDEX(F_Outputs_Prep!$B$4:$AH$378,MATCH(F_Outputs!$A350&amp;F_Outputs!$B350,F_Outputs_Prep!$I$4:$I$378,0),MATCH(F_Outputs!U$2,F_Outputs_Prep!$B$4:$AH$4,0))</f>
        <v>17647.718799999999</v>
      </c>
      <c r="V350" s="15">
        <f>INDEX(F_Outputs_Prep!$B$4:$AH$378,MATCH(F_Outputs!$A350&amp;F_Outputs!$B350,F_Outputs_Prep!$I$4:$I$378,0),MATCH(F_Outputs!V$2,F_Outputs_Prep!$B$4:$AH$4,0))</f>
        <v>18615.635600000001</v>
      </c>
      <c r="W350" s="15">
        <f>INDEX(F_Outputs_Prep!$B$4:$AH$378,MATCH(F_Outputs!$A350&amp;F_Outputs!$B350,F_Outputs_Prep!$I$4:$I$378,0),MATCH(F_Outputs!W$2,F_Outputs_Prep!$B$4:$AH$4,0))</f>
        <v>19822.433850000001</v>
      </c>
      <c r="X350" s="15">
        <f>INDEX(F_Outputs_Prep!$B$4:$AH$378,MATCH(F_Outputs!$A350&amp;F_Outputs!$B350,F_Outputs_Prep!$I$4:$I$378,0),MATCH(F_Outputs!X$2,F_Outputs_Prep!$B$4:$AH$4,0))</f>
        <v>23046.108039999999</v>
      </c>
    </row>
    <row r="351" spans="1:24" ht="15" x14ac:dyDescent="0.25">
      <c r="A351" s="58" t="s">
        <v>78</v>
      </c>
      <c r="B351" s="56" t="s">
        <v>163</v>
      </c>
      <c r="C351" s="56" t="s">
        <v>191</v>
      </c>
      <c r="D351" s="52" t="s">
        <v>68</v>
      </c>
      <c r="E351" s="56" t="s">
        <v>44</v>
      </c>
      <c r="F351" s="15" t="str">
        <f>INDEX(F_Outputs_Prep!$B$4:$AH$378,MATCH(F_Outputs!$A351&amp;F_Outputs!$B351,F_Outputs_Prep!$I$4:$I$378,0),MATCH(F_Outputs!F$2,F_Outputs_Prep!$B$4:$AH$4,0))</f>
        <v>##BLANK</v>
      </c>
      <c r="G351" s="15" t="str">
        <f>INDEX(F_Outputs_Prep!$B$4:$AH$378,MATCH(F_Outputs!$A351&amp;F_Outputs!$B351,F_Outputs_Prep!$I$4:$I$378,0),MATCH(F_Outputs!G$2,F_Outputs_Prep!$B$4:$AH$4,0))</f>
        <v>##BLANK</v>
      </c>
      <c r="H351" s="15" t="str">
        <f>INDEX(F_Outputs_Prep!$B$4:$AH$378,MATCH(F_Outputs!$A351&amp;F_Outputs!$B351,F_Outputs_Prep!$I$4:$I$378,0),MATCH(F_Outputs!H$2,F_Outputs_Prep!$B$4:$AH$4,0))</f>
        <v>##BLANK</v>
      </c>
      <c r="I351" s="15" t="str">
        <f>INDEX(F_Outputs_Prep!$B$4:$AH$378,MATCH(F_Outputs!$A351&amp;F_Outputs!$B351,F_Outputs_Prep!$I$4:$I$378,0),MATCH(F_Outputs!I$2,F_Outputs_Prep!$B$4:$AH$4,0))</f>
        <v>##BLANK</v>
      </c>
      <c r="J351" s="15" t="str">
        <f>INDEX(F_Outputs_Prep!$B$4:$AH$378,MATCH(F_Outputs!$A351&amp;F_Outputs!$B351,F_Outputs_Prep!$I$4:$I$378,0),MATCH(F_Outputs!J$2,F_Outputs_Prep!$B$4:$AH$4,0))</f>
        <v>##BLANK</v>
      </c>
      <c r="K351" s="15" t="str">
        <f>INDEX(F_Outputs_Prep!$B$4:$AH$378,MATCH(F_Outputs!$A351&amp;F_Outputs!$B351,F_Outputs_Prep!$I$4:$I$378,0),MATCH(F_Outputs!K$2,F_Outputs_Prep!$B$4:$AH$4,0))</f>
        <v>##BLANK</v>
      </c>
      <c r="L351" s="15" t="str">
        <f>INDEX(F_Outputs_Prep!$B$4:$AH$378,MATCH(F_Outputs!$A351&amp;F_Outputs!$B351,F_Outputs_Prep!$I$4:$I$378,0),MATCH(F_Outputs!L$2,F_Outputs_Prep!$B$4:$AH$4,0))</f>
        <v>##BLANK</v>
      </c>
      <c r="M351" s="15" t="str">
        <f>INDEX(F_Outputs_Prep!$B$4:$AH$378,MATCH(F_Outputs!$A351&amp;F_Outputs!$B351,F_Outputs_Prep!$I$4:$I$378,0),MATCH(F_Outputs!M$2,F_Outputs_Prep!$B$4:$AH$4,0))</f>
        <v>##BLANK</v>
      </c>
      <c r="N351" s="15" t="str">
        <f>INDEX(F_Outputs_Prep!$B$4:$AH$378,MATCH(F_Outputs!$A351&amp;F_Outputs!$B351,F_Outputs_Prep!$I$4:$I$378,0),MATCH(F_Outputs!N$2,F_Outputs_Prep!$B$4:$AH$4,0))</f>
        <v>##BLANK</v>
      </c>
      <c r="O351" s="15" t="str">
        <f>INDEX(F_Outputs_Prep!$B$4:$AH$378,MATCH(F_Outputs!$A351&amp;F_Outputs!$B351,F_Outputs_Prep!$I$4:$I$378,0),MATCH(F_Outputs!O$2,F_Outputs_Prep!$B$4:$AH$4,0))</f>
        <v>##BLANK</v>
      </c>
      <c r="P351" s="15" t="str">
        <f>INDEX(F_Outputs_Prep!$B$4:$AH$378,MATCH(F_Outputs!$A351&amp;F_Outputs!$B351,F_Outputs_Prep!$I$4:$I$378,0),MATCH(F_Outputs!P$2,F_Outputs_Prep!$B$4:$AH$4,0))</f>
        <v>##BLANK</v>
      </c>
      <c r="Q351" s="15" t="str">
        <f>INDEX(F_Outputs_Prep!$B$4:$AH$378,MATCH(F_Outputs!$A351&amp;F_Outputs!$B351,F_Outputs_Prep!$I$4:$I$378,0),MATCH(F_Outputs!Q$2,F_Outputs_Prep!$B$4:$AH$4,0))</f>
        <v>##BLANK</v>
      </c>
      <c r="R351" s="15" t="str">
        <f>INDEX(F_Outputs_Prep!$B$4:$AH$378,MATCH(F_Outputs!$A351&amp;F_Outputs!$B351,F_Outputs_Prep!$I$4:$I$378,0),MATCH(F_Outputs!R$2,F_Outputs_Prep!$B$4:$AH$4,0))</f>
        <v>##BLANK</v>
      </c>
      <c r="S351" s="15">
        <f>INDEX(F_Outputs_Prep!$B$4:$AH$378,MATCH(F_Outputs!$A351&amp;F_Outputs!$B351,F_Outputs_Prep!$I$4:$I$378,0),MATCH(F_Outputs!S$2,F_Outputs_Prep!$B$4:$AH$4,0))</f>
        <v>2.8799999999999999E-2</v>
      </c>
      <c r="T351" s="15">
        <f>INDEX(F_Outputs_Prep!$B$4:$AH$378,MATCH(F_Outputs!$A351&amp;F_Outputs!$B351,F_Outputs_Prep!$I$4:$I$378,0),MATCH(F_Outputs!T$2,F_Outputs_Prep!$B$4:$AH$4,0))</f>
        <v>2.7400000000000001E-2</v>
      </c>
      <c r="U351" s="15">
        <f>INDEX(F_Outputs_Prep!$B$4:$AH$378,MATCH(F_Outputs!$A351&amp;F_Outputs!$B351,F_Outputs_Prep!$I$4:$I$378,0),MATCH(F_Outputs!U$2,F_Outputs_Prep!$B$4:$AH$4,0))</f>
        <v>9.6699999999999994E-2</v>
      </c>
      <c r="V351" s="15">
        <f>INDEX(F_Outputs_Prep!$B$4:$AH$378,MATCH(F_Outputs!$A351&amp;F_Outputs!$B351,F_Outputs_Prep!$I$4:$I$378,0),MATCH(F_Outputs!V$2,F_Outputs_Prep!$B$4:$AH$4,0))</f>
        <v>0.10199999999999999</v>
      </c>
      <c r="W351" s="15">
        <f>INDEX(F_Outputs_Prep!$B$4:$AH$378,MATCH(F_Outputs!$A351&amp;F_Outputs!$B351,F_Outputs_Prep!$I$4:$I$378,0),MATCH(F_Outputs!W$2,F_Outputs_Prep!$B$4:$AH$4,0))</f>
        <v>0.1086</v>
      </c>
      <c r="X351" s="15">
        <f>INDEX(F_Outputs_Prep!$B$4:$AH$378,MATCH(F_Outputs!$A351&amp;F_Outputs!$B351,F_Outputs_Prep!$I$4:$I$378,0),MATCH(F_Outputs!X$2,F_Outputs_Prep!$B$4:$AH$4,0))</f>
        <v>0.1263</v>
      </c>
    </row>
    <row r="352" spans="1:24" ht="15" x14ac:dyDescent="0.25">
      <c r="A352" s="58" t="s">
        <v>78</v>
      </c>
      <c r="B352" s="56" t="s">
        <v>192</v>
      </c>
      <c r="C352" s="56" t="s">
        <v>193</v>
      </c>
      <c r="D352" s="52" t="s">
        <v>194</v>
      </c>
      <c r="E352" s="56" t="s">
        <v>44</v>
      </c>
      <c r="F352" s="15" t="str">
        <f ca="1">INDEX(F_Outputs_Prep!$B$4:$AH$378,MATCH(F_Outputs!$A352&amp;F_Outputs!$B352,F_Outputs_Prep!$I$4:$I$378,0),MATCH(F_Outputs!F$2,F_Outputs_Prep!$B$4:$AH$4,0))</f>
        <v>[…]02/04/2026 17:29:15</v>
      </c>
      <c r="G352" s="15" t="str">
        <f ca="1">INDEX(F_Outputs_Prep!$B$4:$AH$378,MATCH(F_Outputs!$A352&amp;F_Outputs!$B352,F_Outputs_Prep!$I$4:$I$378,0),MATCH(F_Outputs!G$2,F_Outputs_Prep!$B$4:$AH$4,0))</f>
        <v>[…]02/04/2026 17:29:15</v>
      </c>
      <c r="H352" s="15" t="str">
        <f ca="1">INDEX(F_Outputs_Prep!$B$4:$AH$378,MATCH(F_Outputs!$A352&amp;F_Outputs!$B352,F_Outputs_Prep!$I$4:$I$378,0),MATCH(F_Outputs!H$2,F_Outputs_Prep!$B$4:$AH$4,0))</f>
        <v>[…]02/04/2026 17:29:15</v>
      </c>
      <c r="I352" s="15" t="str">
        <f ca="1">INDEX(F_Outputs_Prep!$B$4:$AH$378,MATCH(F_Outputs!$A352&amp;F_Outputs!$B352,F_Outputs_Prep!$I$4:$I$378,0),MATCH(F_Outputs!I$2,F_Outputs_Prep!$B$4:$AH$4,0))</f>
        <v>[…]02/04/2026 17:29:15</v>
      </c>
      <c r="J352" s="15" t="str">
        <f ca="1">INDEX(F_Outputs_Prep!$B$4:$AH$378,MATCH(F_Outputs!$A352&amp;F_Outputs!$B352,F_Outputs_Prep!$I$4:$I$378,0),MATCH(F_Outputs!J$2,F_Outputs_Prep!$B$4:$AH$4,0))</f>
        <v>[…]02/04/2026 17:29:15</v>
      </c>
      <c r="K352" s="15" t="str">
        <f ca="1">INDEX(F_Outputs_Prep!$B$4:$AH$378,MATCH(F_Outputs!$A352&amp;F_Outputs!$B352,F_Outputs_Prep!$I$4:$I$378,0),MATCH(F_Outputs!K$2,F_Outputs_Prep!$B$4:$AH$4,0))</f>
        <v>[…]02/04/2026 17:29:15</v>
      </c>
      <c r="L352" s="15" t="str">
        <f ca="1">INDEX(F_Outputs_Prep!$B$4:$AH$378,MATCH(F_Outputs!$A352&amp;F_Outputs!$B352,F_Outputs_Prep!$I$4:$I$378,0),MATCH(F_Outputs!L$2,F_Outputs_Prep!$B$4:$AH$4,0))</f>
        <v>[…]02/04/2026 17:29:15</v>
      </c>
      <c r="M352" s="15" t="str">
        <f ca="1">INDEX(F_Outputs_Prep!$B$4:$AH$378,MATCH(F_Outputs!$A352&amp;F_Outputs!$B352,F_Outputs_Prep!$I$4:$I$378,0),MATCH(F_Outputs!M$2,F_Outputs_Prep!$B$4:$AH$4,0))</f>
        <v>[…]02/04/2026 17:29:15</v>
      </c>
      <c r="N352" s="15" t="str">
        <f ca="1">INDEX(F_Outputs_Prep!$B$4:$AH$378,MATCH(F_Outputs!$A352&amp;F_Outputs!$B352,F_Outputs_Prep!$I$4:$I$378,0),MATCH(F_Outputs!N$2,F_Outputs_Prep!$B$4:$AH$4,0))</f>
        <v>[…]02/04/2026 17:29:15</v>
      </c>
      <c r="O352" s="15" t="str">
        <f ca="1">INDEX(F_Outputs_Prep!$B$4:$AH$378,MATCH(F_Outputs!$A352&amp;F_Outputs!$B352,F_Outputs_Prep!$I$4:$I$378,0),MATCH(F_Outputs!O$2,F_Outputs_Prep!$B$4:$AH$4,0))</f>
        <v>[…]02/04/2026 17:29:15</v>
      </c>
      <c r="P352" s="15" t="str">
        <f ca="1">INDEX(F_Outputs_Prep!$B$4:$AH$378,MATCH(F_Outputs!$A352&amp;F_Outputs!$B352,F_Outputs_Prep!$I$4:$I$378,0),MATCH(F_Outputs!P$2,F_Outputs_Prep!$B$4:$AH$4,0))</f>
        <v>[…]02/04/2026 17:29:15</v>
      </c>
      <c r="Q352" s="15" t="str">
        <f ca="1">INDEX(F_Outputs_Prep!$B$4:$AH$378,MATCH(F_Outputs!$A352&amp;F_Outputs!$B352,F_Outputs_Prep!$I$4:$I$378,0),MATCH(F_Outputs!Q$2,F_Outputs_Prep!$B$4:$AH$4,0))</f>
        <v>[…]02/04/2026 17:29:15</v>
      </c>
      <c r="R352" s="15" t="str">
        <f ca="1">INDEX(F_Outputs_Prep!$B$4:$AH$378,MATCH(F_Outputs!$A352&amp;F_Outputs!$B352,F_Outputs_Prep!$I$4:$I$378,0),MATCH(F_Outputs!R$2,F_Outputs_Prep!$B$4:$AH$4,0))</f>
        <v>[…]02/04/2026 17:29:15</v>
      </c>
      <c r="S352" s="15" t="str">
        <f ca="1">INDEX(F_Outputs_Prep!$B$4:$AH$378,MATCH(F_Outputs!$A352&amp;F_Outputs!$B352,F_Outputs_Prep!$I$4:$I$378,0),MATCH(F_Outputs!S$2,F_Outputs_Prep!$B$4:$AH$4,0))</f>
        <v>[…]02/04/2026 17:29:15</v>
      </c>
      <c r="T352" s="15" t="str">
        <f ca="1">INDEX(F_Outputs_Prep!$B$4:$AH$378,MATCH(F_Outputs!$A352&amp;F_Outputs!$B352,F_Outputs_Prep!$I$4:$I$378,0),MATCH(F_Outputs!T$2,F_Outputs_Prep!$B$4:$AH$4,0))</f>
        <v>[…]02/04/2026 17:29:15</v>
      </c>
      <c r="U352" s="15" t="str">
        <f ca="1">INDEX(F_Outputs_Prep!$B$4:$AH$378,MATCH(F_Outputs!$A352&amp;F_Outputs!$B352,F_Outputs_Prep!$I$4:$I$378,0),MATCH(F_Outputs!U$2,F_Outputs_Prep!$B$4:$AH$4,0))</f>
        <v>[…]02/04/2026 17:29:15</v>
      </c>
      <c r="V352" s="15" t="str">
        <f ca="1">INDEX(F_Outputs_Prep!$B$4:$AH$378,MATCH(F_Outputs!$A352&amp;F_Outputs!$B352,F_Outputs_Prep!$I$4:$I$378,0),MATCH(F_Outputs!V$2,F_Outputs_Prep!$B$4:$AH$4,0))</f>
        <v>[…]02/04/2026 17:29:15</v>
      </c>
      <c r="W352" s="15" t="str">
        <f ca="1">INDEX(F_Outputs_Prep!$B$4:$AH$378,MATCH(F_Outputs!$A352&amp;F_Outputs!$B352,F_Outputs_Prep!$I$4:$I$378,0),MATCH(F_Outputs!W$2,F_Outputs_Prep!$B$4:$AH$4,0))</f>
        <v>[…]02/04/2026 17:29:15</v>
      </c>
      <c r="X352" s="15" t="str">
        <f ca="1">INDEX(F_Outputs_Prep!$B$4:$AH$378,MATCH(F_Outputs!$A352&amp;F_Outputs!$B352,F_Outputs_Prep!$I$4:$I$378,0),MATCH(F_Outputs!X$2,F_Outputs_Prep!$B$4:$AH$4,0))</f>
        <v>[…]02/04/2026 17:29:15</v>
      </c>
    </row>
    <row r="353" spans="1:24" ht="15" x14ac:dyDescent="0.25">
      <c r="A353" s="58" t="s">
        <v>78</v>
      </c>
      <c r="B353" s="56" t="s">
        <v>195</v>
      </c>
      <c r="C353" s="56" t="s">
        <v>196</v>
      </c>
      <c r="D353" s="52" t="s">
        <v>194</v>
      </c>
      <c r="E353" s="56" t="s">
        <v>44</v>
      </c>
      <c r="F353" s="15" t="str">
        <f ca="1">INDEX(F_Outputs_Prep!$B$4:$AH$378,MATCH(F_Outputs!$A353&amp;F_Outputs!$B353,F_Outputs_Prep!$I$4:$I$378,0),MATCH(F_Outputs!F$2,F_Outputs_Prep!$B$4:$AH$4,0))</f>
        <v>PR24-FD-CA13-River-water-quality-v2.xlsx</v>
      </c>
      <c r="G353" s="15" t="str">
        <f ca="1">INDEX(F_Outputs_Prep!$B$4:$AH$378,MATCH(F_Outputs!$A353&amp;F_Outputs!$B353,F_Outputs_Prep!$I$4:$I$378,0),MATCH(F_Outputs!G$2,F_Outputs_Prep!$B$4:$AH$4,0))</f>
        <v>PR24-FD-CA13-River-water-quality-v2.xlsx</v>
      </c>
      <c r="H353" s="15" t="str">
        <f ca="1">INDEX(F_Outputs_Prep!$B$4:$AH$378,MATCH(F_Outputs!$A353&amp;F_Outputs!$B353,F_Outputs_Prep!$I$4:$I$378,0),MATCH(F_Outputs!H$2,F_Outputs_Prep!$B$4:$AH$4,0))</f>
        <v>PR24-FD-CA13-River-water-quality-v2.xlsx</v>
      </c>
      <c r="I353" s="15" t="str">
        <f ca="1">INDEX(F_Outputs_Prep!$B$4:$AH$378,MATCH(F_Outputs!$A353&amp;F_Outputs!$B353,F_Outputs_Prep!$I$4:$I$378,0),MATCH(F_Outputs!I$2,F_Outputs_Prep!$B$4:$AH$4,0))</f>
        <v>PR24-FD-CA13-River-water-quality-v2.xlsx</v>
      </c>
      <c r="J353" s="15" t="str">
        <f ca="1">INDEX(F_Outputs_Prep!$B$4:$AH$378,MATCH(F_Outputs!$A353&amp;F_Outputs!$B353,F_Outputs_Prep!$I$4:$I$378,0),MATCH(F_Outputs!J$2,F_Outputs_Prep!$B$4:$AH$4,0))</f>
        <v>PR24-FD-CA13-River-water-quality-v2.xlsx</v>
      </c>
      <c r="K353" s="15" t="str">
        <f ca="1">INDEX(F_Outputs_Prep!$B$4:$AH$378,MATCH(F_Outputs!$A353&amp;F_Outputs!$B353,F_Outputs_Prep!$I$4:$I$378,0),MATCH(F_Outputs!K$2,F_Outputs_Prep!$B$4:$AH$4,0))</f>
        <v>PR24-FD-CA13-River-water-quality-v2.xlsx</v>
      </c>
      <c r="L353" s="15" t="str">
        <f ca="1">INDEX(F_Outputs_Prep!$B$4:$AH$378,MATCH(F_Outputs!$A353&amp;F_Outputs!$B353,F_Outputs_Prep!$I$4:$I$378,0),MATCH(F_Outputs!L$2,F_Outputs_Prep!$B$4:$AH$4,0))</f>
        <v>PR24-FD-CA13-River-water-quality-v2.xlsx</v>
      </c>
      <c r="M353" s="15" t="str">
        <f ca="1">INDEX(F_Outputs_Prep!$B$4:$AH$378,MATCH(F_Outputs!$A353&amp;F_Outputs!$B353,F_Outputs_Prep!$I$4:$I$378,0),MATCH(F_Outputs!M$2,F_Outputs_Prep!$B$4:$AH$4,0))</f>
        <v>PR24-FD-CA13-River-water-quality-v2.xlsx</v>
      </c>
      <c r="N353" s="15" t="str">
        <f ca="1">INDEX(F_Outputs_Prep!$B$4:$AH$378,MATCH(F_Outputs!$A353&amp;F_Outputs!$B353,F_Outputs_Prep!$I$4:$I$378,0),MATCH(F_Outputs!N$2,F_Outputs_Prep!$B$4:$AH$4,0))</f>
        <v>PR24-FD-CA13-River-water-quality-v2.xlsx</v>
      </c>
      <c r="O353" s="15" t="str">
        <f ca="1">INDEX(F_Outputs_Prep!$B$4:$AH$378,MATCH(F_Outputs!$A353&amp;F_Outputs!$B353,F_Outputs_Prep!$I$4:$I$378,0),MATCH(F_Outputs!O$2,F_Outputs_Prep!$B$4:$AH$4,0))</f>
        <v>PR24-FD-CA13-River-water-quality-v2.xlsx</v>
      </c>
      <c r="P353" s="15" t="str">
        <f ca="1">INDEX(F_Outputs_Prep!$B$4:$AH$378,MATCH(F_Outputs!$A353&amp;F_Outputs!$B353,F_Outputs_Prep!$I$4:$I$378,0),MATCH(F_Outputs!P$2,F_Outputs_Prep!$B$4:$AH$4,0))</f>
        <v>PR24-FD-CA13-River-water-quality-v2.xlsx</v>
      </c>
      <c r="Q353" s="15" t="str">
        <f ca="1">INDEX(F_Outputs_Prep!$B$4:$AH$378,MATCH(F_Outputs!$A353&amp;F_Outputs!$B353,F_Outputs_Prep!$I$4:$I$378,0),MATCH(F_Outputs!Q$2,F_Outputs_Prep!$B$4:$AH$4,0))</f>
        <v>PR24-FD-CA13-River-water-quality-v2.xlsx</v>
      </c>
      <c r="R353" s="15" t="str">
        <f ca="1">INDEX(F_Outputs_Prep!$B$4:$AH$378,MATCH(F_Outputs!$A353&amp;F_Outputs!$B353,F_Outputs_Prep!$I$4:$I$378,0),MATCH(F_Outputs!R$2,F_Outputs_Prep!$B$4:$AH$4,0))</f>
        <v>PR24-FD-CA13-River-water-quality-v2.xlsx</v>
      </c>
      <c r="S353" s="15" t="str">
        <f ca="1">INDEX(F_Outputs_Prep!$B$4:$AH$378,MATCH(F_Outputs!$A353&amp;F_Outputs!$B353,F_Outputs_Prep!$I$4:$I$378,0),MATCH(F_Outputs!S$2,F_Outputs_Prep!$B$4:$AH$4,0))</f>
        <v>PR24-FD-CA13-River-water-quality-v2.xlsx</v>
      </c>
      <c r="T353" s="15" t="str">
        <f ca="1">INDEX(F_Outputs_Prep!$B$4:$AH$378,MATCH(F_Outputs!$A353&amp;F_Outputs!$B353,F_Outputs_Prep!$I$4:$I$378,0),MATCH(F_Outputs!T$2,F_Outputs_Prep!$B$4:$AH$4,0))</f>
        <v>PR24-FD-CA13-River-water-quality-v2.xlsx</v>
      </c>
      <c r="U353" s="15" t="str">
        <f ca="1">INDEX(F_Outputs_Prep!$B$4:$AH$378,MATCH(F_Outputs!$A353&amp;F_Outputs!$B353,F_Outputs_Prep!$I$4:$I$378,0),MATCH(F_Outputs!U$2,F_Outputs_Prep!$B$4:$AH$4,0))</f>
        <v>PR24-FD-CA13-River-water-quality-v2.xlsx</v>
      </c>
      <c r="V353" s="15" t="str">
        <f ca="1">INDEX(F_Outputs_Prep!$B$4:$AH$378,MATCH(F_Outputs!$A353&amp;F_Outputs!$B353,F_Outputs_Prep!$I$4:$I$378,0),MATCH(F_Outputs!V$2,F_Outputs_Prep!$B$4:$AH$4,0))</f>
        <v>PR24-FD-CA13-River-water-quality-v2.xlsx</v>
      </c>
      <c r="W353" s="15" t="str">
        <f ca="1">INDEX(F_Outputs_Prep!$B$4:$AH$378,MATCH(F_Outputs!$A353&amp;F_Outputs!$B353,F_Outputs_Prep!$I$4:$I$378,0),MATCH(F_Outputs!W$2,F_Outputs_Prep!$B$4:$AH$4,0))</f>
        <v>PR24-FD-CA13-River-water-quality-v2.xlsx</v>
      </c>
      <c r="X353" s="15" t="str">
        <f ca="1">INDEX(F_Outputs_Prep!$B$4:$AH$378,MATCH(F_Outputs!$A353&amp;F_Outputs!$B353,F_Outputs_Prep!$I$4:$I$378,0),MATCH(F_Outputs!X$2,F_Outputs_Prep!$B$4:$AH$4,0))</f>
        <v>PR24-FD-CA13-River-water-quality-v2.xlsx</v>
      </c>
    </row>
    <row r="354" spans="1:24" ht="15" x14ac:dyDescent="0.25">
      <c r="A354" s="58" t="s">
        <v>78</v>
      </c>
      <c r="B354" s="56" t="s">
        <v>197</v>
      </c>
      <c r="C354" s="56" t="s">
        <v>198</v>
      </c>
      <c r="D354" s="52" t="s">
        <v>194</v>
      </c>
      <c r="E354" s="56" t="s">
        <v>44</v>
      </c>
      <c r="F354" s="15" t="str">
        <f>INDEX(F_Outputs_Prep!$B$4:$AH$378,MATCH(F_Outputs!$A354&amp;F_Outputs!$B354,F_Outputs_Prep!$I$4:$I$378,0),MATCH(F_Outputs!F$2,F_Outputs_Prep!$B$4:$AH$4,0))</f>
        <v>NA</v>
      </c>
      <c r="G354" s="15" t="str">
        <f>INDEX(F_Outputs_Prep!$B$4:$AH$378,MATCH(F_Outputs!$A354&amp;F_Outputs!$B354,F_Outputs_Prep!$I$4:$I$378,0),MATCH(F_Outputs!G$2,F_Outputs_Prep!$B$4:$AH$4,0))</f>
        <v>NA</v>
      </c>
      <c r="H354" s="15" t="str">
        <f>INDEX(F_Outputs_Prep!$B$4:$AH$378,MATCH(F_Outputs!$A354&amp;F_Outputs!$B354,F_Outputs_Prep!$I$4:$I$378,0),MATCH(F_Outputs!H$2,F_Outputs_Prep!$B$4:$AH$4,0))</f>
        <v>NA</v>
      </c>
      <c r="I354" s="15" t="str">
        <f>INDEX(F_Outputs_Prep!$B$4:$AH$378,MATCH(F_Outputs!$A354&amp;F_Outputs!$B354,F_Outputs_Prep!$I$4:$I$378,0),MATCH(F_Outputs!I$2,F_Outputs_Prep!$B$4:$AH$4,0))</f>
        <v>NA</v>
      </c>
      <c r="J354" s="15" t="str">
        <f>INDEX(F_Outputs_Prep!$B$4:$AH$378,MATCH(F_Outputs!$A354&amp;F_Outputs!$B354,F_Outputs_Prep!$I$4:$I$378,0),MATCH(F_Outputs!J$2,F_Outputs_Prep!$B$4:$AH$4,0))</f>
        <v>NA</v>
      </c>
      <c r="K354" s="15" t="str">
        <f>INDEX(F_Outputs_Prep!$B$4:$AH$378,MATCH(F_Outputs!$A354&amp;F_Outputs!$B354,F_Outputs_Prep!$I$4:$I$378,0),MATCH(F_Outputs!K$2,F_Outputs_Prep!$B$4:$AH$4,0))</f>
        <v>NA</v>
      </c>
      <c r="L354" s="15" t="str">
        <f>INDEX(F_Outputs_Prep!$B$4:$AH$378,MATCH(F_Outputs!$A354&amp;F_Outputs!$B354,F_Outputs_Prep!$I$4:$I$378,0),MATCH(F_Outputs!L$2,F_Outputs_Prep!$B$4:$AH$4,0))</f>
        <v>NA</v>
      </c>
      <c r="M354" s="15" t="str">
        <f>INDEX(F_Outputs_Prep!$B$4:$AH$378,MATCH(F_Outputs!$A354&amp;F_Outputs!$B354,F_Outputs_Prep!$I$4:$I$378,0),MATCH(F_Outputs!M$2,F_Outputs_Prep!$B$4:$AH$4,0))</f>
        <v>NA</v>
      </c>
      <c r="N354" s="15" t="str">
        <f>INDEX(F_Outputs_Prep!$B$4:$AH$378,MATCH(F_Outputs!$A354&amp;F_Outputs!$B354,F_Outputs_Prep!$I$4:$I$378,0),MATCH(F_Outputs!N$2,F_Outputs_Prep!$B$4:$AH$4,0))</f>
        <v>NA</v>
      </c>
      <c r="O354" s="15" t="str">
        <f>INDEX(F_Outputs_Prep!$B$4:$AH$378,MATCH(F_Outputs!$A354&amp;F_Outputs!$B354,F_Outputs_Prep!$I$4:$I$378,0),MATCH(F_Outputs!O$2,F_Outputs_Prep!$B$4:$AH$4,0))</f>
        <v>NA</v>
      </c>
      <c r="P354" s="15" t="str">
        <f>INDEX(F_Outputs_Prep!$B$4:$AH$378,MATCH(F_Outputs!$A354&amp;F_Outputs!$B354,F_Outputs_Prep!$I$4:$I$378,0),MATCH(F_Outputs!P$2,F_Outputs_Prep!$B$4:$AH$4,0))</f>
        <v>NA</v>
      </c>
      <c r="Q354" s="15" t="str">
        <f>INDEX(F_Outputs_Prep!$B$4:$AH$378,MATCH(F_Outputs!$A354&amp;F_Outputs!$B354,F_Outputs_Prep!$I$4:$I$378,0),MATCH(F_Outputs!Q$2,F_Outputs_Prep!$B$4:$AH$4,0))</f>
        <v>NA</v>
      </c>
      <c r="R354" s="15" t="str">
        <f>INDEX(F_Outputs_Prep!$B$4:$AH$378,MATCH(F_Outputs!$A354&amp;F_Outputs!$B354,F_Outputs_Prep!$I$4:$I$378,0),MATCH(F_Outputs!R$2,F_Outputs_Prep!$B$4:$AH$4,0))</f>
        <v>NA</v>
      </c>
      <c r="S354" s="15" t="str">
        <f>INDEX(F_Outputs_Prep!$B$4:$AH$378,MATCH(F_Outputs!$A354&amp;F_Outputs!$B354,F_Outputs_Prep!$I$4:$I$378,0),MATCH(F_Outputs!S$2,F_Outputs_Prep!$B$4:$AH$4,0))</f>
        <v>NA</v>
      </c>
      <c r="T354" s="15" t="str">
        <f>INDEX(F_Outputs_Prep!$B$4:$AH$378,MATCH(F_Outputs!$A354&amp;F_Outputs!$B354,F_Outputs_Prep!$I$4:$I$378,0),MATCH(F_Outputs!T$2,F_Outputs_Prep!$B$4:$AH$4,0))</f>
        <v>NA</v>
      </c>
      <c r="U354" s="15" t="str">
        <f>INDEX(F_Outputs_Prep!$B$4:$AH$378,MATCH(F_Outputs!$A354&amp;F_Outputs!$B354,F_Outputs_Prep!$I$4:$I$378,0),MATCH(F_Outputs!U$2,F_Outputs_Prep!$B$4:$AH$4,0))</f>
        <v>NA</v>
      </c>
      <c r="V354" s="15" t="str">
        <f>INDEX(F_Outputs_Prep!$B$4:$AH$378,MATCH(F_Outputs!$A354&amp;F_Outputs!$B354,F_Outputs_Prep!$I$4:$I$378,0),MATCH(F_Outputs!V$2,F_Outputs_Prep!$B$4:$AH$4,0))</f>
        <v>NA</v>
      </c>
      <c r="W354" s="15" t="str">
        <f>INDEX(F_Outputs_Prep!$B$4:$AH$378,MATCH(F_Outputs!$A354&amp;F_Outputs!$B354,F_Outputs_Prep!$I$4:$I$378,0),MATCH(F_Outputs!W$2,F_Outputs_Prep!$B$4:$AH$4,0))</f>
        <v>NA</v>
      </c>
      <c r="X354" s="15" t="str">
        <f>INDEX(F_Outputs_Prep!$B$4:$AH$378,MATCH(F_Outputs!$A354&amp;F_Outputs!$B354,F_Outputs_Prep!$I$4:$I$378,0),MATCH(F_Outputs!X$2,F_Outputs_Prep!$B$4:$AH$4,0))</f>
        <v>NA</v>
      </c>
    </row>
    <row r="355" spans="1:24" ht="15" x14ac:dyDescent="0.25">
      <c r="A355" s="58" t="s">
        <v>78</v>
      </c>
      <c r="B355" s="56" t="s">
        <v>199</v>
      </c>
      <c r="C355" s="56" t="s">
        <v>200</v>
      </c>
      <c r="D355" s="52" t="s">
        <v>201</v>
      </c>
      <c r="E355" s="56" t="s">
        <v>44</v>
      </c>
      <c r="F355" s="15">
        <f>INDEX(F_Outputs_Prep!$B$4:$AH$378,MATCH(F_Outputs!$A355&amp;F_Outputs!$B355,F_Outputs_Prep!$I$4:$I$378,0),MATCH(F_Outputs!F$2,F_Outputs_Prep!$B$4:$AH$4,0))</f>
        <v>1</v>
      </c>
      <c r="G355" s="15">
        <f>INDEX(F_Outputs_Prep!$B$4:$AH$378,MATCH(F_Outputs!$A355&amp;F_Outputs!$B355,F_Outputs_Prep!$I$4:$I$378,0),MATCH(F_Outputs!G$2,F_Outputs_Prep!$B$4:$AH$4,0))</f>
        <v>1</v>
      </c>
      <c r="H355" s="15">
        <f>INDEX(F_Outputs_Prep!$B$4:$AH$378,MATCH(F_Outputs!$A355&amp;F_Outputs!$B355,F_Outputs_Prep!$I$4:$I$378,0),MATCH(F_Outputs!H$2,F_Outputs_Prep!$B$4:$AH$4,0))</f>
        <v>1</v>
      </c>
      <c r="I355" s="15">
        <f>INDEX(F_Outputs_Prep!$B$4:$AH$378,MATCH(F_Outputs!$A355&amp;F_Outputs!$B355,F_Outputs_Prep!$I$4:$I$378,0),MATCH(F_Outputs!I$2,F_Outputs_Prep!$B$4:$AH$4,0))</f>
        <v>1</v>
      </c>
      <c r="J355" s="15">
        <f>INDEX(F_Outputs_Prep!$B$4:$AH$378,MATCH(F_Outputs!$A355&amp;F_Outputs!$B355,F_Outputs_Prep!$I$4:$I$378,0),MATCH(F_Outputs!J$2,F_Outputs_Prep!$B$4:$AH$4,0))</f>
        <v>1</v>
      </c>
      <c r="K355" s="15">
        <f>INDEX(F_Outputs_Prep!$B$4:$AH$378,MATCH(F_Outputs!$A355&amp;F_Outputs!$B355,F_Outputs_Prep!$I$4:$I$378,0),MATCH(F_Outputs!K$2,F_Outputs_Prep!$B$4:$AH$4,0))</f>
        <v>1</v>
      </c>
      <c r="L355" s="15">
        <f>INDEX(F_Outputs_Prep!$B$4:$AH$378,MATCH(F_Outputs!$A355&amp;F_Outputs!$B355,F_Outputs_Prep!$I$4:$I$378,0),MATCH(F_Outputs!L$2,F_Outputs_Prep!$B$4:$AH$4,0))</f>
        <v>1</v>
      </c>
      <c r="M355" s="15">
        <f>INDEX(F_Outputs_Prep!$B$4:$AH$378,MATCH(F_Outputs!$A355&amp;F_Outputs!$B355,F_Outputs_Prep!$I$4:$I$378,0),MATCH(F_Outputs!M$2,F_Outputs_Prep!$B$4:$AH$4,0))</f>
        <v>1</v>
      </c>
      <c r="N355" s="15">
        <f>INDEX(F_Outputs_Prep!$B$4:$AH$378,MATCH(F_Outputs!$A355&amp;F_Outputs!$B355,F_Outputs_Prep!$I$4:$I$378,0),MATCH(F_Outputs!N$2,F_Outputs_Prep!$B$4:$AH$4,0))</f>
        <v>1</v>
      </c>
      <c r="O355" s="15">
        <f>INDEX(F_Outputs_Prep!$B$4:$AH$378,MATCH(F_Outputs!$A355&amp;F_Outputs!$B355,F_Outputs_Prep!$I$4:$I$378,0),MATCH(F_Outputs!O$2,F_Outputs_Prep!$B$4:$AH$4,0))</f>
        <v>1</v>
      </c>
      <c r="P355" s="15">
        <f>INDEX(F_Outputs_Prep!$B$4:$AH$378,MATCH(F_Outputs!$A355&amp;F_Outputs!$B355,F_Outputs_Prep!$I$4:$I$378,0),MATCH(F_Outputs!P$2,F_Outputs_Prep!$B$4:$AH$4,0))</f>
        <v>1</v>
      </c>
      <c r="Q355" s="15">
        <f>INDEX(F_Outputs_Prep!$B$4:$AH$378,MATCH(F_Outputs!$A355&amp;F_Outputs!$B355,F_Outputs_Prep!$I$4:$I$378,0),MATCH(F_Outputs!Q$2,F_Outputs_Prep!$B$4:$AH$4,0))</f>
        <v>1</v>
      </c>
      <c r="R355" s="15">
        <f>INDEX(F_Outputs_Prep!$B$4:$AH$378,MATCH(F_Outputs!$A355&amp;F_Outputs!$B355,F_Outputs_Prep!$I$4:$I$378,0),MATCH(F_Outputs!R$2,F_Outputs_Prep!$B$4:$AH$4,0))</f>
        <v>1</v>
      </c>
      <c r="S355" s="15">
        <f>INDEX(F_Outputs_Prep!$B$4:$AH$378,MATCH(F_Outputs!$A355&amp;F_Outputs!$B355,F_Outputs_Prep!$I$4:$I$378,0),MATCH(F_Outputs!S$2,F_Outputs_Prep!$B$4:$AH$4,0))</f>
        <v>1</v>
      </c>
      <c r="T355" s="15">
        <f>INDEX(F_Outputs_Prep!$B$4:$AH$378,MATCH(F_Outputs!$A355&amp;F_Outputs!$B355,F_Outputs_Prep!$I$4:$I$378,0),MATCH(F_Outputs!T$2,F_Outputs_Prep!$B$4:$AH$4,0))</f>
        <v>1</v>
      </c>
      <c r="U355" s="15">
        <f>INDEX(F_Outputs_Prep!$B$4:$AH$378,MATCH(F_Outputs!$A355&amp;F_Outputs!$B355,F_Outputs_Prep!$I$4:$I$378,0),MATCH(F_Outputs!U$2,F_Outputs_Prep!$B$4:$AH$4,0))</f>
        <v>1</v>
      </c>
      <c r="V355" s="15">
        <f>INDEX(F_Outputs_Prep!$B$4:$AH$378,MATCH(F_Outputs!$A355&amp;F_Outputs!$B355,F_Outputs_Prep!$I$4:$I$378,0),MATCH(F_Outputs!V$2,F_Outputs_Prep!$B$4:$AH$4,0))</f>
        <v>1</v>
      </c>
      <c r="W355" s="15">
        <f>INDEX(F_Outputs_Prep!$B$4:$AH$378,MATCH(F_Outputs!$A355&amp;F_Outputs!$B355,F_Outputs_Prep!$I$4:$I$378,0),MATCH(F_Outputs!W$2,F_Outputs_Prep!$B$4:$AH$4,0))</f>
        <v>1</v>
      </c>
      <c r="X355" s="15">
        <f>INDEX(F_Outputs_Prep!$B$4:$AH$378,MATCH(F_Outputs!$A355&amp;F_Outputs!$B355,F_Outputs_Prep!$I$4:$I$378,0),MATCH(F_Outputs!X$2,F_Outputs_Prep!$B$4:$AH$4,0))</f>
        <v>1</v>
      </c>
    </row>
    <row r="356" spans="1:24" ht="15" x14ac:dyDescent="0.25">
      <c r="A356" s="58" t="s">
        <v>90</v>
      </c>
      <c r="B356" s="56" t="s">
        <v>125</v>
      </c>
      <c r="C356" s="56" t="s">
        <v>176</v>
      </c>
      <c r="D356" s="52" t="s">
        <v>50</v>
      </c>
      <c r="E356" s="56" t="s">
        <v>44</v>
      </c>
      <c r="F356" s="15" t="str">
        <f>INDEX(F_Outputs_Prep!$B$4:$AH$378,MATCH(F_Outputs!$A356&amp;F_Outputs!$B356,F_Outputs_Prep!$I$4:$I$378,0),MATCH(F_Outputs!F$2,F_Outputs_Prep!$B$4:$AH$4,0))</f>
        <v>##BLANK</v>
      </c>
      <c r="G356" s="15" t="str">
        <f>INDEX(F_Outputs_Prep!$B$4:$AH$378,MATCH(F_Outputs!$A356&amp;F_Outputs!$B356,F_Outputs_Prep!$I$4:$I$378,0),MATCH(F_Outputs!G$2,F_Outputs_Prep!$B$4:$AH$4,0))</f>
        <v>##BLANK</v>
      </c>
      <c r="H356" s="15" t="str">
        <f>INDEX(F_Outputs_Prep!$B$4:$AH$378,MATCH(F_Outputs!$A356&amp;F_Outputs!$B356,F_Outputs_Prep!$I$4:$I$378,0),MATCH(F_Outputs!H$2,F_Outputs_Prep!$B$4:$AH$4,0))</f>
        <v>##BLANK</v>
      </c>
      <c r="I356" s="15" t="str">
        <f>INDEX(F_Outputs_Prep!$B$4:$AH$378,MATCH(F_Outputs!$A356&amp;F_Outputs!$B356,F_Outputs_Prep!$I$4:$I$378,0),MATCH(F_Outputs!I$2,F_Outputs_Prep!$B$4:$AH$4,0))</f>
        <v>##BLANK</v>
      </c>
      <c r="J356" s="15" t="str">
        <f>INDEX(F_Outputs_Prep!$B$4:$AH$378,MATCH(F_Outputs!$A356&amp;F_Outputs!$B356,F_Outputs_Prep!$I$4:$I$378,0),MATCH(F_Outputs!J$2,F_Outputs_Prep!$B$4:$AH$4,0))</f>
        <v>##BLANK</v>
      </c>
      <c r="K356" s="15" t="str">
        <f>INDEX(F_Outputs_Prep!$B$4:$AH$378,MATCH(F_Outputs!$A356&amp;F_Outputs!$B356,F_Outputs_Prep!$I$4:$I$378,0),MATCH(F_Outputs!K$2,F_Outputs_Prep!$B$4:$AH$4,0))</f>
        <v>##BLANK</v>
      </c>
      <c r="L356" s="15" t="str">
        <f>INDEX(F_Outputs_Prep!$B$4:$AH$378,MATCH(F_Outputs!$A356&amp;F_Outputs!$B356,F_Outputs_Prep!$I$4:$I$378,0),MATCH(F_Outputs!L$2,F_Outputs_Prep!$B$4:$AH$4,0))</f>
        <v>##BLANK</v>
      </c>
      <c r="M356" s="15" t="str">
        <f>INDEX(F_Outputs_Prep!$B$4:$AH$378,MATCH(F_Outputs!$A356&amp;F_Outputs!$B356,F_Outputs_Prep!$I$4:$I$378,0),MATCH(F_Outputs!M$2,F_Outputs_Prep!$B$4:$AH$4,0))</f>
        <v>##BLANK</v>
      </c>
      <c r="N356" s="15" t="str">
        <f>INDEX(F_Outputs_Prep!$B$4:$AH$378,MATCH(F_Outputs!$A356&amp;F_Outputs!$B356,F_Outputs_Prep!$I$4:$I$378,0),MATCH(F_Outputs!N$2,F_Outputs_Prep!$B$4:$AH$4,0))</f>
        <v>##BLANK</v>
      </c>
      <c r="O356" s="15" t="str">
        <f>INDEX(F_Outputs_Prep!$B$4:$AH$378,MATCH(F_Outputs!$A356&amp;F_Outputs!$B356,F_Outputs_Prep!$I$4:$I$378,0),MATCH(F_Outputs!O$2,F_Outputs_Prep!$B$4:$AH$4,0))</f>
        <v>##BLANK</v>
      </c>
      <c r="P356" s="15" t="str">
        <f>INDEX(F_Outputs_Prep!$B$4:$AH$378,MATCH(F_Outputs!$A356&amp;F_Outputs!$B356,F_Outputs_Prep!$I$4:$I$378,0),MATCH(F_Outputs!P$2,F_Outputs_Prep!$B$4:$AH$4,0))</f>
        <v>##BLANK</v>
      </c>
      <c r="Q356" s="15" t="str">
        <f>INDEX(F_Outputs_Prep!$B$4:$AH$378,MATCH(F_Outputs!$A356&amp;F_Outputs!$B356,F_Outputs_Prep!$I$4:$I$378,0),MATCH(F_Outputs!Q$2,F_Outputs_Prep!$B$4:$AH$4,0))</f>
        <v>##BLANK</v>
      </c>
      <c r="R356" s="15" t="str">
        <f>INDEX(F_Outputs_Prep!$B$4:$AH$378,MATCH(F_Outputs!$A356&amp;F_Outputs!$B356,F_Outputs_Prep!$I$4:$I$378,0),MATCH(F_Outputs!R$2,F_Outputs_Prep!$B$4:$AH$4,0))</f>
        <v>##BLANK</v>
      </c>
      <c r="S356" s="15" t="str">
        <f>INDEX(F_Outputs_Prep!$B$4:$AH$378,MATCH(F_Outputs!$A356&amp;F_Outputs!$B356,F_Outputs_Prep!$I$4:$I$378,0),MATCH(F_Outputs!S$2,F_Outputs_Prep!$B$4:$AH$4,0))</f>
        <v>##BLANK</v>
      </c>
      <c r="T356" s="15" t="str">
        <f>INDEX(F_Outputs_Prep!$B$4:$AH$378,MATCH(F_Outputs!$A356&amp;F_Outputs!$B356,F_Outputs_Prep!$I$4:$I$378,0),MATCH(F_Outputs!T$2,F_Outputs_Prep!$B$4:$AH$4,0))</f>
        <v>##BLANK</v>
      </c>
      <c r="U356" s="15" t="str">
        <f>INDEX(F_Outputs_Prep!$B$4:$AH$378,MATCH(F_Outputs!$A356&amp;F_Outputs!$B356,F_Outputs_Prep!$I$4:$I$378,0),MATCH(F_Outputs!U$2,F_Outputs_Prep!$B$4:$AH$4,0))</f>
        <v>##BLANK</v>
      </c>
      <c r="V356" s="15" t="str">
        <f>INDEX(F_Outputs_Prep!$B$4:$AH$378,MATCH(F_Outputs!$A356&amp;F_Outputs!$B356,F_Outputs_Prep!$I$4:$I$378,0),MATCH(F_Outputs!V$2,F_Outputs_Prep!$B$4:$AH$4,0))</f>
        <v>##BLANK</v>
      </c>
      <c r="W356" s="15" t="str">
        <f>INDEX(F_Outputs_Prep!$B$4:$AH$378,MATCH(F_Outputs!$A356&amp;F_Outputs!$B356,F_Outputs_Prep!$I$4:$I$378,0),MATCH(F_Outputs!W$2,F_Outputs_Prep!$B$4:$AH$4,0))</f>
        <v>##BLANK</v>
      </c>
      <c r="X356" s="15" t="str">
        <f>INDEX(F_Outputs_Prep!$B$4:$AH$378,MATCH(F_Outputs!$A356&amp;F_Outputs!$B356,F_Outputs_Prep!$I$4:$I$378,0),MATCH(F_Outputs!X$2,F_Outputs_Prep!$B$4:$AH$4,0))</f>
        <v>##BLANK</v>
      </c>
    </row>
    <row r="357" spans="1:24" ht="15" x14ac:dyDescent="0.25">
      <c r="A357" s="58" t="s">
        <v>90</v>
      </c>
      <c r="B357" s="56" t="s">
        <v>126</v>
      </c>
      <c r="C357" s="56" t="s">
        <v>177</v>
      </c>
      <c r="D357" s="52" t="s">
        <v>50</v>
      </c>
      <c r="E357" s="56" t="s">
        <v>44</v>
      </c>
      <c r="F357" s="15" t="str">
        <f>INDEX(F_Outputs_Prep!$B$4:$AH$378,MATCH(F_Outputs!$A357&amp;F_Outputs!$B357,F_Outputs_Prep!$I$4:$I$378,0),MATCH(F_Outputs!F$2,F_Outputs_Prep!$B$4:$AH$4,0))</f>
        <v>##BLANK</v>
      </c>
      <c r="G357" s="15" t="str">
        <f>INDEX(F_Outputs_Prep!$B$4:$AH$378,MATCH(F_Outputs!$A357&amp;F_Outputs!$B357,F_Outputs_Prep!$I$4:$I$378,0),MATCH(F_Outputs!G$2,F_Outputs_Prep!$B$4:$AH$4,0))</f>
        <v>##BLANK</v>
      </c>
      <c r="H357" s="15" t="str">
        <f>INDEX(F_Outputs_Prep!$B$4:$AH$378,MATCH(F_Outputs!$A357&amp;F_Outputs!$B357,F_Outputs_Prep!$I$4:$I$378,0),MATCH(F_Outputs!H$2,F_Outputs_Prep!$B$4:$AH$4,0))</f>
        <v>##BLANK</v>
      </c>
      <c r="I357" s="15" t="str">
        <f>INDEX(F_Outputs_Prep!$B$4:$AH$378,MATCH(F_Outputs!$A357&amp;F_Outputs!$B357,F_Outputs_Prep!$I$4:$I$378,0),MATCH(F_Outputs!I$2,F_Outputs_Prep!$B$4:$AH$4,0))</f>
        <v>##BLANK</v>
      </c>
      <c r="J357" s="15" t="str">
        <f>INDEX(F_Outputs_Prep!$B$4:$AH$378,MATCH(F_Outputs!$A357&amp;F_Outputs!$B357,F_Outputs_Prep!$I$4:$I$378,0),MATCH(F_Outputs!J$2,F_Outputs_Prep!$B$4:$AH$4,0))</f>
        <v>##BLANK</v>
      </c>
      <c r="K357" s="15" t="str">
        <f>INDEX(F_Outputs_Prep!$B$4:$AH$378,MATCH(F_Outputs!$A357&amp;F_Outputs!$B357,F_Outputs_Prep!$I$4:$I$378,0),MATCH(F_Outputs!K$2,F_Outputs_Prep!$B$4:$AH$4,0))</f>
        <v>##BLANK</v>
      </c>
      <c r="L357" s="15" t="str">
        <f>INDEX(F_Outputs_Prep!$B$4:$AH$378,MATCH(F_Outputs!$A357&amp;F_Outputs!$B357,F_Outputs_Prep!$I$4:$I$378,0),MATCH(F_Outputs!L$2,F_Outputs_Prep!$B$4:$AH$4,0))</f>
        <v>##BLANK</v>
      </c>
      <c r="M357" s="15" t="str">
        <f>INDEX(F_Outputs_Prep!$B$4:$AH$378,MATCH(F_Outputs!$A357&amp;F_Outputs!$B357,F_Outputs_Prep!$I$4:$I$378,0),MATCH(F_Outputs!M$2,F_Outputs_Prep!$B$4:$AH$4,0))</f>
        <v>##BLANK</v>
      </c>
      <c r="N357" s="15" t="str">
        <f>INDEX(F_Outputs_Prep!$B$4:$AH$378,MATCH(F_Outputs!$A357&amp;F_Outputs!$B357,F_Outputs_Prep!$I$4:$I$378,0),MATCH(F_Outputs!N$2,F_Outputs_Prep!$B$4:$AH$4,0))</f>
        <v>##BLANK</v>
      </c>
      <c r="O357" s="15" t="str">
        <f>INDEX(F_Outputs_Prep!$B$4:$AH$378,MATCH(F_Outputs!$A357&amp;F_Outputs!$B357,F_Outputs_Prep!$I$4:$I$378,0),MATCH(F_Outputs!O$2,F_Outputs_Prep!$B$4:$AH$4,0))</f>
        <v>##BLANK</v>
      </c>
      <c r="P357" s="15" t="str">
        <f>INDEX(F_Outputs_Prep!$B$4:$AH$378,MATCH(F_Outputs!$A357&amp;F_Outputs!$B357,F_Outputs_Prep!$I$4:$I$378,0),MATCH(F_Outputs!P$2,F_Outputs_Prep!$B$4:$AH$4,0))</f>
        <v>##BLANK</v>
      </c>
      <c r="Q357" s="15" t="str">
        <f>INDEX(F_Outputs_Prep!$B$4:$AH$378,MATCH(F_Outputs!$A357&amp;F_Outputs!$B357,F_Outputs_Prep!$I$4:$I$378,0),MATCH(F_Outputs!Q$2,F_Outputs_Prep!$B$4:$AH$4,0))</f>
        <v>##BLANK</v>
      </c>
      <c r="R357" s="15" t="str">
        <f>INDEX(F_Outputs_Prep!$B$4:$AH$378,MATCH(F_Outputs!$A357&amp;F_Outputs!$B357,F_Outputs_Prep!$I$4:$I$378,0),MATCH(F_Outputs!R$2,F_Outputs_Prep!$B$4:$AH$4,0))</f>
        <v>##BLANK</v>
      </c>
      <c r="S357" s="15" t="str">
        <f>INDEX(F_Outputs_Prep!$B$4:$AH$378,MATCH(F_Outputs!$A357&amp;F_Outputs!$B357,F_Outputs_Prep!$I$4:$I$378,0),MATCH(F_Outputs!S$2,F_Outputs_Prep!$B$4:$AH$4,0))</f>
        <v>##BLANK</v>
      </c>
      <c r="T357" s="15" t="str">
        <f>INDEX(F_Outputs_Prep!$B$4:$AH$378,MATCH(F_Outputs!$A357&amp;F_Outputs!$B357,F_Outputs_Prep!$I$4:$I$378,0),MATCH(F_Outputs!T$2,F_Outputs_Prep!$B$4:$AH$4,0))</f>
        <v>##BLANK</v>
      </c>
      <c r="U357" s="15" t="str">
        <f>INDEX(F_Outputs_Prep!$B$4:$AH$378,MATCH(F_Outputs!$A357&amp;F_Outputs!$B357,F_Outputs_Prep!$I$4:$I$378,0),MATCH(F_Outputs!U$2,F_Outputs_Prep!$B$4:$AH$4,0))</f>
        <v>##BLANK</v>
      </c>
      <c r="V357" s="15" t="str">
        <f>INDEX(F_Outputs_Prep!$B$4:$AH$378,MATCH(F_Outputs!$A357&amp;F_Outputs!$B357,F_Outputs_Prep!$I$4:$I$378,0),MATCH(F_Outputs!V$2,F_Outputs_Prep!$B$4:$AH$4,0))</f>
        <v>##BLANK</v>
      </c>
      <c r="W357" s="15" t="str">
        <f>INDEX(F_Outputs_Prep!$B$4:$AH$378,MATCH(F_Outputs!$A357&amp;F_Outputs!$B357,F_Outputs_Prep!$I$4:$I$378,0),MATCH(F_Outputs!W$2,F_Outputs_Prep!$B$4:$AH$4,0))</f>
        <v>##BLANK</v>
      </c>
      <c r="X357" s="15" t="str">
        <f>INDEX(F_Outputs_Prep!$B$4:$AH$378,MATCH(F_Outputs!$A357&amp;F_Outputs!$B357,F_Outputs_Prep!$I$4:$I$378,0),MATCH(F_Outputs!X$2,F_Outputs_Prep!$B$4:$AH$4,0))</f>
        <v>##BLANK</v>
      </c>
    </row>
    <row r="358" spans="1:24" ht="15" x14ac:dyDescent="0.25">
      <c r="A358" s="58" t="s">
        <v>90</v>
      </c>
      <c r="B358" s="56" t="s">
        <v>127</v>
      </c>
      <c r="C358" s="56" t="s">
        <v>178</v>
      </c>
      <c r="D358" s="52" t="s">
        <v>50</v>
      </c>
      <c r="E358" s="56" t="s">
        <v>44</v>
      </c>
      <c r="F358" s="15" t="str">
        <f>INDEX(F_Outputs_Prep!$B$4:$AH$378,MATCH(F_Outputs!$A358&amp;F_Outputs!$B358,F_Outputs_Prep!$I$4:$I$378,0),MATCH(F_Outputs!F$2,F_Outputs_Prep!$B$4:$AH$4,0))</f>
        <v>##BLANK</v>
      </c>
      <c r="G358" s="15" t="str">
        <f>INDEX(F_Outputs_Prep!$B$4:$AH$378,MATCH(F_Outputs!$A358&amp;F_Outputs!$B358,F_Outputs_Prep!$I$4:$I$378,0),MATCH(F_Outputs!G$2,F_Outputs_Prep!$B$4:$AH$4,0))</f>
        <v>##BLANK</v>
      </c>
      <c r="H358" s="15" t="str">
        <f>INDEX(F_Outputs_Prep!$B$4:$AH$378,MATCH(F_Outputs!$A358&amp;F_Outputs!$B358,F_Outputs_Prep!$I$4:$I$378,0),MATCH(F_Outputs!H$2,F_Outputs_Prep!$B$4:$AH$4,0))</f>
        <v>##BLANK</v>
      </c>
      <c r="I358" s="15" t="str">
        <f>INDEX(F_Outputs_Prep!$B$4:$AH$378,MATCH(F_Outputs!$A358&amp;F_Outputs!$B358,F_Outputs_Prep!$I$4:$I$378,0),MATCH(F_Outputs!I$2,F_Outputs_Prep!$B$4:$AH$4,0))</f>
        <v>##BLANK</v>
      </c>
      <c r="J358" s="15" t="str">
        <f>INDEX(F_Outputs_Prep!$B$4:$AH$378,MATCH(F_Outputs!$A358&amp;F_Outputs!$B358,F_Outputs_Prep!$I$4:$I$378,0),MATCH(F_Outputs!J$2,F_Outputs_Prep!$B$4:$AH$4,0))</f>
        <v>##BLANK</v>
      </c>
      <c r="K358" s="15" t="str">
        <f>INDEX(F_Outputs_Prep!$B$4:$AH$378,MATCH(F_Outputs!$A358&amp;F_Outputs!$B358,F_Outputs_Prep!$I$4:$I$378,0),MATCH(F_Outputs!K$2,F_Outputs_Prep!$B$4:$AH$4,0))</f>
        <v>##BLANK</v>
      </c>
      <c r="L358" s="15" t="str">
        <f>INDEX(F_Outputs_Prep!$B$4:$AH$378,MATCH(F_Outputs!$A358&amp;F_Outputs!$B358,F_Outputs_Prep!$I$4:$I$378,0),MATCH(F_Outputs!L$2,F_Outputs_Prep!$B$4:$AH$4,0))</f>
        <v>##BLANK</v>
      </c>
      <c r="M358" s="15" t="str">
        <f>INDEX(F_Outputs_Prep!$B$4:$AH$378,MATCH(F_Outputs!$A358&amp;F_Outputs!$B358,F_Outputs_Prep!$I$4:$I$378,0),MATCH(F_Outputs!M$2,F_Outputs_Prep!$B$4:$AH$4,0))</f>
        <v>##BLANK</v>
      </c>
      <c r="N358" s="15" t="str">
        <f>INDEX(F_Outputs_Prep!$B$4:$AH$378,MATCH(F_Outputs!$A358&amp;F_Outputs!$B358,F_Outputs_Prep!$I$4:$I$378,0),MATCH(F_Outputs!N$2,F_Outputs_Prep!$B$4:$AH$4,0))</f>
        <v>##BLANK</v>
      </c>
      <c r="O358" s="15" t="str">
        <f>INDEX(F_Outputs_Prep!$B$4:$AH$378,MATCH(F_Outputs!$A358&amp;F_Outputs!$B358,F_Outputs_Prep!$I$4:$I$378,0),MATCH(F_Outputs!O$2,F_Outputs_Prep!$B$4:$AH$4,0))</f>
        <v>##BLANK</v>
      </c>
      <c r="P358" s="15" t="str">
        <f>INDEX(F_Outputs_Prep!$B$4:$AH$378,MATCH(F_Outputs!$A358&amp;F_Outputs!$B358,F_Outputs_Prep!$I$4:$I$378,0),MATCH(F_Outputs!P$2,F_Outputs_Prep!$B$4:$AH$4,0))</f>
        <v>##BLANK</v>
      </c>
      <c r="Q358" s="15" t="str">
        <f>INDEX(F_Outputs_Prep!$B$4:$AH$378,MATCH(F_Outputs!$A358&amp;F_Outputs!$B358,F_Outputs_Prep!$I$4:$I$378,0),MATCH(F_Outputs!Q$2,F_Outputs_Prep!$B$4:$AH$4,0))</f>
        <v>##BLANK</v>
      </c>
      <c r="R358" s="15" t="str">
        <f>INDEX(F_Outputs_Prep!$B$4:$AH$378,MATCH(F_Outputs!$A358&amp;F_Outputs!$B358,F_Outputs_Prep!$I$4:$I$378,0),MATCH(F_Outputs!R$2,F_Outputs_Prep!$B$4:$AH$4,0))</f>
        <v>##BLANK</v>
      </c>
      <c r="S358" s="15" t="str">
        <f>INDEX(F_Outputs_Prep!$B$4:$AH$378,MATCH(F_Outputs!$A358&amp;F_Outputs!$B358,F_Outputs_Prep!$I$4:$I$378,0),MATCH(F_Outputs!S$2,F_Outputs_Prep!$B$4:$AH$4,0))</f>
        <v>##BLANK</v>
      </c>
      <c r="T358" s="15" t="str">
        <f>INDEX(F_Outputs_Prep!$B$4:$AH$378,MATCH(F_Outputs!$A358&amp;F_Outputs!$B358,F_Outputs_Prep!$I$4:$I$378,0),MATCH(F_Outputs!T$2,F_Outputs_Prep!$B$4:$AH$4,0))</f>
        <v>##BLANK</v>
      </c>
      <c r="U358" s="15" t="str">
        <f>INDEX(F_Outputs_Prep!$B$4:$AH$378,MATCH(F_Outputs!$A358&amp;F_Outputs!$B358,F_Outputs_Prep!$I$4:$I$378,0),MATCH(F_Outputs!U$2,F_Outputs_Prep!$B$4:$AH$4,0))</f>
        <v>##BLANK</v>
      </c>
      <c r="V358" s="15" t="str">
        <f>INDEX(F_Outputs_Prep!$B$4:$AH$378,MATCH(F_Outputs!$A358&amp;F_Outputs!$B358,F_Outputs_Prep!$I$4:$I$378,0),MATCH(F_Outputs!V$2,F_Outputs_Prep!$B$4:$AH$4,0))</f>
        <v>##BLANK</v>
      </c>
      <c r="W358" s="15" t="str">
        <f>INDEX(F_Outputs_Prep!$B$4:$AH$378,MATCH(F_Outputs!$A358&amp;F_Outputs!$B358,F_Outputs_Prep!$I$4:$I$378,0),MATCH(F_Outputs!W$2,F_Outputs_Prep!$B$4:$AH$4,0))</f>
        <v>##BLANK</v>
      </c>
      <c r="X358" s="15" t="str">
        <f>INDEX(F_Outputs_Prep!$B$4:$AH$378,MATCH(F_Outputs!$A358&amp;F_Outputs!$B358,F_Outputs_Prep!$I$4:$I$378,0),MATCH(F_Outputs!X$2,F_Outputs_Prep!$B$4:$AH$4,0))</f>
        <v>##BLANK</v>
      </c>
    </row>
    <row r="359" spans="1:24" ht="15" x14ac:dyDescent="0.25">
      <c r="A359" s="58" t="s">
        <v>90</v>
      </c>
      <c r="B359" s="56" t="s">
        <v>128</v>
      </c>
      <c r="C359" s="56" t="s">
        <v>179</v>
      </c>
      <c r="D359" s="52" t="s">
        <v>50</v>
      </c>
      <c r="E359" s="56" t="s">
        <v>44</v>
      </c>
      <c r="F359" s="15" t="str">
        <f>INDEX(F_Outputs_Prep!$B$4:$AH$378,MATCH(F_Outputs!$A359&amp;F_Outputs!$B359,F_Outputs_Prep!$I$4:$I$378,0),MATCH(F_Outputs!F$2,F_Outputs_Prep!$B$4:$AH$4,0))</f>
        <v>##BLANK</v>
      </c>
      <c r="G359" s="15" t="str">
        <f>INDEX(F_Outputs_Prep!$B$4:$AH$378,MATCH(F_Outputs!$A359&amp;F_Outputs!$B359,F_Outputs_Prep!$I$4:$I$378,0),MATCH(F_Outputs!G$2,F_Outputs_Prep!$B$4:$AH$4,0))</f>
        <v>##BLANK</v>
      </c>
      <c r="H359" s="15" t="str">
        <f>INDEX(F_Outputs_Prep!$B$4:$AH$378,MATCH(F_Outputs!$A359&amp;F_Outputs!$B359,F_Outputs_Prep!$I$4:$I$378,0),MATCH(F_Outputs!H$2,F_Outputs_Prep!$B$4:$AH$4,0))</f>
        <v>##BLANK</v>
      </c>
      <c r="I359" s="15" t="str">
        <f>INDEX(F_Outputs_Prep!$B$4:$AH$378,MATCH(F_Outputs!$A359&amp;F_Outputs!$B359,F_Outputs_Prep!$I$4:$I$378,0),MATCH(F_Outputs!I$2,F_Outputs_Prep!$B$4:$AH$4,0))</f>
        <v>##BLANK</v>
      </c>
      <c r="J359" s="15" t="str">
        <f>INDEX(F_Outputs_Prep!$B$4:$AH$378,MATCH(F_Outputs!$A359&amp;F_Outputs!$B359,F_Outputs_Prep!$I$4:$I$378,0),MATCH(F_Outputs!J$2,F_Outputs_Prep!$B$4:$AH$4,0))</f>
        <v>##BLANK</v>
      </c>
      <c r="K359" s="15" t="str">
        <f>INDEX(F_Outputs_Prep!$B$4:$AH$378,MATCH(F_Outputs!$A359&amp;F_Outputs!$B359,F_Outputs_Prep!$I$4:$I$378,0),MATCH(F_Outputs!K$2,F_Outputs_Prep!$B$4:$AH$4,0))</f>
        <v>##BLANK</v>
      </c>
      <c r="L359" s="15" t="str">
        <f>INDEX(F_Outputs_Prep!$B$4:$AH$378,MATCH(F_Outputs!$A359&amp;F_Outputs!$B359,F_Outputs_Prep!$I$4:$I$378,0),MATCH(F_Outputs!L$2,F_Outputs_Prep!$B$4:$AH$4,0))</f>
        <v>##BLANK</v>
      </c>
      <c r="M359" s="15" t="str">
        <f>INDEX(F_Outputs_Prep!$B$4:$AH$378,MATCH(F_Outputs!$A359&amp;F_Outputs!$B359,F_Outputs_Prep!$I$4:$I$378,0),MATCH(F_Outputs!M$2,F_Outputs_Prep!$B$4:$AH$4,0))</f>
        <v>##BLANK</v>
      </c>
      <c r="N359" s="15" t="str">
        <f>INDEX(F_Outputs_Prep!$B$4:$AH$378,MATCH(F_Outputs!$A359&amp;F_Outputs!$B359,F_Outputs_Prep!$I$4:$I$378,0),MATCH(F_Outputs!N$2,F_Outputs_Prep!$B$4:$AH$4,0))</f>
        <v>##BLANK</v>
      </c>
      <c r="O359" s="15" t="str">
        <f>INDEX(F_Outputs_Prep!$B$4:$AH$378,MATCH(F_Outputs!$A359&amp;F_Outputs!$B359,F_Outputs_Prep!$I$4:$I$378,0),MATCH(F_Outputs!O$2,F_Outputs_Prep!$B$4:$AH$4,0))</f>
        <v>##BLANK</v>
      </c>
      <c r="P359" s="15" t="str">
        <f>INDEX(F_Outputs_Prep!$B$4:$AH$378,MATCH(F_Outputs!$A359&amp;F_Outputs!$B359,F_Outputs_Prep!$I$4:$I$378,0),MATCH(F_Outputs!P$2,F_Outputs_Prep!$B$4:$AH$4,0))</f>
        <v>##BLANK</v>
      </c>
      <c r="Q359" s="15" t="str">
        <f>INDEX(F_Outputs_Prep!$B$4:$AH$378,MATCH(F_Outputs!$A359&amp;F_Outputs!$B359,F_Outputs_Prep!$I$4:$I$378,0),MATCH(F_Outputs!Q$2,F_Outputs_Prep!$B$4:$AH$4,0))</f>
        <v>##BLANK</v>
      </c>
      <c r="R359" s="15" t="str">
        <f>INDEX(F_Outputs_Prep!$B$4:$AH$378,MATCH(F_Outputs!$A359&amp;F_Outputs!$B359,F_Outputs_Prep!$I$4:$I$378,0),MATCH(F_Outputs!R$2,F_Outputs_Prep!$B$4:$AH$4,0))</f>
        <v>##BLANK</v>
      </c>
      <c r="S359" s="15" t="str">
        <f>INDEX(F_Outputs_Prep!$B$4:$AH$378,MATCH(F_Outputs!$A359&amp;F_Outputs!$B359,F_Outputs_Prep!$I$4:$I$378,0),MATCH(F_Outputs!S$2,F_Outputs_Prep!$B$4:$AH$4,0))</f>
        <v>##BLANK</v>
      </c>
      <c r="T359" s="15" t="str">
        <f>INDEX(F_Outputs_Prep!$B$4:$AH$378,MATCH(F_Outputs!$A359&amp;F_Outputs!$B359,F_Outputs_Prep!$I$4:$I$378,0),MATCH(F_Outputs!T$2,F_Outputs_Prep!$B$4:$AH$4,0))</f>
        <v>##BLANK</v>
      </c>
      <c r="U359" s="15" t="str">
        <f>INDEX(F_Outputs_Prep!$B$4:$AH$378,MATCH(F_Outputs!$A359&amp;F_Outputs!$B359,F_Outputs_Prep!$I$4:$I$378,0),MATCH(F_Outputs!U$2,F_Outputs_Prep!$B$4:$AH$4,0))</f>
        <v>##BLANK</v>
      </c>
      <c r="V359" s="15" t="str">
        <f>INDEX(F_Outputs_Prep!$B$4:$AH$378,MATCH(F_Outputs!$A359&amp;F_Outputs!$B359,F_Outputs_Prep!$I$4:$I$378,0),MATCH(F_Outputs!V$2,F_Outputs_Prep!$B$4:$AH$4,0))</f>
        <v>##BLANK</v>
      </c>
      <c r="W359" s="15" t="str">
        <f>INDEX(F_Outputs_Prep!$B$4:$AH$378,MATCH(F_Outputs!$A359&amp;F_Outputs!$B359,F_Outputs_Prep!$I$4:$I$378,0),MATCH(F_Outputs!W$2,F_Outputs_Prep!$B$4:$AH$4,0))</f>
        <v>##BLANK</v>
      </c>
      <c r="X359" s="15" t="str">
        <f>INDEX(F_Outputs_Prep!$B$4:$AH$378,MATCH(F_Outputs!$A359&amp;F_Outputs!$B359,F_Outputs_Prep!$I$4:$I$378,0),MATCH(F_Outputs!X$2,F_Outputs_Prep!$B$4:$AH$4,0))</f>
        <v>##BLANK</v>
      </c>
    </row>
    <row r="360" spans="1:24" ht="15" x14ac:dyDescent="0.25">
      <c r="A360" s="58" t="s">
        <v>90</v>
      </c>
      <c r="B360" s="56" t="s">
        <v>129</v>
      </c>
      <c r="C360" s="56" t="s">
        <v>180</v>
      </c>
      <c r="D360" s="52" t="s">
        <v>50</v>
      </c>
      <c r="E360" s="56" t="s">
        <v>44</v>
      </c>
      <c r="F360" s="15" t="str">
        <f>INDEX(F_Outputs_Prep!$B$4:$AH$378,MATCH(F_Outputs!$A360&amp;F_Outputs!$B360,F_Outputs_Prep!$I$4:$I$378,0),MATCH(F_Outputs!F$2,F_Outputs_Prep!$B$4:$AH$4,0))</f>
        <v>##BLANK</v>
      </c>
      <c r="G360" s="15" t="str">
        <f>INDEX(F_Outputs_Prep!$B$4:$AH$378,MATCH(F_Outputs!$A360&amp;F_Outputs!$B360,F_Outputs_Prep!$I$4:$I$378,0),MATCH(F_Outputs!G$2,F_Outputs_Prep!$B$4:$AH$4,0))</f>
        <v>##BLANK</v>
      </c>
      <c r="H360" s="15" t="str">
        <f>INDEX(F_Outputs_Prep!$B$4:$AH$378,MATCH(F_Outputs!$A360&amp;F_Outputs!$B360,F_Outputs_Prep!$I$4:$I$378,0),MATCH(F_Outputs!H$2,F_Outputs_Prep!$B$4:$AH$4,0))</f>
        <v>##BLANK</v>
      </c>
      <c r="I360" s="15" t="str">
        <f>INDEX(F_Outputs_Prep!$B$4:$AH$378,MATCH(F_Outputs!$A360&amp;F_Outputs!$B360,F_Outputs_Prep!$I$4:$I$378,0),MATCH(F_Outputs!I$2,F_Outputs_Prep!$B$4:$AH$4,0))</f>
        <v>##BLANK</v>
      </c>
      <c r="J360" s="15" t="str">
        <f>INDEX(F_Outputs_Prep!$B$4:$AH$378,MATCH(F_Outputs!$A360&amp;F_Outputs!$B360,F_Outputs_Prep!$I$4:$I$378,0),MATCH(F_Outputs!J$2,F_Outputs_Prep!$B$4:$AH$4,0))</f>
        <v>##BLANK</v>
      </c>
      <c r="K360" s="15" t="str">
        <f>INDEX(F_Outputs_Prep!$B$4:$AH$378,MATCH(F_Outputs!$A360&amp;F_Outputs!$B360,F_Outputs_Prep!$I$4:$I$378,0),MATCH(F_Outputs!K$2,F_Outputs_Prep!$B$4:$AH$4,0))</f>
        <v>##BLANK</v>
      </c>
      <c r="L360" s="15" t="str">
        <f>INDEX(F_Outputs_Prep!$B$4:$AH$378,MATCH(F_Outputs!$A360&amp;F_Outputs!$B360,F_Outputs_Prep!$I$4:$I$378,0),MATCH(F_Outputs!L$2,F_Outputs_Prep!$B$4:$AH$4,0))</f>
        <v>##BLANK</v>
      </c>
      <c r="M360" s="15" t="str">
        <f>INDEX(F_Outputs_Prep!$B$4:$AH$378,MATCH(F_Outputs!$A360&amp;F_Outputs!$B360,F_Outputs_Prep!$I$4:$I$378,0),MATCH(F_Outputs!M$2,F_Outputs_Prep!$B$4:$AH$4,0))</f>
        <v>##BLANK</v>
      </c>
      <c r="N360" s="15" t="str">
        <f>INDEX(F_Outputs_Prep!$B$4:$AH$378,MATCH(F_Outputs!$A360&amp;F_Outputs!$B360,F_Outputs_Prep!$I$4:$I$378,0),MATCH(F_Outputs!N$2,F_Outputs_Prep!$B$4:$AH$4,0))</f>
        <v>##BLANK</v>
      </c>
      <c r="O360" s="15" t="str">
        <f>INDEX(F_Outputs_Prep!$B$4:$AH$378,MATCH(F_Outputs!$A360&amp;F_Outputs!$B360,F_Outputs_Prep!$I$4:$I$378,0),MATCH(F_Outputs!O$2,F_Outputs_Prep!$B$4:$AH$4,0))</f>
        <v>##BLANK</v>
      </c>
      <c r="P360" s="15" t="str">
        <f>INDEX(F_Outputs_Prep!$B$4:$AH$378,MATCH(F_Outputs!$A360&amp;F_Outputs!$B360,F_Outputs_Prep!$I$4:$I$378,0),MATCH(F_Outputs!P$2,F_Outputs_Prep!$B$4:$AH$4,0))</f>
        <v>##BLANK</v>
      </c>
      <c r="Q360" s="15" t="str">
        <f>INDEX(F_Outputs_Prep!$B$4:$AH$378,MATCH(F_Outputs!$A360&amp;F_Outputs!$B360,F_Outputs_Prep!$I$4:$I$378,0),MATCH(F_Outputs!Q$2,F_Outputs_Prep!$B$4:$AH$4,0))</f>
        <v>##BLANK</v>
      </c>
      <c r="R360" s="15" t="str">
        <f>INDEX(F_Outputs_Prep!$B$4:$AH$378,MATCH(F_Outputs!$A360&amp;F_Outputs!$B360,F_Outputs_Prep!$I$4:$I$378,0),MATCH(F_Outputs!R$2,F_Outputs_Prep!$B$4:$AH$4,0))</f>
        <v>##BLANK</v>
      </c>
      <c r="S360" s="15" t="str">
        <f>INDEX(F_Outputs_Prep!$B$4:$AH$378,MATCH(F_Outputs!$A360&amp;F_Outputs!$B360,F_Outputs_Prep!$I$4:$I$378,0),MATCH(F_Outputs!S$2,F_Outputs_Prep!$B$4:$AH$4,0))</f>
        <v>##BLANK</v>
      </c>
      <c r="T360" s="15" t="str">
        <f>INDEX(F_Outputs_Prep!$B$4:$AH$378,MATCH(F_Outputs!$A360&amp;F_Outputs!$B360,F_Outputs_Prep!$I$4:$I$378,0),MATCH(F_Outputs!T$2,F_Outputs_Prep!$B$4:$AH$4,0))</f>
        <v>##BLANK</v>
      </c>
      <c r="U360" s="15" t="str">
        <f>INDEX(F_Outputs_Prep!$B$4:$AH$378,MATCH(F_Outputs!$A360&amp;F_Outputs!$B360,F_Outputs_Prep!$I$4:$I$378,0),MATCH(F_Outputs!U$2,F_Outputs_Prep!$B$4:$AH$4,0))</f>
        <v>##BLANK</v>
      </c>
      <c r="V360" s="15" t="str">
        <f>INDEX(F_Outputs_Prep!$B$4:$AH$378,MATCH(F_Outputs!$A360&amp;F_Outputs!$B360,F_Outputs_Prep!$I$4:$I$378,0),MATCH(F_Outputs!V$2,F_Outputs_Prep!$B$4:$AH$4,0))</f>
        <v>##BLANK</v>
      </c>
      <c r="W360" s="15" t="str">
        <f>INDEX(F_Outputs_Prep!$B$4:$AH$378,MATCH(F_Outputs!$A360&amp;F_Outputs!$B360,F_Outputs_Prep!$I$4:$I$378,0),MATCH(F_Outputs!W$2,F_Outputs_Prep!$B$4:$AH$4,0))</f>
        <v>##BLANK</v>
      </c>
      <c r="X360" s="15" t="str">
        <f>INDEX(F_Outputs_Prep!$B$4:$AH$378,MATCH(F_Outputs!$A360&amp;F_Outputs!$B360,F_Outputs_Prep!$I$4:$I$378,0),MATCH(F_Outputs!X$2,F_Outputs_Prep!$B$4:$AH$4,0))</f>
        <v>##BLANK</v>
      </c>
    </row>
    <row r="361" spans="1:24" ht="15" x14ac:dyDescent="0.25">
      <c r="A361" s="58" t="s">
        <v>90</v>
      </c>
      <c r="B361" s="56" t="s">
        <v>130</v>
      </c>
      <c r="C361" s="56" t="s">
        <v>181</v>
      </c>
      <c r="D361" s="52" t="s">
        <v>50</v>
      </c>
      <c r="E361" s="56" t="s">
        <v>44</v>
      </c>
      <c r="F361" s="15" t="str">
        <f>INDEX(F_Outputs_Prep!$B$4:$AH$378,MATCH(F_Outputs!$A361&amp;F_Outputs!$B361,F_Outputs_Prep!$I$4:$I$378,0),MATCH(F_Outputs!F$2,F_Outputs_Prep!$B$4:$AH$4,0))</f>
        <v>##BLANK</v>
      </c>
      <c r="G361" s="15" t="str">
        <f>INDEX(F_Outputs_Prep!$B$4:$AH$378,MATCH(F_Outputs!$A361&amp;F_Outputs!$B361,F_Outputs_Prep!$I$4:$I$378,0),MATCH(F_Outputs!G$2,F_Outputs_Prep!$B$4:$AH$4,0))</f>
        <v>##BLANK</v>
      </c>
      <c r="H361" s="15" t="str">
        <f>INDEX(F_Outputs_Prep!$B$4:$AH$378,MATCH(F_Outputs!$A361&amp;F_Outputs!$B361,F_Outputs_Prep!$I$4:$I$378,0),MATCH(F_Outputs!H$2,F_Outputs_Prep!$B$4:$AH$4,0))</f>
        <v>##BLANK</v>
      </c>
      <c r="I361" s="15" t="str">
        <f>INDEX(F_Outputs_Prep!$B$4:$AH$378,MATCH(F_Outputs!$A361&amp;F_Outputs!$B361,F_Outputs_Prep!$I$4:$I$378,0),MATCH(F_Outputs!I$2,F_Outputs_Prep!$B$4:$AH$4,0))</f>
        <v>##BLANK</v>
      </c>
      <c r="J361" s="15" t="str">
        <f>INDEX(F_Outputs_Prep!$B$4:$AH$378,MATCH(F_Outputs!$A361&amp;F_Outputs!$B361,F_Outputs_Prep!$I$4:$I$378,0),MATCH(F_Outputs!J$2,F_Outputs_Prep!$B$4:$AH$4,0))</f>
        <v>##BLANK</v>
      </c>
      <c r="K361" s="15" t="str">
        <f>INDEX(F_Outputs_Prep!$B$4:$AH$378,MATCH(F_Outputs!$A361&amp;F_Outputs!$B361,F_Outputs_Prep!$I$4:$I$378,0),MATCH(F_Outputs!K$2,F_Outputs_Prep!$B$4:$AH$4,0))</f>
        <v>##BLANK</v>
      </c>
      <c r="L361" s="15" t="str">
        <f>INDEX(F_Outputs_Prep!$B$4:$AH$378,MATCH(F_Outputs!$A361&amp;F_Outputs!$B361,F_Outputs_Prep!$I$4:$I$378,0),MATCH(F_Outputs!L$2,F_Outputs_Prep!$B$4:$AH$4,0))</f>
        <v>##BLANK</v>
      </c>
      <c r="M361" s="15" t="str">
        <f>INDEX(F_Outputs_Prep!$B$4:$AH$378,MATCH(F_Outputs!$A361&amp;F_Outputs!$B361,F_Outputs_Prep!$I$4:$I$378,0),MATCH(F_Outputs!M$2,F_Outputs_Prep!$B$4:$AH$4,0))</f>
        <v>##BLANK</v>
      </c>
      <c r="N361" s="15" t="str">
        <f>INDEX(F_Outputs_Prep!$B$4:$AH$378,MATCH(F_Outputs!$A361&amp;F_Outputs!$B361,F_Outputs_Prep!$I$4:$I$378,0),MATCH(F_Outputs!N$2,F_Outputs_Prep!$B$4:$AH$4,0))</f>
        <v>##BLANK</v>
      </c>
      <c r="O361" s="15" t="str">
        <f>INDEX(F_Outputs_Prep!$B$4:$AH$378,MATCH(F_Outputs!$A361&amp;F_Outputs!$B361,F_Outputs_Prep!$I$4:$I$378,0),MATCH(F_Outputs!O$2,F_Outputs_Prep!$B$4:$AH$4,0))</f>
        <v>##BLANK</v>
      </c>
      <c r="P361" s="15" t="str">
        <f>INDEX(F_Outputs_Prep!$B$4:$AH$378,MATCH(F_Outputs!$A361&amp;F_Outputs!$B361,F_Outputs_Prep!$I$4:$I$378,0),MATCH(F_Outputs!P$2,F_Outputs_Prep!$B$4:$AH$4,0))</f>
        <v>##BLANK</v>
      </c>
      <c r="Q361" s="15" t="str">
        <f>INDEX(F_Outputs_Prep!$B$4:$AH$378,MATCH(F_Outputs!$A361&amp;F_Outputs!$B361,F_Outputs_Prep!$I$4:$I$378,0),MATCH(F_Outputs!Q$2,F_Outputs_Prep!$B$4:$AH$4,0))</f>
        <v>##BLANK</v>
      </c>
      <c r="R361" s="15" t="str">
        <f>INDEX(F_Outputs_Prep!$B$4:$AH$378,MATCH(F_Outputs!$A361&amp;F_Outputs!$B361,F_Outputs_Prep!$I$4:$I$378,0),MATCH(F_Outputs!R$2,F_Outputs_Prep!$B$4:$AH$4,0))</f>
        <v>##BLANK</v>
      </c>
      <c r="S361" s="15" t="str">
        <f>INDEX(F_Outputs_Prep!$B$4:$AH$378,MATCH(F_Outputs!$A361&amp;F_Outputs!$B361,F_Outputs_Prep!$I$4:$I$378,0),MATCH(F_Outputs!S$2,F_Outputs_Prep!$B$4:$AH$4,0))</f>
        <v>##BLANK</v>
      </c>
      <c r="T361" s="15" t="str">
        <f>INDEX(F_Outputs_Prep!$B$4:$AH$378,MATCH(F_Outputs!$A361&amp;F_Outputs!$B361,F_Outputs_Prep!$I$4:$I$378,0),MATCH(F_Outputs!T$2,F_Outputs_Prep!$B$4:$AH$4,0))</f>
        <v>##BLANK</v>
      </c>
      <c r="U361" s="15" t="str">
        <f>INDEX(F_Outputs_Prep!$B$4:$AH$378,MATCH(F_Outputs!$A361&amp;F_Outputs!$B361,F_Outputs_Prep!$I$4:$I$378,0),MATCH(F_Outputs!U$2,F_Outputs_Prep!$B$4:$AH$4,0))</f>
        <v>##BLANK</v>
      </c>
      <c r="V361" s="15" t="str">
        <f>INDEX(F_Outputs_Prep!$B$4:$AH$378,MATCH(F_Outputs!$A361&amp;F_Outputs!$B361,F_Outputs_Prep!$I$4:$I$378,0),MATCH(F_Outputs!V$2,F_Outputs_Prep!$B$4:$AH$4,0))</f>
        <v>##BLANK</v>
      </c>
      <c r="W361" s="15" t="str">
        <f>INDEX(F_Outputs_Prep!$B$4:$AH$378,MATCH(F_Outputs!$A361&amp;F_Outputs!$B361,F_Outputs_Prep!$I$4:$I$378,0),MATCH(F_Outputs!W$2,F_Outputs_Prep!$B$4:$AH$4,0))</f>
        <v>##BLANK</v>
      </c>
      <c r="X361" s="15" t="str">
        <f>INDEX(F_Outputs_Prep!$B$4:$AH$378,MATCH(F_Outputs!$A361&amp;F_Outputs!$B361,F_Outputs_Prep!$I$4:$I$378,0),MATCH(F_Outputs!X$2,F_Outputs_Prep!$B$4:$AH$4,0))</f>
        <v>##BLANK</v>
      </c>
    </row>
    <row r="362" spans="1:24" ht="15" x14ac:dyDescent="0.25">
      <c r="A362" s="58" t="s">
        <v>90</v>
      </c>
      <c r="B362" s="56" t="s">
        <v>131</v>
      </c>
      <c r="C362" s="56" t="s">
        <v>182</v>
      </c>
      <c r="D362" s="52" t="s">
        <v>50</v>
      </c>
      <c r="E362" s="56" t="s">
        <v>44</v>
      </c>
      <c r="F362" s="15" t="str">
        <f>INDEX(F_Outputs_Prep!$B$4:$AH$378,MATCH(F_Outputs!$A362&amp;F_Outputs!$B362,F_Outputs_Prep!$I$4:$I$378,0),MATCH(F_Outputs!F$2,F_Outputs_Prep!$B$4:$AH$4,0))</f>
        <v>##BLANK</v>
      </c>
      <c r="G362" s="15" t="str">
        <f>INDEX(F_Outputs_Prep!$B$4:$AH$378,MATCH(F_Outputs!$A362&amp;F_Outputs!$B362,F_Outputs_Prep!$I$4:$I$378,0),MATCH(F_Outputs!G$2,F_Outputs_Prep!$B$4:$AH$4,0))</f>
        <v>##BLANK</v>
      </c>
      <c r="H362" s="15" t="str">
        <f>INDEX(F_Outputs_Prep!$B$4:$AH$378,MATCH(F_Outputs!$A362&amp;F_Outputs!$B362,F_Outputs_Prep!$I$4:$I$378,0),MATCH(F_Outputs!H$2,F_Outputs_Prep!$B$4:$AH$4,0))</f>
        <v>##BLANK</v>
      </c>
      <c r="I362" s="15" t="str">
        <f>INDEX(F_Outputs_Prep!$B$4:$AH$378,MATCH(F_Outputs!$A362&amp;F_Outputs!$B362,F_Outputs_Prep!$I$4:$I$378,0),MATCH(F_Outputs!I$2,F_Outputs_Prep!$B$4:$AH$4,0))</f>
        <v>##BLANK</v>
      </c>
      <c r="J362" s="15" t="str">
        <f>INDEX(F_Outputs_Prep!$B$4:$AH$378,MATCH(F_Outputs!$A362&amp;F_Outputs!$B362,F_Outputs_Prep!$I$4:$I$378,0),MATCH(F_Outputs!J$2,F_Outputs_Prep!$B$4:$AH$4,0))</f>
        <v>##BLANK</v>
      </c>
      <c r="K362" s="15" t="str">
        <f>INDEX(F_Outputs_Prep!$B$4:$AH$378,MATCH(F_Outputs!$A362&amp;F_Outputs!$B362,F_Outputs_Prep!$I$4:$I$378,0),MATCH(F_Outputs!K$2,F_Outputs_Prep!$B$4:$AH$4,0))</f>
        <v>##BLANK</v>
      </c>
      <c r="L362" s="15" t="str">
        <f>INDEX(F_Outputs_Prep!$B$4:$AH$378,MATCH(F_Outputs!$A362&amp;F_Outputs!$B362,F_Outputs_Prep!$I$4:$I$378,0),MATCH(F_Outputs!L$2,F_Outputs_Prep!$B$4:$AH$4,0))</f>
        <v>##BLANK</v>
      </c>
      <c r="M362" s="15" t="str">
        <f>INDEX(F_Outputs_Prep!$B$4:$AH$378,MATCH(F_Outputs!$A362&amp;F_Outputs!$B362,F_Outputs_Prep!$I$4:$I$378,0),MATCH(F_Outputs!M$2,F_Outputs_Prep!$B$4:$AH$4,0))</f>
        <v>##BLANK</v>
      </c>
      <c r="N362" s="15" t="str">
        <f>INDEX(F_Outputs_Prep!$B$4:$AH$378,MATCH(F_Outputs!$A362&amp;F_Outputs!$B362,F_Outputs_Prep!$I$4:$I$378,0),MATCH(F_Outputs!N$2,F_Outputs_Prep!$B$4:$AH$4,0))</f>
        <v>##BLANK</v>
      </c>
      <c r="O362" s="15" t="str">
        <f>INDEX(F_Outputs_Prep!$B$4:$AH$378,MATCH(F_Outputs!$A362&amp;F_Outputs!$B362,F_Outputs_Prep!$I$4:$I$378,0),MATCH(F_Outputs!O$2,F_Outputs_Prep!$B$4:$AH$4,0))</f>
        <v>##BLANK</v>
      </c>
      <c r="P362" s="15" t="str">
        <f>INDEX(F_Outputs_Prep!$B$4:$AH$378,MATCH(F_Outputs!$A362&amp;F_Outputs!$B362,F_Outputs_Prep!$I$4:$I$378,0),MATCH(F_Outputs!P$2,F_Outputs_Prep!$B$4:$AH$4,0))</f>
        <v>##BLANK</v>
      </c>
      <c r="Q362" s="15" t="str">
        <f>INDEX(F_Outputs_Prep!$B$4:$AH$378,MATCH(F_Outputs!$A362&amp;F_Outputs!$B362,F_Outputs_Prep!$I$4:$I$378,0),MATCH(F_Outputs!Q$2,F_Outputs_Prep!$B$4:$AH$4,0))</f>
        <v>##BLANK</v>
      </c>
      <c r="R362" s="15" t="str">
        <f>INDEX(F_Outputs_Prep!$B$4:$AH$378,MATCH(F_Outputs!$A362&amp;F_Outputs!$B362,F_Outputs_Prep!$I$4:$I$378,0),MATCH(F_Outputs!R$2,F_Outputs_Prep!$B$4:$AH$4,0))</f>
        <v>##BLANK</v>
      </c>
      <c r="S362" s="15" t="str">
        <f>INDEX(F_Outputs_Prep!$B$4:$AH$378,MATCH(F_Outputs!$A362&amp;F_Outputs!$B362,F_Outputs_Prep!$I$4:$I$378,0),MATCH(F_Outputs!S$2,F_Outputs_Prep!$B$4:$AH$4,0))</f>
        <v>##BLANK</v>
      </c>
      <c r="T362" s="15" t="str">
        <f>INDEX(F_Outputs_Prep!$B$4:$AH$378,MATCH(F_Outputs!$A362&amp;F_Outputs!$B362,F_Outputs_Prep!$I$4:$I$378,0),MATCH(F_Outputs!T$2,F_Outputs_Prep!$B$4:$AH$4,0))</f>
        <v>##BLANK</v>
      </c>
      <c r="U362" s="15" t="str">
        <f>INDEX(F_Outputs_Prep!$B$4:$AH$378,MATCH(F_Outputs!$A362&amp;F_Outputs!$B362,F_Outputs_Prep!$I$4:$I$378,0),MATCH(F_Outputs!U$2,F_Outputs_Prep!$B$4:$AH$4,0))</f>
        <v>##BLANK</v>
      </c>
      <c r="V362" s="15" t="str">
        <f>INDEX(F_Outputs_Prep!$B$4:$AH$378,MATCH(F_Outputs!$A362&amp;F_Outputs!$B362,F_Outputs_Prep!$I$4:$I$378,0),MATCH(F_Outputs!V$2,F_Outputs_Prep!$B$4:$AH$4,0))</f>
        <v>##BLANK</v>
      </c>
      <c r="W362" s="15" t="str">
        <f>INDEX(F_Outputs_Prep!$B$4:$AH$378,MATCH(F_Outputs!$A362&amp;F_Outputs!$B362,F_Outputs_Prep!$I$4:$I$378,0),MATCH(F_Outputs!W$2,F_Outputs_Prep!$B$4:$AH$4,0))</f>
        <v>##BLANK</v>
      </c>
      <c r="X362" s="15" t="str">
        <f>INDEX(F_Outputs_Prep!$B$4:$AH$378,MATCH(F_Outputs!$A362&amp;F_Outputs!$B362,F_Outputs_Prep!$I$4:$I$378,0),MATCH(F_Outputs!X$2,F_Outputs_Prep!$B$4:$AH$4,0))</f>
        <v>##BLANK</v>
      </c>
    </row>
    <row r="363" spans="1:24" ht="15" x14ac:dyDescent="0.25">
      <c r="A363" s="58" t="s">
        <v>90</v>
      </c>
      <c r="B363" s="56" t="s">
        <v>132</v>
      </c>
      <c r="C363" s="56" t="s">
        <v>183</v>
      </c>
      <c r="D363" s="52" t="s">
        <v>50</v>
      </c>
      <c r="E363" s="56" t="s">
        <v>44</v>
      </c>
      <c r="F363" s="15" t="str">
        <f>INDEX(F_Outputs_Prep!$B$4:$AH$378,MATCH(F_Outputs!$A363&amp;F_Outputs!$B363,F_Outputs_Prep!$I$4:$I$378,0),MATCH(F_Outputs!F$2,F_Outputs_Prep!$B$4:$AH$4,0))</f>
        <v>##BLANK</v>
      </c>
      <c r="G363" s="15" t="str">
        <f>INDEX(F_Outputs_Prep!$B$4:$AH$378,MATCH(F_Outputs!$A363&amp;F_Outputs!$B363,F_Outputs_Prep!$I$4:$I$378,0),MATCH(F_Outputs!G$2,F_Outputs_Prep!$B$4:$AH$4,0))</f>
        <v>##BLANK</v>
      </c>
      <c r="H363" s="15" t="str">
        <f>INDEX(F_Outputs_Prep!$B$4:$AH$378,MATCH(F_Outputs!$A363&amp;F_Outputs!$B363,F_Outputs_Prep!$I$4:$I$378,0),MATCH(F_Outputs!H$2,F_Outputs_Prep!$B$4:$AH$4,0))</f>
        <v>##BLANK</v>
      </c>
      <c r="I363" s="15" t="str">
        <f>INDEX(F_Outputs_Prep!$B$4:$AH$378,MATCH(F_Outputs!$A363&amp;F_Outputs!$B363,F_Outputs_Prep!$I$4:$I$378,0),MATCH(F_Outputs!I$2,F_Outputs_Prep!$B$4:$AH$4,0))</f>
        <v>##BLANK</v>
      </c>
      <c r="J363" s="15" t="str">
        <f>INDEX(F_Outputs_Prep!$B$4:$AH$378,MATCH(F_Outputs!$A363&amp;F_Outputs!$B363,F_Outputs_Prep!$I$4:$I$378,0),MATCH(F_Outputs!J$2,F_Outputs_Prep!$B$4:$AH$4,0))</f>
        <v>##BLANK</v>
      </c>
      <c r="K363" s="15" t="str">
        <f>INDEX(F_Outputs_Prep!$B$4:$AH$378,MATCH(F_Outputs!$A363&amp;F_Outputs!$B363,F_Outputs_Prep!$I$4:$I$378,0),MATCH(F_Outputs!K$2,F_Outputs_Prep!$B$4:$AH$4,0))</f>
        <v>##BLANK</v>
      </c>
      <c r="L363" s="15" t="str">
        <f>INDEX(F_Outputs_Prep!$B$4:$AH$378,MATCH(F_Outputs!$A363&amp;F_Outputs!$B363,F_Outputs_Prep!$I$4:$I$378,0),MATCH(F_Outputs!L$2,F_Outputs_Prep!$B$4:$AH$4,0))</f>
        <v>##BLANK</v>
      </c>
      <c r="M363" s="15" t="str">
        <f>INDEX(F_Outputs_Prep!$B$4:$AH$378,MATCH(F_Outputs!$A363&amp;F_Outputs!$B363,F_Outputs_Prep!$I$4:$I$378,0),MATCH(F_Outputs!M$2,F_Outputs_Prep!$B$4:$AH$4,0))</f>
        <v>##BLANK</v>
      </c>
      <c r="N363" s="15" t="str">
        <f>INDEX(F_Outputs_Prep!$B$4:$AH$378,MATCH(F_Outputs!$A363&amp;F_Outputs!$B363,F_Outputs_Prep!$I$4:$I$378,0),MATCH(F_Outputs!N$2,F_Outputs_Prep!$B$4:$AH$4,0))</f>
        <v>##BLANK</v>
      </c>
      <c r="O363" s="15" t="str">
        <f>INDEX(F_Outputs_Prep!$B$4:$AH$378,MATCH(F_Outputs!$A363&amp;F_Outputs!$B363,F_Outputs_Prep!$I$4:$I$378,0),MATCH(F_Outputs!O$2,F_Outputs_Prep!$B$4:$AH$4,0))</f>
        <v>##BLANK</v>
      </c>
      <c r="P363" s="15" t="str">
        <f>INDEX(F_Outputs_Prep!$B$4:$AH$378,MATCH(F_Outputs!$A363&amp;F_Outputs!$B363,F_Outputs_Prep!$I$4:$I$378,0),MATCH(F_Outputs!P$2,F_Outputs_Prep!$B$4:$AH$4,0))</f>
        <v>##BLANK</v>
      </c>
      <c r="Q363" s="15" t="str">
        <f>INDEX(F_Outputs_Prep!$B$4:$AH$378,MATCH(F_Outputs!$A363&amp;F_Outputs!$B363,F_Outputs_Prep!$I$4:$I$378,0),MATCH(F_Outputs!Q$2,F_Outputs_Prep!$B$4:$AH$4,0))</f>
        <v>##BLANK</v>
      </c>
      <c r="R363" s="15" t="str">
        <f>INDEX(F_Outputs_Prep!$B$4:$AH$378,MATCH(F_Outputs!$A363&amp;F_Outputs!$B363,F_Outputs_Prep!$I$4:$I$378,0),MATCH(F_Outputs!R$2,F_Outputs_Prep!$B$4:$AH$4,0))</f>
        <v>##BLANK</v>
      </c>
      <c r="S363" s="15" t="str">
        <f>INDEX(F_Outputs_Prep!$B$4:$AH$378,MATCH(F_Outputs!$A363&amp;F_Outputs!$B363,F_Outputs_Prep!$I$4:$I$378,0),MATCH(F_Outputs!S$2,F_Outputs_Prep!$B$4:$AH$4,0))</f>
        <v>##BLANK</v>
      </c>
      <c r="T363" s="15" t="str">
        <f>INDEX(F_Outputs_Prep!$B$4:$AH$378,MATCH(F_Outputs!$A363&amp;F_Outputs!$B363,F_Outputs_Prep!$I$4:$I$378,0),MATCH(F_Outputs!T$2,F_Outputs_Prep!$B$4:$AH$4,0))</f>
        <v>##BLANK</v>
      </c>
      <c r="U363" s="15" t="str">
        <f>INDEX(F_Outputs_Prep!$B$4:$AH$378,MATCH(F_Outputs!$A363&amp;F_Outputs!$B363,F_Outputs_Prep!$I$4:$I$378,0),MATCH(F_Outputs!U$2,F_Outputs_Prep!$B$4:$AH$4,0))</f>
        <v>##BLANK</v>
      </c>
      <c r="V363" s="15" t="str">
        <f>INDEX(F_Outputs_Prep!$B$4:$AH$378,MATCH(F_Outputs!$A363&amp;F_Outputs!$B363,F_Outputs_Prep!$I$4:$I$378,0),MATCH(F_Outputs!V$2,F_Outputs_Prep!$B$4:$AH$4,0))</f>
        <v>##BLANK</v>
      </c>
      <c r="W363" s="15" t="str">
        <f>INDEX(F_Outputs_Prep!$B$4:$AH$378,MATCH(F_Outputs!$A363&amp;F_Outputs!$B363,F_Outputs_Prep!$I$4:$I$378,0),MATCH(F_Outputs!W$2,F_Outputs_Prep!$B$4:$AH$4,0))</f>
        <v>##BLANK</v>
      </c>
      <c r="X363" s="15" t="str">
        <f>INDEX(F_Outputs_Prep!$B$4:$AH$378,MATCH(F_Outputs!$A363&amp;F_Outputs!$B363,F_Outputs_Prep!$I$4:$I$378,0),MATCH(F_Outputs!X$2,F_Outputs_Prep!$B$4:$AH$4,0))</f>
        <v>##BLANK</v>
      </c>
    </row>
    <row r="364" spans="1:24" ht="15" x14ac:dyDescent="0.25">
      <c r="A364" s="58" t="s">
        <v>90</v>
      </c>
      <c r="B364" s="56" t="s">
        <v>124</v>
      </c>
      <c r="C364" s="56" t="s">
        <v>184</v>
      </c>
      <c r="D364" s="52" t="s">
        <v>68</v>
      </c>
      <c r="E364" s="56" t="s">
        <v>44</v>
      </c>
      <c r="F364" s="15" t="str">
        <f>INDEX(F_Outputs_Prep!$B$4:$AH$378,MATCH(F_Outputs!$A364&amp;F_Outputs!$B364,F_Outputs_Prep!$I$4:$I$378,0),MATCH(F_Outputs!F$2,F_Outputs_Prep!$B$4:$AH$4,0))</f>
        <v>##BLANK</v>
      </c>
      <c r="G364" s="15" t="str">
        <f>INDEX(F_Outputs_Prep!$B$4:$AH$378,MATCH(F_Outputs!$A364&amp;F_Outputs!$B364,F_Outputs_Prep!$I$4:$I$378,0),MATCH(F_Outputs!G$2,F_Outputs_Prep!$B$4:$AH$4,0))</f>
        <v>##BLANK</v>
      </c>
      <c r="H364" s="15" t="str">
        <f>INDEX(F_Outputs_Prep!$B$4:$AH$378,MATCH(F_Outputs!$A364&amp;F_Outputs!$B364,F_Outputs_Prep!$I$4:$I$378,0),MATCH(F_Outputs!H$2,F_Outputs_Prep!$B$4:$AH$4,0))</f>
        <v>##BLANK</v>
      </c>
      <c r="I364" s="15" t="str">
        <f>INDEX(F_Outputs_Prep!$B$4:$AH$378,MATCH(F_Outputs!$A364&amp;F_Outputs!$B364,F_Outputs_Prep!$I$4:$I$378,0),MATCH(F_Outputs!I$2,F_Outputs_Prep!$B$4:$AH$4,0))</f>
        <v>##BLANK</v>
      </c>
      <c r="J364" s="15" t="str">
        <f>INDEX(F_Outputs_Prep!$B$4:$AH$378,MATCH(F_Outputs!$A364&amp;F_Outputs!$B364,F_Outputs_Prep!$I$4:$I$378,0),MATCH(F_Outputs!J$2,F_Outputs_Prep!$B$4:$AH$4,0))</f>
        <v>##BLANK</v>
      </c>
      <c r="K364" s="15" t="str">
        <f>INDEX(F_Outputs_Prep!$B$4:$AH$378,MATCH(F_Outputs!$A364&amp;F_Outputs!$B364,F_Outputs_Prep!$I$4:$I$378,0),MATCH(F_Outputs!K$2,F_Outputs_Prep!$B$4:$AH$4,0))</f>
        <v>##BLANK</v>
      </c>
      <c r="L364" s="15" t="str">
        <f>INDEX(F_Outputs_Prep!$B$4:$AH$378,MATCH(F_Outputs!$A364&amp;F_Outputs!$B364,F_Outputs_Prep!$I$4:$I$378,0),MATCH(F_Outputs!L$2,F_Outputs_Prep!$B$4:$AH$4,0))</f>
        <v>##BLANK</v>
      </c>
      <c r="M364" s="15" t="str">
        <f>INDEX(F_Outputs_Prep!$B$4:$AH$378,MATCH(F_Outputs!$A364&amp;F_Outputs!$B364,F_Outputs_Prep!$I$4:$I$378,0),MATCH(F_Outputs!M$2,F_Outputs_Prep!$B$4:$AH$4,0))</f>
        <v>##BLANK</v>
      </c>
      <c r="N364" s="15" t="str">
        <f>INDEX(F_Outputs_Prep!$B$4:$AH$378,MATCH(F_Outputs!$A364&amp;F_Outputs!$B364,F_Outputs_Prep!$I$4:$I$378,0),MATCH(F_Outputs!N$2,F_Outputs_Prep!$B$4:$AH$4,0))</f>
        <v>##BLANK</v>
      </c>
      <c r="O364" s="15" t="str">
        <f>INDEX(F_Outputs_Prep!$B$4:$AH$378,MATCH(F_Outputs!$A364&amp;F_Outputs!$B364,F_Outputs_Prep!$I$4:$I$378,0),MATCH(F_Outputs!O$2,F_Outputs_Prep!$B$4:$AH$4,0))</f>
        <v>##BLANK</v>
      </c>
      <c r="P364" s="15" t="str">
        <f>INDEX(F_Outputs_Prep!$B$4:$AH$378,MATCH(F_Outputs!$A364&amp;F_Outputs!$B364,F_Outputs_Prep!$I$4:$I$378,0),MATCH(F_Outputs!P$2,F_Outputs_Prep!$B$4:$AH$4,0))</f>
        <v>##BLANK</v>
      </c>
      <c r="Q364" s="15" t="str">
        <f>INDEX(F_Outputs_Prep!$B$4:$AH$378,MATCH(F_Outputs!$A364&amp;F_Outputs!$B364,F_Outputs_Prep!$I$4:$I$378,0),MATCH(F_Outputs!Q$2,F_Outputs_Prep!$B$4:$AH$4,0))</f>
        <v>##BLANK</v>
      </c>
      <c r="R364" s="15" t="str">
        <f>INDEX(F_Outputs_Prep!$B$4:$AH$378,MATCH(F_Outputs!$A364&amp;F_Outputs!$B364,F_Outputs_Prep!$I$4:$I$378,0),MATCH(F_Outputs!R$2,F_Outputs_Prep!$B$4:$AH$4,0))</f>
        <v>##BLANK</v>
      </c>
      <c r="S364" s="15" t="str">
        <f>INDEX(F_Outputs_Prep!$B$4:$AH$378,MATCH(F_Outputs!$A364&amp;F_Outputs!$B364,F_Outputs_Prep!$I$4:$I$378,0),MATCH(F_Outputs!S$2,F_Outputs_Prep!$B$4:$AH$4,0))</f>
        <v>##BLANK</v>
      </c>
      <c r="T364" s="15" t="str">
        <f>INDEX(F_Outputs_Prep!$B$4:$AH$378,MATCH(F_Outputs!$A364&amp;F_Outputs!$B364,F_Outputs_Prep!$I$4:$I$378,0),MATCH(F_Outputs!T$2,F_Outputs_Prep!$B$4:$AH$4,0))</f>
        <v>##BLANK</v>
      </c>
      <c r="U364" s="15" t="str">
        <f>INDEX(F_Outputs_Prep!$B$4:$AH$378,MATCH(F_Outputs!$A364&amp;F_Outputs!$B364,F_Outputs_Prep!$I$4:$I$378,0),MATCH(F_Outputs!U$2,F_Outputs_Prep!$B$4:$AH$4,0))</f>
        <v>##BLANK</v>
      </c>
      <c r="V364" s="15" t="str">
        <f>INDEX(F_Outputs_Prep!$B$4:$AH$378,MATCH(F_Outputs!$A364&amp;F_Outputs!$B364,F_Outputs_Prep!$I$4:$I$378,0),MATCH(F_Outputs!V$2,F_Outputs_Prep!$B$4:$AH$4,0))</f>
        <v>##BLANK</v>
      </c>
      <c r="W364" s="15" t="str">
        <f>INDEX(F_Outputs_Prep!$B$4:$AH$378,MATCH(F_Outputs!$A364&amp;F_Outputs!$B364,F_Outputs_Prep!$I$4:$I$378,0),MATCH(F_Outputs!W$2,F_Outputs_Prep!$B$4:$AH$4,0))</f>
        <v>##BLANK</v>
      </c>
      <c r="X364" s="15" t="str">
        <f>INDEX(F_Outputs_Prep!$B$4:$AH$378,MATCH(F_Outputs!$A364&amp;F_Outputs!$B364,F_Outputs_Prep!$I$4:$I$378,0),MATCH(F_Outputs!X$2,F_Outputs_Prep!$B$4:$AH$4,0))</f>
        <v>##BLANK</v>
      </c>
    </row>
    <row r="365" spans="1:24" ht="15" x14ac:dyDescent="0.25">
      <c r="A365" s="58" t="s">
        <v>90</v>
      </c>
      <c r="B365" s="56" t="s">
        <v>164</v>
      </c>
      <c r="C365" s="56" t="s">
        <v>153</v>
      </c>
      <c r="D365" s="52" t="s">
        <v>50</v>
      </c>
      <c r="E365" s="56" t="s">
        <v>44</v>
      </c>
      <c r="F365" s="15" t="str">
        <f>INDEX(F_Outputs_Prep!$B$4:$AH$378,MATCH(F_Outputs!$A365&amp;F_Outputs!$B365,F_Outputs_Prep!$I$4:$I$378,0),MATCH(F_Outputs!F$2,F_Outputs_Prep!$B$4:$AH$4,0))</f>
        <v>##BLANK</v>
      </c>
      <c r="G365" s="15" t="str">
        <f>INDEX(F_Outputs_Prep!$B$4:$AH$378,MATCH(F_Outputs!$A365&amp;F_Outputs!$B365,F_Outputs_Prep!$I$4:$I$378,0),MATCH(F_Outputs!G$2,F_Outputs_Prep!$B$4:$AH$4,0))</f>
        <v>##BLANK</v>
      </c>
      <c r="H365" s="15" t="str">
        <f>INDEX(F_Outputs_Prep!$B$4:$AH$378,MATCH(F_Outputs!$A365&amp;F_Outputs!$B365,F_Outputs_Prep!$I$4:$I$378,0),MATCH(F_Outputs!H$2,F_Outputs_Prep!$B$4:$AH$4,0))</f>
        <v>##BLANK</v>
      </c>
      <c r="I365" s="15" t="str">
        <f>INDEX(F_Outputs_Prep!$B$4:$AH$378,MATCH(F_Outputs!$A365&amp;F_Outputs!$B365,F_Outputs_Prep!$I$4:$I$378,0),MATCH(F_Outputs!I$2,F_Outputs_Prep!$B$4:$AH$4,0))</f>
        <v>##BLANK</v>
      </c>
      <c r="J365" s="15" t="str">
        <f>INDEX(F_Outputs_Prep!$B$4:$AH$378,MATCH(F_Outputs!$A365&amp;F_Outputs!$B365,F_Outputs_Prep!$I$4:$I$378,0),MATCH(F_Outputs!J$2,F_Outputs_Prep!$B$4:$AH$4,0))</f>
        <v>##BLANK</v>
      </c>
      <c r="K365" s="15" t="str">
        <f>INDEX(F_Outputs_Prep!$B$4:$AH$378,MATCH(F_Outputs!$A365&amp;F_Outputs!$B365,F_Outputs_Prep!$I$4:$I$378,0),MATCH(F_Outputs!K$2,F_Outputs_Prep!$B$4:$AH$4,0))</f>
        <v>##BLANK</v>
      </c>
      <c r="L365" s="15" t="str">
        <f>INDEX(F_Outputs_Prep!$B$4:$AH$378,MATCH(F_Outputs!$A365&amp;F_Outputs!$B365,F_Outputs_Prep!$I$4:$I$378,0),MATCH(F_Outputs!L$2,F_Outputs_Prep!$B$4:$AH$4,0))</f>
        <v>##BLANK</v>
      </c>
      <c r="M365" s="15" t="str">
        <f>INDEX(F_Outputs_Prep!$B$4:$AH$378,MATCH(F_Outputs!$A365&amp;F_Outputs!$B365,F_Outputs_Prep!$I$4:$I$378,0),MATCH(F_Outputs!M$2,F_Outputs_Prep!$B$4:$AH$4,0))</f>
        <v>##BLANK</v>
      </c>
      <c r="N365" s="15" t="str">
        <f>INDEX(F_Outputs_Prep!$B$4:$AH$378,MATCH(F_Outputs!$A365&amp;F_Outputs!$B365,F_Outputs_Prep!$I$4:$I$378,0),MATCH(F_Outputs!N$2,F_Outputs_Prep!$B$4:$AH$4,0))</f>
        <v>##BLANK</v>
      </c>
      <c r="O365" s="15" t="str">
        <f>INDEX(F_Outputs_Prep!$B$4:$AH$378,MATCH(F_Outputs!$A365&amp;F_Outputs!$B365,F_Outputs_Prep!$I$4:$I$378,0),MATCH(F_Outputs!O$2,F_Outputs_Prep!$B$4:$AH$4,0))</f>
        <v>##BLANK</v>
      </c>
      <c r="P365" s="15" t="str">
        <f>INDEX(F_Outputs_Prep!$B$4:$AH$378,MATCH(F_Outputs!$A365&amp;F_Outputs!$B365,F_Outputs_Prep!$I$4:$I$378,0),MATCH(F_Outputs!P$2,F_Outputs_Prep!$B$4:$AH$4,0))</f>
        <v>##BLANK</v>
      </c>
      <c r="Q365" s="15" t="str">
        <f>INDEX(F_Outputs_Prep!$B$4:$AH$378,MATCH(F_Outputs!$A365&amp;F_Outputs!$B365,F_Outputs_Prep!$I$4:$I$378,0),MATCH(F_Outputs!Q$2,F_Outputs_Prep!$B$4:$AH$4,0))</f>
        <v>##BLANK</v>
      </c>
      <c r="R365" s="15" t="str">
        <f>INDEX(F_Outputs_Prep!$B$4:$AH$378,MATCH(F_Outputs!$A365&amp;F_Outputs!$B365,F_Outputs_Prep!$I$4:$I$378,0),MATCH(F_Outputs!R$2,F_Outputs_Prep!$B$4:$AH$4,0))</f>
        <v>##BLANK</v>
      </c>
      <c r="S365" s="15" t="str">
        <f>INDEX(F_Outputs_Prep!$B$4:$AH$378,MATCH(F_Outputs!$A365&amp;F_Outputs!$B365,F_Outputs_Prep!$I$4:$I$378,0),MATCH(F_Outputs!S$2,F_Outputs_Prep!$B$4:$AH$4,0))</f>
        <v>##BLANK</v>
      </c>
      <c r="T365" s="15" t="str">
        <f>INDEX(F_Outputs_Prep!$B$4:$AH$378,MATCH(F_Outputs!$A365&amp;F_Outputs!$B365,F_Outputs_Prep!$I$4:$I$378,0),MATCH(F_Outputs!T$2,F_Outputs_Prep!$B$4:$AH$4,0))</f>
        <v>##BLANK</v>
      </c>
      <c r="U365" s="15" t="str">
        <f>INDEX(F_Outputs_Prep!$B$4:$AH$378,MATCH(F_Outputs!$A365&amp;F_Outputs!$B365,F_Outputs_Prep!$I$4:$I$378,0),MATCH(F_Outputs!U$2,F_Outputs_Prep!$B$4:$AH$4,0))</f>
        <v>##BLANK</v>
      </c>
      <c r="V365" s="15" t="str">
        <f>INDEX(F_Outputs_Prep!$B$4:$AH$378,MATCH(F_Outputs!$A365&amp;F_Outputs!$B365,F_Outputs_Prep!$I$4:$I$378,0),MATCH(F_Outputs!V$2,F_Outputs_Prep!$B$4:$AH$4,0))</f>
        <v>##BLANK</v>
      </c>
      <c r="W365" s="15" t="str">
        <f>INDEX(F_Outputs_Prep!$B$4:$AH$378,MATCH(F_Outputs!$A365&amp;F_Outputs!$B365,F_Outputs_Prep!$I$4:$I$378,0),MATCH(F_Outputs!W$2,F_Outputs_Prep!$B$4:$AH$4,0))</f>
        <v>##BLANK</v>
      </c>
      <c r="X365" s="15" t="str">
        <f>INDEX(F_Outputs_Prep!$B$4:$AH$378,MATCH(F_Outputs!$A365&amp;F_Outputs!$B365,F_Outputs_Prep!$I$4:$I$378,0),MATCH(F_Outputs!X$2,F_Outputs_Prep!$B$4:$AH$4,0))</f>
        <v>##BLANK</v>
      </c>
    </row>
    <row r="366" spans="1:24" ht="15" x14ac:dyDescent="0.25">
      <c r="A366" s="58" t="s">
        <v>90</v>
      </c>
      <c r="B366" s="56" t="s">
        <v>165</v>
      </c>
      <c r="C366" s="56" t="s">
        <v>185</v>
      </c>
      <c r="D366" s="52" t="s">
        <v>50</v>
      </c>
      <c r="E366" s="56" t="s">
        <v>44</v>
      </c>
      <c r="F366" s="15" t="str">
        <f>INDEX(F_Outputs_Prep!$B$4:$AH$378,MATCH(F_Outputs!$A366&amp;F_Outputs!$B366,F_Outputs_Prep!$I$4:$I$378,0),MATCH(F_Outputs!F$2,F_Outputs_Prep!$B$4:$AH$4,0))</f>
        <v>##BLANK</v>
      </c>
      <c r="G366" s="15" t="str">
        <f>INDEX(F_Outputs_Prep!$B$4:$AH$378,MATCH(F_Outputs!$A366&amp;F_Outputs!$B366,F_Outputs_Prep!$I$4:$I$378,0),MATCH(F_Outputs!G$2,F_Outputs_Prep!$B$4:$AH$4,0))</f>
        <v>##BLANK</v>
      </c>
      <c r="H366" s="15" t="str">
        <f>INDEX(F_Outputs_Prep!$B$4:$AH$378,MATCH(F_Outputs!$A366&amp;F_Outputs!$B366,F_Outputs_Prep!$I$4:$I$378,0),MATCH(F_Outputs!H$2,F_Outputs_Prep!$B$4:$AH$4,0))</f>
        <v>##BLANK</v>
      </c>
      <c r="I366" s="15" t="str">
        <f>INDEX(F_Outputs_Prep!$B$4:$AH$378,MATCH(F_Outputs!$A366&amp;F_Outputs!$B366,F_Outputs_Prep!$I$4:$I$378,0),MATCH(F_Outputs!I$2,F_Outputs_Prep!$B$4:$AH$4,0))</f>
        <v>##BLANK</v>
      </c>
      <c r="J366" s="15" t="str">
        <f>INDEX(F_Outputs_Prep!$B$4:$AH$378,MATCH(F_Outputs!$A366&amp;F_Outputs!$B366,F_Outputs_Prep!$I$4:$I$378,0),MATCH(F_Outputs!J$2,F_Outputs_Prep!$B$4:$AH$4,0))</f>
        <v>##BLANK</v>
      </c>
      <c r="K366" s="15" t="str">
        <f>INDEX(F_Outputs_Prep!$B$4:$AH$378,MATCH(F_Outputs!$A366&amp;F_Outputs!$B366,F_Outputs_Prep!$I$4:$I$378,0),MATCH(F_Outputs!K$2,F_Outputs_Prep!$B$4:$AH$4,0))</f>
        <v>##BLANK</v>
      </c>
      <c r="L366" s="15" t="str">
        <f>INDEX(F_Outputs_Prep!$B$4:$AH$378,MATCH(F_Outputs!$A366&amp;F_Outputs!$B366,F_Outputs_Prep!$I$4:$I$378,0),MATCH(F_Outputs!L$2,F_Outputs_Prep!$B$4:$AH$4,0))</f>
        <v>##BLANK</v>
      </c>
      <c r="M366" s="15" t="str">
        <f>INDEX(F_Outputs_Prep!$B$4:$AH$378,MATCH(F_Outputs!$A366&amp;F_Outputs!$B366,F_Outputs_Prep!$I$4:$I$378,0),MATCH(F_Outputs!M$2,F_Outputs_Prep!$B$4:$AH$4,0))</f>
        <v>##BLANK</v>
      </c>
      <c r="N366" s="15" t="str">
        <f>INDEX(F_Outputs_Prep!$B$4:$AH$378,MATCH(F_Outputs!$A366&amp;F_Outputs!$B366,F_Outputs_Prep!$I$4:$I$378,0),MATCH(F_Outputs!N$2,F_Outputs_Prep!$B$4:$AH$4,0))</f>
        <v>##BLANK</v>
      </c>
      <c r="O366" s="15" t="str">
        <f>INDEX(F_Outputs_Prep!$B$4:$AH$378,MATCH(F_Outputs!$A366&amp;F_Outputs!$B366,F_Outputs_Prep!$I$4:$I$378,0),MATCH(F_Outputs!O$2,F_Outputs_Prep!$B$4:$AH$4,0))</f>
        <v>##BLANK</v>
      </c>
      <c r="P366" s="15" t="str">
        <f>INDEX(F_Outputs_Prep!$B$4:$AH$378,MATCH(F_Outputs!$A366&amp;F_Outputs!$B366,F_Outputs_Prep!$I$4:$I$378,0),MATCH(F_Outputs!P$2,F_Outputs_Prep!$B$4:$AH$4,0))</f>
        <v>##BLANK</v>
      </c>
      <c r="Q366" s="15" t="str">
        <f>INDEX(F_Outputs_Prep!$B$4:$AH$378,MATCH(F_Outputs!$A366&amp;F_Outputs!$B366,F_Outputs_Prep!$I$4:$I$378,0),MATCH(F_Outputs!Q$2,F_Outputs_Prep!$B$4:$AH$4,0))</f>
        <v>##BLANK</v>
      </c>
      <c r="R366" s="15" t="str">
        <f>INDEX(F_Outputs_Prep!$B$4:$AH$378,MATCH(F_Outputs!$A366&amp;F_Outputs!$B366,F_Outputs_Prep!$I$4:$I$378,0),MATCH(F_Outputs!R$2,F_Outputs_Prep!$B$4:$AH$4,0))</f>
        <v>##BLANK</v>
      </c>
      <c r="S366" s="15" t="str">
        <f>INDEX(F_Outputs_Prep!$B$4:$AH$378,MATCH(F_Outputs!$A366&amp;F_Outputs!$B366,F_Outputs_Prep!$I$4:$I$378,0),MATCH(F_Outputs!S$2,F_Outputs_Prep!$B$4:$AH$4,0))</f>
        <v>##BLANK</v>
      </c>
      <c r="T366" s="15" t="str">
        <f>INDEX(F_Outputs_Prep!$B$4:$AH$378,MATCH(F_Outputs!$A366&amp;F_Outputs!$B366,F_Outputs_Prep!$I$4:$I$378,0),MATCH(F_Outputs!T$2,F_Outputs_Prep!$B$4:$AH$4,0))</f>
        <v>##BLANK</v>
      </c>
      <c r="U366" s="15" t="str">
        <f>INDEX(F_Outputs_Prep!$B$4:$AH$378,MATCH(F_Outputs!$A366&amp;F_Outputs!$B366,F_Outputs_Prep!$I$4:$I$378,0),MATCH(F_Outputs!U$2,F_Outputs_Prep!$B$4:$AH$4,0))</f>
        <v>##BLANK</v>
      </c>
      <c r="V366" s="15" t="str">
        <f>INDEX(F_Outputs_Prep!$B$4:$AH$378,MATCH(F_Outputs!$A366&amp;F_Outputs!$B366,F_Outputs_Prep!$I$4:$I$378,0),MATCH(F_Outputs!V$2,F_Outputs_Prep!$B$4:$AH$4,0))</f>
        <v>##BLANK</v>
      </c>
      <c r="W366" s="15" t="str">
        <f>INDEX(F_Outputs_Prep!$B$4:$AH$378,MATCH(F_Outputs!$A366&amp;F_Outputs!$B366,F_Outputs_Prep!$I$4:$I$378,0),MATCH(F_Outputs!W$2,F_Outputs_Prep!$B$4:$AH$4,0))</f>
        <v>##BLANK</v>
      </c>
      <c r="X366" s="15" t="str">
        <f>INDEX(F_Outputs_Prep!$B$4:$AH$378,MATCH(F_Outputs!$A366&amp;F_Outputs!$B366,F_Outputs_Prep!$I$4:$I$378,0),MATCH(F_Outputs!X$2,F_Outputs_Prep!$B$4:$AH$4,0))</f>
        <v>##BLANK</v>
      </c>
    </row>
    <row r="367" spans="1:24" ht="15" x14ac:dyDescent="0.25">
      <c r="A367" s="58" t="s">
        <v>90</v>
      </c>
      <c r="B367" s="56" t="s">
        <v>166</v>
      </c>
      <c r="C367" s="56" t="s">
        <v>186</v>
      </c>
      <c r="D367" s="52" t="s">
        <v>50</v>
      </c>
      <c r="E367" s="56" t="s">
        <v>44</v>
      </c>
      <c r="F367" s="15" t="str">
        <f>INDEX(F_Outputs_Prep!$B$4:$AH$378,MATCH(F_Outputs!$A367&amp;F_Outputs!$B367,F_Outputs_Prep!$I$4:$I$378,0),MATCH(F_Outputs!F$2,F_Outputs_Prep!$B$4:$AH$4,0))</f>
        <v>##BLANK</v>
      </c>
      <c r="G367" s="15" t="str">
        <f>INDEX(F_Outputs_Prep!$B$4:$AH$378,MATCH(F_Outputs!$A367&amp;F_Outputs!$B367,F_Outputs_Prep!$I$4:$I$378,0),MATCH(F_Outputs!G$2,F_Outputs_Prep!$B$4:$AH$4,0))</f>
        <v>##BLANK</v>
      </c>
      <c r="H367" s="15" t="str">
        <f>INDEX(F_Outputs_Prep!$B$4:$AH$378,MATCH(F_Outputs!$A367&amp;F_Outputs!$B367,F_Outputs_Prep!$I$4:$I$378,0),MATCH(F_Outputs!H$2,F_Outputs_Prep!$B$4:$AH$4,0))</f>
        <v>##BLANK</v>
      </c>
      <c r="I367" s="15" t="str">
        <f>INDEX(F_Outputs_Prep!$B$4:$AH$378,MATCH(F_Outputs!$A367&amp;F_Outputs!$B367,F_Outputs_Prep!$I$4:$I$378,0),MATCH(F_Outputs!I$2,F_Outputs_Prep!$B$4:$AH$4,0))</f>
        <v>##BLANK</v>
      </c>
      <c r="J367" s="15" t="str">
        <f>INDEX(F_Outputs_Prep!$B$4:$AH$378,MATCH(F_Outputs!$A367&amp;F_Outputs!$B367,F_Outputs_Prep!$I$4:$I$378,0),MATCH(F_Outputs!J$2,F_Outputs_Prep!$B$4:$AH$4,0))</f>
        <v>##BLANK</v>
      </c>
      <c r="K367" s="15" t="str">
        <f>INDEX(F_Outputs_Prep!$B$4:$AH$378,MATCH(F_Outputs!$A367&amp;F_Outputs!$B367,F_Outputs_Prep!$I$4:$I$378,0),MATCH(F_Outputs!K$2,F_Outputs_Prep!$B$4:$AH$4,0))</f>
        <v>##BLANK</v>
      </c>
      <c r="L367" s="15" t="str">
        <f>INDEX(F_Outputs_Prep!$B$4:$AH$378,MATCH(F_Outputs!$A367&amp;F_Outputs!$B367,F_Outputs_Prep!$I$4:$I$378,0),MATCH(F_Outputs!L$2,F_Outputs_Prep!$B$4:$AH$4,0))</f>
        <v>##BLANK</v>
      </c>
      <c r="M367" s="15" t="str">
        <f>INDEX(F_Outputs_Prep!$B$4:$AH$378,MATCH(F_Outputs!$A367&amp;F_Outputs!$B367,F_Outputs_Prep!$I$4:$I$378,0),MATCH(F_Outputs!M$2,F_Outputs_Prep!$B$4:$AH$4,0))</f>
        <v>##BLANK</v>
      </c>
      <c r="N367" s="15" t="str">
        <f>INDEX(F_Outputs_Prep!$B$4:$AH$378,MATCH(F_Outputs!$A367&amp;F_Outputs!$B367,F_Outputs_Prep!$I$4:$I$378,0),MATCH(F_Outputs!N$2,F_Outputs_Prep!$B$4:$AH$4,0))</f>
        <v>##BLANK</v>
      </c>
      <c r="O367" s="15" t="str">
        <f>INDEX(F_Outputs_Prep!$B$4:$AH$378,MATCH(F_Outputs!$A367&amp;F_Outputs!$B367,F_Outputs_Prep!$I$4:$I$378,0),MATCH(F_Outputs!O$2,F_Outputs_Prep!$B$4:$AH$4,0))</f>
        <v>##BLANK</v>
      </c>
      <c r="P367" s="15" t="str">
        <f>INDEX(F_Outputs_Prep!$B$4:$AH$378,MATCH(F_Outputs!$A367&amp;F_Outputs!$B367,F_Outputs_Prep!$I$4:$I$378,0),MATCH(F_Outputs!P$2,F_Outputs_Prep!$B$4:$AH$4,0))</f>
        <v>##BLANK</v>
      </c>
      <c r="Q367" s="15" t="str">
        <f>INDEX(F_Outputs_Prep!$B$4:$AH$378,MATCH(F_Outputs!$A367&amp;F_Outputs!$B367,F_Outputs_Prep!$I$4:$I$378,0),MATCH(F_Outputs!Q$2,F_Outputs_Prep!$B$4:$AH$4,0))</f>
        <v>##BLANK</v>
      </c>
      <c r="R367" s="15" t="str">
        <f>INDEX(F_Outputs_Prep!$B$4:$AH$378,MATCH(F_Outputs!$A367&amp;F_Outputs!$B367,F_Outputs_Prep!$I$4:$I$378,0),MATCH(F_Outputs!R$2,F_Outputs_Prep!$B$4:$AH$4,0))</f>
        <v>##BLANK</v>
      </c>
      <c r="S367" s="15" t="str">
        <f>INDEX(F_Outputs_Prep!$B$4:$AH$378,MATCH(F_Outputs!$A367&amp;F_Outputs!$B367,F_Outputs_Prep!$I$4:$I$378,0),MATCH(F_Outputs!S$2,F_Outputs_Prep!$B$4:$AH$4,0))</f>
        <v>##BLANK</v>
      </c>
      <c r="T367" s="15" t="str">
        <f>INDEX(F_Outputs_Prep!$B$4:$AH$378,MATCH(F_Outputs!$A367&amp;F_Outputs!$B367,F_Outputs_Prep!$I$4:$I$378,0),MATCH(F_Outputs!T$2,F_Outputs_Prep!$B$4:$AH$4,0))</f>
        <v>##BLANK</v>
      </c>
      <c r="U367" s="15" t="str">
        <f>INDEX(F_Outputs_Prep!$B$4:$AH$378,MATCH(F_Outputs!$A367&amp;F_Outputs!$B367,F_Outputs_Prep!$I$4:$I$378,0),MATCH(F_Outputs!U$2,F_Outputs_Prep!$B$4:$AH$4,0))</f>
        <v>##BLANK</v>
      </c>
      <c r="V367" s="15" t="str">
        <f>INDEX(F_Outputs_Prep!$B$4:$AH$378,MATCH(F_Outputs!$A367&amp;F_Outputs!$B367,F_Outputs_Prep!$I$4:$I$378,0),MATCH(F_Outputs!V$2,F_Outputs_Prep!$B$4:$AH$4,0))</f>
        <v>##BLANK</v>
      </c>
      <c r="W367" s="15" t="str">
        <f>INDEX(F_Outputs_Prep!$B$4:$AH$378,MATCH(F_Outputs!$A367&amp;F_Outputs!$B367,F_Outputs_Prep!$I$4:$I$378,0),MATCH(F_Outputs!W$2,F_Outputs_Prep!$B$4:$AH$4,0))</f>
        <v>##BLANK</v>
      </c>
      <c r="X367" s="15" t="str">
        <f>INDEX(F_Outputs_Prep!$B$4:$AH$378,MATCH(F_Outputs!$A367&amp;F_Outputs!$B367,F_Outputs_Prep!$I$4:$I$378,0),MATCH(F_Outputs!X$2,F_Outputs_Prep!$B$4:$AH$4,0))</f>
        <v>##BLANK</v>
      </c>
    </row>
    <row r="368" spans="1:24" ht="15" x14ac:dyDescent="0.25">
      <c r="A368" s="58" t="s">
        <v>90</v>
      </c>
      <c r="B368" s="56" t="s">
        <v>167</v>
      </c>
      <c r="C368" s="56" t="s">
        <v>187</v>
      </c>
      <c r="D368" s="52" t="s">
        <v>50</v>
      </c>
      <c r="E368" s="56" t="s">
        <v>44</v>
      </c>
      <c r="F368" s="15" t="str">
        <f>INDEX(F_Outputs_Prep!$B$4:$AH$378,MATCH(F_Outputs!$A368&amp;F_Outputs!$B368,F_Outputs_Prep!$I$4:$I$378,0),MATCH(F_Outputs!F$2,F_Outputs_Prep!$B$4:$AH$4,0))</f>
        <v>##BLANK</v>
      </c>
      <c r="G368" s="15" t="str">
        <f>INDEX(F_Outputs_Prep!$B$4:$AH$378,MATCH(F_Outputs!$A368&amp;F_Outputs!$B368,F_Outputs_Prep!$I$4:$I$378,0),MATCH(F_Outputs!G$2,F_Outputs_Prep!$B$4:$AH$4,0))</f>
        <v>##BLANK</v>
      </c>
      <c r="H368" s="15" t="str">
        <f>INDEX(F_Outputs_Prep!$B$4:$AH$378,MATCH(F_Outputs!$A368&amp;F_Outputs!$B368,F_Outputs_Prep!$I$4:$I$378,0),MATCH(F_Outputs!H$2,F_Outputs_Prep!$B$4:$AH$4,0))</f>
        <v>##BLANK</v>
      </c>
      <c r="I368" s="15" t="str">
        <f>INDEX(F_Outputs_Prep!$B$4:$AH$378,MATCH(F_Outputs!$A368&amp;F_Outputs!$B368,F_Outputs_Prep!$I$4:$I$378,0),MATCH(F_Outputs!I$2,F_Outputs_Prep!$B$4:$AH$4,0))</f>
        <v>##BLANK</v>
      </c>
      <c r="J368" s="15" t="str">
        <f>INDEX(F_Outputs_Prep!$B$4:$AH$378,MATCH(F_Outputs!$A368&amp;F_Outputs!$B368,F_Outputs_Prep!$I$4:$I$378,0),MATCH(F_Outputs!J$2,F_Outputs_Prep!$B$4:$AH$4,0))</f>
        <v>##BLANK</v>
      </c>
      <c r="K368" s="15" t="str">
        <f>INDEX(F_Outputs_Prep!$B$4:$AH$378,MATCH(F_Outputs!$A368&amp;F_Outputs!$B368,F_Outputs_Prep!$I$4:$I$378,0),MATCH(F_Outputs!K$2,F_Outputs_Prep!$B$4:$AH$4,0))</f>
        <v>##BLANK</v>
      </c>
      <c r="L368" s="15" t="str">
        <f>INDEX(F_Outputs_Prep!$B$4:$AH$378,MATCH(F_Outputs!$A368&amp;F_Outputs!$B368,F_Outputs_Prep!$I$4:$I$378,0),MATCH(F_Outputs!L$2,F_Outputs_Prep!$B$4:$AH$4,0))</f>
        <v>##BLANK</v>
      </c>
      <c r="M368" s="15" t="str">
        <f>INDEX(F_Outputs_Prep!$B$4:$AH$378,MATCH(F_Outputs!$A368&amp;F_Outputs!$B368,F_Outputs_Prep!$I$4:$I$378,0),MATCH(F_Outputs!M$2,F_Outputs_Prep!$B$4:$AH$4,0))</f>
        <v>##BLANK</v>
      </c>
      <c r="N368" s="15" t="str">
        <f>INDEX(F_Outputs_Prep!$B$4:$AH$378,MATCH(F_Outputs!$A368&amp;F_Outputs!$B368,F_Outputs_Prep!$I$4:$I$378,0),MATCH(F_Outputs!N$2,F_Outputs_Prep!$B$4:$AH$4,0))</f>
        <v>##BLANK</v>
      </c>
      <c r="O368" s="15" t="str">
        <f>INDEX(F_Outputs_Prep!$B$4:$AH$378,MATCH(F_Outputs!$A368&amp;F_Outputs!$B368,F_Outputs_Prep!$I$4:$I$378,0),MATCH(F_Outputs!O$2,F_Outputs_Prep!$B$4:$AH$4,0))</f>
        <v>##BLANK</v>
      </c>
      <c r="P368" s="15" t="str">
        <f>INDEX(F_Outputs_Prep!$B$4:$AH$378,MATCH(F_Outputs!$A368&amp;F_Outputs!$B368,F_Outputs_Prep!$I$4:$I$378,0),MATCH(F_Outputs!P$2,F_Outputs_Prep!$B$4:$AH$4,0))</f>
        <v>##BLANK</v>
      </c>
      <c r="Q368" s="15" t="str">
        <f>INDEX(F_Outputs_Prep!$B$4:$AH$378,MATCH(F_Outputs!$A368&amp;F_Outputs!$B368,F_Outputs_Prep!$I$4:$I$378,0),MATCH(F_Outputs!Q$2,F_Outputs_Prep!$B$4:$AH$4,0))</f>
        <v>##BLANK</v>
      </c>
      <c r="R368" s="15" t="str">
        <f>INDEX(F_Outputs_Prep!$B$4:$AH$378,MATCH(F_Outputs!$A368&amp;F_Outputs!$B368,F_Outputs_Prep!$I$4:$I$378,0),MATCH(F_Outputs!R$2,F_Outputs_Prep!$B$4:$AH$4,0))</f>
        <v>##BLANK</v>
      </c>
      <c r="S368" s="15" t="str">
        <f>INDEX(F_Outputs_Prep!$B$4:$AH$378,MATCH(F_Outputs!$A368&amp;F_Outputs!$B368,F_Outputs_Prep!$I$4:$I$378,0),MATCH(F_Outputs!S$2,F_Outputs_Prep!$B$4:$AH$4,0))</f>
        <v>##BLANK</v>
      </c>
      <c r="T368" s="15" t="str">
        <f>INDEX(F_Outputs_Prep!$B$4:$AH$378,MATCH(F_Outputs!$A368&amp;F_Outputs!$B368,F_Outputs_Prep!$I$4:$I$378,0),MATCH(F_Outputs!T$2,F_Outputs_Prep!$B$4:$AH$4,0))</f>
        <v>##BLANK</v>
      </c>
      <c r="U368" s="15" t="str">
        <f>INDEX(F_Outputs_Prep!$B$4:$AH$378,MATCH(F_Outputs!$A368&amp;F_Outputs!$B368,F_Outputs_Prep!$I$4:$I$378,0),MATCH(F_Outputs!U$2,F_Outputs_Prep!$B$4:$AH$4,0))</f>
        <v>##BLANK</v>
      </c>
      <c r="V368" s="15" t="str">
        <f>INDEX(F_Outputs_Prep!$B$4:$AH$378,MATCH(F_Outputs!$A368&amp;F_Outputs!$B368,F_Outputs_Prep!$I$4:$I$378,0),MATCH(F_Outputs!V$2,F_Outputs_Prep!$B$4:$AH$4,0))</f>
        <v>##BLANK</v>
      </c>
      <c r="W368" s="15" t="str">
        <f>INDEX(F_Outputs_Prep!$B$4:$AH$378,MATCH(F_Outputs!$A368&amp;F_Outputs!$B368,F_Outputs_Prep!$I$4:$I$378,0),MATCH(F_Outputs!W$2,F_Outputs_Prep!$B$4:$AH$4,0))</f>
        <v>##BLANK</v>
      </c>
      <c r="X368" s="15" t="str">
        <f>INDEX(F_Outputs_Prep!$B$4:$AH$378,MATCH(F_Outputs!$A368&amp;F_Outputs!$B368,F_Outputs_Prep!$I$4:$I$378,0),MATCH(F_Outputs!X$2,F_Outputs_Prep!$B$4:$AH$4,0))</f>
        <v>##BLANK</v>
      </c>
    </row>
    <row r="369" spans="1:24" ht="15" x14ac:dyDescent="0.25">
      <c r="A369" s="58" t="s">
        <v>90</v>
      </c>
      <c r="B369" s="56" t="s">
        <v>168</v>
      </c>
      <c r="C369" s="56" t="s">
        <v>188</v>
      </c>
      <c r="D369" s="52" t="s">
        <v>50</v>
      </c>
      <c r="E369" s="56" t="s">
        <v>44</v>
      </c>
      <c r="F369" s="15" t="str">
        <f>INDEX(F_Outputs_Prep!$B$4:$AH$378,MATCH(F_Outputs!$A369&amp;F_Outputs!$B369,F_Outputs_Prep!$I$4:$I$378,0),MATCH(F_Outputs!F$2,F_Outputs_Prep!$B$4:$AH$4,0))</f>
        <v>##BLANK</v>
      </c>
      <c r="G369" s="15" t="str">
        <f>INDEX(F_Outputs_Prep!$B$4:$AH$378,MATCH(F_Outputs!$A369&amp;F_Outputs!$B369,F_Outputs_Prep!$I$4:$I$378,0),MATCH(F_Outputs!G$2,F_Outputs_Prep!$B$4:$AH$4,0))</f>
        <v>##BLANK</v>
      </c>
      <c r="H369" s="15" t="str">
        <f>INDEX(F_Outputs_Prep!$B$4:$AH$378,MATCH(F_Outputs!$A369&amp;F_Outputs!$B369,F_Outputs_Prep!$I$4:$I$378,0),MATCH(F_Outputs!H$2,F_Outputs_Prep!$B$4:$AH$4,0))</f>
        <v>##BLANK</v>
      </c>
      <c r="I369" s="15" t="str">
        <f>INDEX(F_Outputs_Prep!$B$4:$AH$378,MATCH(F_Outputs!$A369&amp;F_Outputs!$B369,F_Outputs_Prep!$I$4:$I$378,0),MATCH(F_Outputs!I$2,F_Outputs_Prep!$B$4:$AH$4,0))</f>
        <v>##BLANK</v>
      </c>
      <c r="J369" s="15" t="str">
        <f>INDEX(F_Outputs_Prep!$B$4:$AH$378,MATCH(F_Outputs!$A369&amp;F_Outputs!$B369,F_Outputs_Prep!$I$4:$I$378,0),MATCH(F_Outputs!J$2,F_Outputs_Prep!$B$4:$AH$4,0))</f>
        <v>##BLANK</v>
      </c>
      <c r="K369" s="15" t="str">
        <f>INDEX(F_Outputs_Prep!$B$4:$AH$378,MATCH(F_Outputs!$A369&amp;F_Outputs!$B369,F_Outputs_Prep!$I$4:$I$378,0),MATCH(F_Outputs!K$2,F_Outputs_Prep!$B$4:$AH$4,0))</f>
        <v>##BLANK</v>
      </c>
      <c r="L369" s="15" t="str">
        <f>INDEX(F_Outputs_Prep!$B$4:$AH$378,MATCH(F_Outputs!$A369&amp;F_Outputs!$B369,F_Outputs_Prep!$I$4:$I$378,0),MATCH(F_Outputs!L$2,F_Outputs_Prep!$B$4:$AH$4,0))</f>
        <v>##BLANK</v>
      </c>
      <c r="M369" s="15" t="str">
        <f>INDEX(F_Outputs_Prep!$B$4:$AH$378,MATCH(F_Outputs!$A369&amp;F_Outputs!$B369,F_Outputs_Prep!$I$4:$I$378,0),MATCH(F_Outputs!M$2,F_Outputs_Prep!$B$4:$AH$4,0))</f>
        <v>##BLANK</v>
      </c>
      <c r="N369" s="15" t="str">
        <f>INDEX(F_Outputs_Prep!$B$4:$AH$378,MATCH(F_Outputs!$A369&amp;F_Outputs!$B369,F_Outputs_Prep!$I$4:$I$378,0),MATCH(F_Outputs!N$2,F_Outputs_Prep!$B$4:$AH$4,0))</f>
        <v>##BLANK</v>
      </c>
      <c r="O369" s="15" t="str">
        <f>INDEX(F_Outputs_Prep!$B$4:$AH$378,MATCH(F_Outputs!$A369&amp;F_Outputs!$B369,F_Outputs_Prep!$I$4:$I$378,0),MATCH(F_Outputs!O$2,F_Outputs_Prep!$B$4:$AH$4,0))</f>
        <v>##BLANK</v>
      </c>
      <c r="P369" s="15" t="str">
        <f>INDEX(F_Outputs_Prep!$B$4:$AH$378,MATCH(F_Outputs!$A369&amp;F_Outputs!$B369,F_Outputs_Prep!$I$4:$I$378,0),MATCH(F_Outputs!P$2,F_Outputs_Prep!$B$4:$AH$4,0))</f>
        <v>##BLANK</v>
      </c>
      <c r="Q369" s="15" t="str">
        <f>INDEX(F_Outputs_Prep!$B$4:$AH$378,MATCH(F_Outputs!$A369&amp;F_Outputs!$B369,F_Outputs_Prep!$I$4:$I$378,0),MATCH(F_Outputs!Q$2,F_Outputs_Prep!$B$4:$AH$4,0))</f>
        <v>##BLANK</v>
      </c>
      <c r="R369" s="15" t="str">
        <f>INDEX(F_Outputs_Prep!$B$4:$AH$378,MATCH(F_Outputs!$A369&amp;F_Outputs!$B369,F_Outputs_Prep!$I$4:$I$378,0),MATCH(F_Outputs!R$2,F_Outputs_Prep!$B$4:$AH$4,0))</f>
        <v>##BLANK</v>
      </c>
      <c r="S369" s="15" t="str">
        <f>INDEX(F_Outputs_Prep!$B$4:$AH$378,MATCH(F_Outputs!$A369&amp;F_Outputs!$B369,F_Outputs_Prep!$I$4:$I$378,0),MATCH(F_Outputs!S$2,F_Outputs_Prep!$B$4:$AH$4,0))</f>
        <v>##BLANK</v>
      </c>
      <c r="T369" s="15" t="str">
        <f>INDEX(F_Outputs_Prep!$B$4:$AH$378,MATCH(F_Outputs!$A369&amp;F_Outputs!$B369,F_Outputs_Prep!$I$4:$I$378,0),MATCH(F_Outputs!T$2,F_Outputs_Prep!$B$4:$AH$4,0))</f>
        <v>##BLANK</v>
      </c>
      <c r="U369" s="15" t="str">
        <f>INDEX(F_Outputs_Prep!$B$4:$AH$378,MATCH(F_Outputs!$A369&amp;F_Outputs!$B369,F_Outputs_Prep!$I$4:$I$378,0),MATCH(F_Outputs!U$2,F_Outputs_Prep!$B$4:$AH$4,0))</f>
        <v>##BLANK</v>
      </c>
      <c r="V369" s="15" t="str">
        <f>INDEX(F_Outputs_Prep!$B$4:$AH$378,MATCH(F_Outputs!$A369&amp;F_Outputs!$B369,F_Outputs_Prep!$I$4:$I$378,0),MATCH(F_Outputs!V$2,F_Outputs_Prep!$B$4:$AH$4,0))</f>
        <v>##BLANK</v>
      </c>
      <c r="W369" s="15" t="str">
        <f>INDEX(F_Outputs_Prep!$B$4:$AH$378,MATCH(F_Outputs!$A369&amp;F_Outputs!$B369,F_Outputs_Prep!$I$4:$I$378,0),MATCH(F_Outputs!W$2,F_Outputs_Prep!$B$4:$AH$4,0))</f>
        <v>##BLANK</v>
      </c>
      <c r="X369" s="15" t="str">
        <f>INDEX(F_Outputs_Prep!$B$4:$AH$378,MATCH(F_Outputs!$A369&amp;F_Outputs!$B369,F_Outputs_Prep!$I$4:$I$378,0),MATCH(F_Outputs!X$2,F_Outputs_Prep!$B$4:$AH$4,0))</f>
        <v>##BLANK</v>
      </c>
    </row>
    <row r="370" spans="1:24" ht="15" x14ac:dyDescent="0.25">
      <c r="A370" s="58" t="s">
        <v>90</v>
      </c>
      <c r="B370" s="56" t="s">
        <v>169</v>
      </c>
      <c r="C370" s="56" t="s">
        <v>189</v>
      </c>
      <c r="D370" s="52" t="s">
        <v>50</v>
      </c>
      <c r="E370" s="56" t="s">
        <v>44</v>
      </c>
      <c r="F370" s="15" t="str">
        <f>INDEX(F_Outputs_Prep!$B$4:$AH$378,MATCH(F_Outputs!$A370&amp;F_Outputs!$B370,F_Outputs_Prep!$I$4:$I$378,0),MATCH(F_Outputs!F$2,F_Outputs_Prep!$B$4:$AH$4,0))</f>
        <v>##BLANK</v>
      </c>
      <c r="G370" s="15" t="str">
        <f>INDEX(F_Outputs_Prep!$B$4:$AH$378,MATCH(F_Outputs!$A370&amp;F_Outputs!$B370,F_Outputs_Prep!$I$4:$I$378,0),MATCH(F_Outputs!G$2,F_Outputs_Prep!$B$4:$AH$4,0))</f>
        <v>##BLANK</v>
      </c>
      <c r="H370" s="15" t="str">
        <f>INDEX(F_Outputs_Prep!$B$4:$AH$378,MATCH(F_Outputs!$A370&amp;F_Outputs!$B370,F_Outputs_Prep!$I$4:$I$378,0),MATCH(F_Outputs!H$2,F_Outputs_Prep!$B$4:$AH$4,0))</f>
        <v>##BLANK</v>
      </c>
      <c r="I370" s="15" t="str">
        <f>INDEX(F_Outputs_Prep!$B$4:$AH$378,MATCH(F_Outputs!$A370&amp;F_Outputs!$B370,F_Outputs_Prep!$I$4:$I$378,0),MATCH(F_Outputs!I$2,F_Outputs_Prep!$B$4:$AH$4,0))</f>
        <v>##BLANK</v>
      </c>
      <c r="J370" s="15" t="str">
        <f>INDEX(F_Outputs_Prep!$B$4:$AH$378,MATCH(F_Outputs!$A370&amp;F_Outputs!$B370,F_Outputs_Prep!$I$4:$I$378,0),MATCH(F_Outputs!J$2,F_Outputs_Prep!$B$4:$AH$4,0))</f>
        <v>##BLANK</v>
      </c>
      <c r="K370" s="15" t="str">
        <f>INDEX(F_Outputs_Prep!$B$4:$AH$378,MATCH(F_Outputs!$A370&amp;F_Outputs!$B370,F_Outputs_Prep!$I$4:$I$378,0),MATCH(F_Outputs!K$2,F_Outputs_Prep!$B$4:$AH$4,0))</f>
        <v>##BLANK</v>
      </c>
      <c r="L370" s="15" t="str">
        <f>INDEX(F_Outputs_Prep!$B$4:$AH$378,MATCH(F_Outputs!$A370&amp;F_Outputs!$B370,F_Outputs_Prep!$I$4:$I$378,0),MATCH(F_Outputs!L$2,F_Outputs_Prep!$B$4:$AH$4,0))</f>
        <v>##BLANK</v>
      </c>
      <c r="M370" s="15" t="str">
        <f>INDEX(F_Outputs_Prep!$B$4:$AH$378,MATCH(F_Outputs!$A370&amp;F_Outputs!$B370,F_Outputs_Prep!$I$4:$I$378,0),MATCH(F_Outputs!M$2,F_Outputs_Prep!$B$4:$AH$4,0))</f>
        <v>##BLANK</v>
      </c>
      <c r="N370" s="15" t="str">
        <f>INDEX(F_Outputs_Prep!$B$4:$AH$378,MATCH(F_Outputs!$A370&amp;F_Outputs!$B370,F_Outputs_Prep!$I$4:$I$378,0),MATCH(F_Outputs!N$2,F_Outputs_Prep!$B$4:$AH$4,0))</f>
        <v>##BLANK</v>
      </c>
      <c r="O370" s="15" t="str">
        <f>INDEX(F_Outputs_Prep!$B$4:$AH$378,MATCH(F_Outputs!$A370&amp;F_Outputs!$B370,F_Outputs_Prep!$I$4:$I$378,0),MATCH(F_Outputs!O$2,F_Outputs_Prep!$B$4:$AH$4,0))</f>
        <v>##BLANK</v>
      </c>
      <c r="P370" s="15" t="str">
        <f>INDEX(F_Outputs_Prep!$B$4:$AH$378,MATCH(F_Outputs!$A370&amp;F_Outputs!$B370,F_Outputs_Prep!$I$4:$I$378,0),MATCH(F_Outputs!P$2,F_Outputs_Prep!$B$4:$AH$4,0))</f>
        <v>##BLANK</v>
      </c>
      <c r="Q370" s="15" t="str">
        <f>INDEX(F_Outputs_Prep!$B$4:$AH$378,MATCH(F_Outputs!$A370&amp;F_Outputs!$B370,F_Outputs_Prep!$I$4:$I$378,0),MATCH(F_Outputs!Q$2,F_Outputs_Prep!$B$4:$AH$4,0))</f>
        <v>##BLANK</v>
      </c>
      <c r="R370" s="15" t="str">
        <f>INDEX(F_Outputs_Prep!$B$4:$AH$378,MATCH(F_Outputs!$A370&amp;F_Outputs!$B370,F_Outputs_Prep!$I$4:$I$378,0),MATCH(F_Outputs!R$2,F_Outputs_Prep!$B$4:$AH$4,0))</f>
        <v>##BLANK</v>
      </c>
      <c r="S370" s="15" t="str">
        <f>INDEX(F_Outputs_Prep!$B$4:$AH$378,MATCH(F_Outputs!$A370&amp;F_Outputs!$B370,F_Outputs_Prep!$I$4:$I$378,0),MATCH(F_Outputs!S$2,F_Outputs_Prep!$B$4:$AH$4,0))</f>
        <v>##BLANK</v>
      </c>
      <c r="T370" s="15" t="str">
        <f>INDEX(F_Outputs_Prep!$B$4:$AH$378,MATCH(F_Outputs!$A370&amp;F_Outputs!$B370,F_Outputs_Prep!$I$4:$I$378,0),MATCH(F_Outputs!T$2,F_Outputs_Prep!$B$4:$AH$4,0))</f>
        <v>##BLANK</v>
      </c>
      <c r="U370" s="15" t="str">
        <f>INDEX(F_Outputs_Prep!$B$4:$AH$378,MATCH(F_Outputs!$A370&amp;F_Outputs!$B370,F_Outputs_Prep!$I$4:$I$378,0),MATCH(F_Outputs!U$2,F_Outputs_Prep!$B$4:$AH$4,0))</f>
        <v>##BLANK</v>
      </c>
      <c r="V370" s="15" t="str">
        <f>INDEX(F_Outputs_Prep!$B$4:$AH$378,MATCH(F_Outputs!$A370&amp;F_Outputs!$B370,F_Outputs_Prep!$I$4:$I$378,0),MATCH(F_Outputs!V$2,F_Outputs_Prep!$B$4:$AH$4,0))</f>
        <v>##BLANK</v>
      </c>
      <c r="W370" s="15" t="str">
        <f>INDEX(F_Outputs_Prep!$B$4:$AH$378,MATCH(F_Outputs!$A370&amp;F_Outputs!$B370,F_Outputs_Prep!$I$4:$I$378,0),MATCH(F_Outputs!W$2,F_Outputs_Prep!$B$4:$AH$4,0))</f>
        <v>##BLANK</v>
      </c>
      <c r="X370" s="15" t="str">
        <f>INDEX(F_Outputs_Prep!$B$4:$AH$378,MATCH(F_Outputs!$A370&amp;F_Outputs!$B370,F_Outputs_Prep!$I$4:$I$378,0),MATCH(F_Outputs!X$2,F_Outputs_Prep!$B$4:$AH$4,0))</f>
        <v>##BLANK</v>
      </c>
    </row>
    <row r="371" spans="1:24" ht="15" x14ac:dyDescent="0.25">
      <c r="A371" s="58" t="s">
        <v>90</v>
      </c>
      <c r="B371" s="56" t="s">
        <v>170</v>
      </c>
      <c r="C371" s="56" t="s">
        <v>190</v>
      </c>
      <c r="D371" s="52" t="s">
        <v>50</v>
      </c>
      <c r="E371" s="56" t="s">
        <v>44</v>
      </c>
      <c r="F371" s="15" t="str">
        <f>INDEX(F_Outputs_Prep!$B$4:$AH$378,MATCH(F_Outputs!$A371&amp;F_Outputs!$B371,F_Outputs_Prep!$I$4:$I$378,0),MATCH(F_Outputs!F$2,F_Outputs_Prep!$B$4:$AH$4,0))</f>
        <v>##BLANK</v>
      </c>
      <c r="G371" s="15" t="str">
        <f>INDEX(F_Outputs_Prep!$B$4:$AH$378,MATCH(F_Outputs!$A371&amp;F_Outputs!$B371,F_Outputs_Prep!$I$4:$I$378,0),MATCH(F_Outputs!G$2,F_Outputs_Prep!$B$4:$AH$4,0))</f>
        <v>##BLANK</v>
      </c>
      <c r="H371" s="15" t="str">
        <f>INDEX(F_Outputs_Prep!$B$4:$AH$378,MATCH(F_Outputs!$A371&amp;F_Outputs!$B371,F_Outputs_Prep!$I$4:$I$378,0),MATCH(F_Outputs!H$2,F_Outputs_Prep!$B$4:$AH$4,0))</f>
        <v>##BLANK</v>
      </c>
      <c r="I371" s="15" t="str">
        <f>INDEX(F_Outputs_Prep!$B$4:$AH$378,MATCH(F_Outputs!$A371&amp;F_Outputs!$B371,F_Outputs_Prep!$I$4:$I$378,0),MATCH(F_Outputs!I$2,F_Outputs_Prep!$B$4:$AH$4,0))</f>
        <v>##BLANK</v>
      </c>
      <c r="J371" s="15" t="str">
        <f>INDEX(F_Outputs_Prep!$B$4:$AH$378,MATCH(F_Outputs!$A371&amp;F_Outputs!$B371,F_Outputs_Prep!$I$4:$I$378,0),MATCH(F_Outputs!J$2,F_Outputs_Prep!$B$4:$AH$4,0))</f>
        <v>##BLANK</v>
      </c>
      <c r="K371" s="15" t="str">
        <f>INDEX(F_Outputs_Prep!$B$4:$AH$378,MATCH(F_Outputs!$A371&amp;F_Outputs!$B371,F_Outputs_Prep!$I$4:$I$378,0),MATCH(F_Outputs!K$2,F_Outputs_Prep!$B$4:$AH$4,0))</f>
        <v>##BLANK</v>
      </c>
      <c r="L371" s="15" t="str">
        <f>INDEX(F_Outputs_Prep!$B$4:$AH$378,MATCH(F_Outputs!$A371&amp;F_Outputs!$B371,F_Outputs_Prep!$I$4:$I$378,0),MATCH(F_Outputs!L$2,F_Outputs_Prep!$B$4:$AH$4,0))</f>
        <v>##BLANK</v>
      </c>
      <c r="M371" s="15" t="str">
        <f>INDEX(F_Outputs_Prep!$B$4:$AH$378,MATCH(F_Outputs!$A371&amp;F_Outputs!$B371,F_Outputs_Prep!$I$4:$I$378,0),MATCH(F_Outputs!M$2,F_Outputs_Prep!$B$4:$AH$4,0))</f>
        <v>##BLANK</v>
      </c>
      <c r="N371" s="15" t="str">
        <f>INDEX(F_Outputs_Prep!$B$4:$AH$378,MATCH(F_Outputs!$A371&amp;F_Outputs!$B371,F_Outputs_Prep!$I$4:$I$378,0),MATCH(F_Outputs!N$2,F_Outputs_Prep!$B$4:$AH$4,0))</f>
        <v>##BLANK</v>
      </c>
      <c r="O371" s="15" t="str">
        <f>INDEX(F_Outputs_Prep!$B$4:$AH$378,MATCH(F_Outputs!$A371&amp;F_Outputs!$B371,F_Outputs_Prep!$I$4:$I$378,0),MATCH(F_Outputs!O$2,F_Outputs_Prep!$B$4:$AH$4,0))</f>
        <v>##BLANK</v>
      </c>
      <c r="P371" s="15" t="str">
        <f>INDEX(F_Outputs_Prep!$B$4:$AH$378,MATCH(F_Outputs!$A371&amp;F_Outputs!$B371,F_Outputs_Prep!$I$4:$I$378,0),MATCH(F_Outputs!P$2,F_Outputs_Prep!$B$4:$AH$4,0))</f>
        <v>##BLANK</v>
      </c>
      <c r="Q371" s="15" t="str">
        <f>INDEX(F_Outputs_Prep!$B$4:$AH$378,MATCH(F_Outputs!$A371&amp;F_Outputs!$B371,F_Outputs_Prep!$I$4:$I$378,0),MATCH(F_Outputs!Q$2,F_Outputs_Prep!$B$4:$AH$4,0))</f>
        <v>##BLANK</v>
      </c>
      <c r="R371" s="15" t="str">
        <f>INDEX(F_Outputs_Prep!$B$4:$AH$378,MATCH(F_Outputs!$A371&amp;F_Outputs!$B371,F_Outputs_Prep!$I$4:$I$378,0),MATCH(F_Outputs!R$2,F_Outputs_Prep!$B$4:$AH$4,0))</f>
        <v>##BLANK</v>
      </c>
      <c r="S371" s="15" t="str">
        <f>INDEX(F_Outputs_Prep!$B$4:$AH$378,MATCH(F_Outputs!$A371&amp;F_Outputs!$B371,F_Outputs_Prep!$I$4:$I$378,0),MATCH(F_Outputs!S$2,F_Outputs_Prep!$B$4:$AH$4,0))</f>
        <v>##BLANK</v>
      </c>
      <c r="T371" s="15" t="str">
        <f>INDEX(F_Outputs_Prep!$B$4:$AH$378,MATCH(F_Outputs!$A371&amp;F_Outputs!$B371,F_Outputs_Prep!$I$4:$I$378,0),MATCH(F_Outputs!T$2,F_Outputs_Prep!$B$4:$AH$4,0))</f>
        <v>##BLANK</v>
      </c>
      <c r="U371" s="15" t="str">
        <f>INDEX(F_Outputs_Prep!$B$4:$AH$378,MATCH(F_Outputs!$A371&amp;F_Outputs!$B371,F_Outputs_Prep!$I$4:$I$378,0),MATCH(F_Outputs!U$2,F_Outputs_Prep!$B$4:$AH$4,0))</f>
        <v>##BLANK</v>
      </c>
      <c r="V371" s="15" t="str">
        <f>INDEX(F_Outputs_Prep!$B$4:$AH$378,MATCH(F_Outputs!$A371&amp;F_Outputs!$B371,F_Outputs_Prep!$I$4:$I$378,0),MATCH(F_Outputs!V$2,F_Outputs_Prep!$B$4:$AH$4,0))</f>
        <v>##BLANK</v>
      </c>
      <c r="W371" s="15" t="str">
        <f>INDEX(F_Outputs_Prep!$B$4:$AH$378,MATCH(F_Outputs!$A371&amp;F_Outputs!$B371,F_Outputs_Prep!$I$4:$I$378,0),MATCH(F_Outputs!W$2,F_Outputs_Prep!$B$4:$AH$4,0))</f>
        <v>##BLANK</v>
      </c>
      <c r="X371" s="15" t="str">
        <f>INDEX(F_Outputs_Prep!$B$4:$AH$378,MATCH(F_Outputs!$A371&amp;F_Outputs!$B371,F_Outputs_Prep!$I$4:$I$378,0),MATCH(F_Outputs!X$2,F_Outputs_Prep!$B$4:$AH$4,0))</f>
        <v>##BLANK</v>
      </c>
    </row>
    <row r="372" spans="1:24" ht="15" x14ac:dyDescent="0.25">
      <c r="A372" s="58" t="s">
        <v>90</v>
      </c>
      <c r="B372" s="56" t="s">
        <v>97</v>
      </c>
      <c r="C372" s="56" t="s">
        <v>98</v>
      </c>
      <c r="D372" s="52" t="s">
        <v>50</v>
      </c>
      <c r="E372" s="56" t="s">
        <v>44</v>
      </c>
      <c r="F372" s="15" t="str">
        <f>INDEX(F_Outputs_Prep!$B$4:$AH$378,MATCH(F_Outputs!$A372&amp;F_Outputs!$B372,F_Outputs_Prep!$I$4:$I$378,0),MATCH(F_Outputs!F$2,F_Outputs_Prep!$B$4:$AH$4,0))</f>
        <v>##BLANK</v>
      </c>
      <c r="G372" s="15" t="str">
        <f>INDEX(F_Outputs_Prep!$B$4:$AH$378,MATCH(F_Outputs!$A372&amp;F_Outputs!$B372,F_Outputs_Prep!$I$4:$I$378,0),MATCH(F_Outputs!G$2,F_Outputs_Prep!$B$4:$AH$4,0))</f>
        <v>##BLANK</v>
      </c>
      <c r="H372" s="15" t="str">
        <f>INDEX(F_Outputs_Prep!$B$4:$AH$378,MATCH(F_Outputs!$A372&amp;F_Outputs!$B372,F_Outputs_Prep!$I$4:$I$378,0),MATCH(F_Outputs!H$2,F_Outputs_Prep!$B$4:$AH$4,0))</f>
        <v>##BLANK</v>
      </c>
      <c r="I372" s="15" t="str">
        <f>INDEX(F_Outputs_Prep!$B$4:$AH$378,MATCH(F_Outputs!$A372&amp;F_Outputs!$B372,F_Outputs_Prep!$I$4:$I$378,0),MATCH(F_Outputs!I$2,F_Outputs_Prep!$B$4:$AH$4,0))</f>
        <v>##BLANK</v>
      </c>
      <c r="J372" s="15" t="str">
        <f>INDEX(F_Outputs_Prep!$B$4:$AH$378,MATCH(F_Outputs!$A372&amp;F_Outputs!$B372,F_Outputs_Prep!$I$4:$I$378,0),MATCH(F_Outputs!J$2,F_Outputs_Prep!$B$4:$AH$4,0))</f>
        <v>##BLANK</v>
      </c>
      <c r="K372" s="15" t="str">
        <f>INDEX(F_Outputs_Prep!$B$4:$AH$378,MATCH(F_Outputs!$A372&amp;F_Outputs!$B372,F_Outputs_Prep!$I$4:$I$378,0),MATCH(F_Outputs!K$2,F_Outputs_Prep!$B$4:$AH$4,0))</f>
        <v>##BLANK</v>
      </c>
      <c r="L372" s="15" t="str">
        <f>INDEX(F_Outputs_Prep!$B$4:$AH$378,MATCH(F_Outputs!$A372&amp;F_Outputs!$B372,F_Outputs_Prep!$I$4:$I$378,0),MATCH(F_Outputs!L$2,F_Outputs_Prep!$B$4:$AH$4,0))</f>
        <v>##BLANK</v>
      </c>
      <c r="M372" s="15" t="str">
        <f>INDEX(F_Outputs_Prep!$B$4:$AH$378,MATCH(F_Outputs!$A372&amp;F_Outputs!$B372,F_Outputs_Prep!$I$4:$I$378,0),MATCH(F_Outputs!M$2,F_Outputs_Prep!$B$4:$AH$4,0))</f>
        <v>##BLANK</v>
      </c>
      <c r="N372" s="15" t="str">
        <f>INDEX(F_Outputs_Prep!$B$4:$AH$378,MATCH(F_Outputs!$A372&amp;F_Outputs!$B372,F_Outputs_Prep!$I$4:$I$378,0),MATCH(F_Outputs!N$2,F_Outputs_Prep!$B$4:$AH$4,0))</f>
        <v>##BLANK</v>
      </c>
      <c r="O372" s="15" t="str">
        <f>INDEX(F_Outputs_Prep!$B$4:$AH$378,MATCH(F_Outputs!$A372&amp;F_Outputs!$B372,F_Outputs_Prep!$I$4:$I$378,0),MATCH(F_Outputs!O$2,F_Outputs_Prep!$B$4:$AH$4,0))</f>
        <v>##BLANK</v>
      </c>
      <c r="P372" s="15" t="str">
        <f>INDEX(F_Outputs_Prep!$B$4:$AH$378,MATCH(F_Outputs!$A372&amp;F_Outputs!$B372,F_Outputs_Prep!$I$4:$I$378,0),MATCH(F_Outputs!P$2,F_Outputs_Prep!$B$4:$AH$4,0))</f>
        <v>##BLANK</v>
      </c>
      <c r="Q372" s="15" t="str">
        <f>INDEX(F_Outputs_Prep!$B$4:$AH$378,MATCH(F_Outputs!$A372&amp;F_Outputs!$B372,F_Outputs_Prep!$I$4:$I$378,0),MATCH(F_Outputs!Q$2,F_Outputs_Prep!$B$4:$AH$4,0))</f>
        <v>##BLANK</v>
      </c>
      <c r="R372" s="15" t="str">
        <f>INDEX(F_Outputs_Prep!$B$4:$AH$378,MATCH(F_Outputs!$A372&amp;F_Outputs!$B372,F_Outputs_Prep!$I$4:$I$378,0),MATCH(F_Outputs!R$2,F_Outputs_Prep!$B$4:$AH$4,0))</f>
        <v>##BLANK</v>
      </c>
      <c r="S372" s="15" t="str">
        <f>INDEX(F_Outputs_Prep!$B$4:$AH$378,MATCH(F_Outputs!$A372&amp;F_Outputs!$B372,F_Outputs_Prep!$I$4:$I$378,0),MATCH(F_Outputs!S$2,F_Outputs_Prep!$B$4:$AH$4,0))</f>
        <v>##BLANK</v>
      </c>
      <c r="T372" s="15" t="str">
        <f>INDEX(F_Outputs_Prep!$B$4:$AH$378,MATCH(F_Outputs!$A372&amp;F_Outputs!$B372,F_Outputs_Prep!$I$4:$I$378,0),MATCH(F_Outputs!T$2,F_Outputs_Prep!$B$4:$AH$4,0))</f>
        <v>##BLANK</v>
      </c>
      <c r="U372" s="15" t="str">
        <f>INDEX(F_Outputs_Prep!$B$4:$AH$378,MATCH(F_Outputs!$A372&amp;F_Outputs!$B372,F_Outputs_Prep!$I$4:$I$378,0),MATCH(F_Outputs!U$2,F_Outputs_Prep!$B$4:$AH$4,0))</f>
        <v>##BLANK</v>
      </c>
      <c r="V372" s="15" t="str">
        <f>INDEX(F_Outputs_Prep!$B$4:$AH$378,MATCH(F_Outputs!$A372&amp;F_Outputs!$B372,F_Outputs_Prep!$I$4:$I$378,0),MATCH(F_Outputs!V$2,F_Outputs_Prep!$B$4:$AH$4,0))</f>
        <v>##BLANK</v>
      </c>
      <c r="W372" s="15" t="str">
        <f>INDEX(F_Outputs_Prep!$B$4:$AH$378,MATCH(F_Outputs!$A372&amp;F_Outputs!$B372,F_Outputs_Prep!$I$4:$I$378,0),MATCH(F_Outputs!W$2,F_Outputs_Prep!$B$4:$AH$4,0))</f>
        <v>##BLANK</v>
      </c>
      <c r="X372" s="15" t="str">
        <f>INDEX(F_Outputs_Prep!$B$4:$AH$378,MATCH(F_Outputs!$A372&amp;F_Outputs!$B372,F_Outputs_Prep!$I$4:$I$378,0),MATCH(F_Outputs!X$2,F_Outputs_Prep!$B$4:$AH$4,0))</f>
        <v>##BLANK</v>
      </c>
    </row>
    <row r="373" spans="1:24" ht="15" x14ac:dyDescent="0.25">
      <c r="A373" s="58" t="s">
        <v>90</v>
      </c>
      <c r="B373" s="56" t="s">
        <v>163</v>
      </c>
      <c r="C373" s="56" t="s">
        <v>191</v>
      </c>
      <c r="D373" s="52" t="s">
        <v>68</v>
      </c>
      <c r="E373" s="56" t="s">
        <v>44</v>
      </c>
      <c r="F373" s="15" t="str">
        <f>INDEX(F_Outputs_Prep!$B$4:$AH$378,MATCH(F_Outputs!$A373&amp;F_Outputs!$B373,F_Outputs_Prep!$I$4:$I$378,0),MATCH(F_Outputs!F$2,F_Outputs_Prep!$B$4:$AH$4,0))</f>
        <v>##BLANK</v>
      </c>
      <c r="G373" s="15" t="str">
        <f>INDEX(F_Outputs_Prep!$B$4:$AH$378,MATCH(F_Outputs!$A373&amp;F_Outputs!$B373,F_Outputs_Prep!$I$4:$I$378,0),MATCH(F_Outputs!G$2,F_Outputs_Prep!$B$4:$AH$4,0))</f>
        <v>##BLANK</v>
      </c>
      <c r="H373" s="15" t="str">
        <f>INDEX(F_Outputs_Prep!$B$4:$AH$378,MATCH(F_Outputs!$A373&amp;F_Outputs!$B373,F_Outputs_Prep!$I$4:$I$378,0),MATCH(F_Outputs!H$2,F_Outputs_Prep!$B$4:$AH$4,0))</f>
        <v>##BLANK</v>
      </c>
      <c r="I373" s="15" t="str">
        <f>INDEX(F_Outputs_Prep!$B$4:$AH$378,MATCH(F_Outputs!$A373&amp;F_Outputs!$B373,F_Outputs_Prep!$I$4:$I$378,0),MATCH(F_Outputs!I$2,F_Outputs_Prep!$B$4:$AH$4,0))</f>
        <v>##BLANK</v>
      </c>
      <c r="J373" s="15" t="str">
        <f>INDEX(F_Outputs_Prep!$B$4:$AH$378,MATCH(F_Outputs!$A373&amp;F_Outputs!$B373,F_Outputs_Prep!$I$4:$I$378,0),MATCH(F_Outputs!J$2,F_Outputs_Prep!$B$4:$AH$4,0))</f>
        <v>##BLANK</v>
      </c>
      <c r="K373" s="15" t="str">
        <f>INDEX(F_Outputs_Prep!$B$4:$AH$378,MATCH(F_Outputs!$A373&amp;F_Outputs!$B373,F_Outputs_Prep!$I$4:$I$378,0),MATCH(F_Outputs!K$2,F_Outputs_Prep!$B$4:$AH$4,0))</f>
        <v>##BLANK</v>
      </c>
      <c r="L373" s="15" t="str">
        <f>INDEX(F_Outputs_Prep!$B$4:$AH$378,MATCH(F_Outputs!$A373&amp;F_Outputs!$B373,F_Outputs_Prep!$I$4:$I$378,0),MATCH(F_Outputs!L$2,F_Outputs_Prep!$B$4:$AH$4,0))</f>
        <v>##BLANK</v>
      </c>
      <c r="M373" s="15" t="str">
        <f>INDEX(F_Outputs_Prep!$B$4:$AH$378,MATCH(F_Outputs!$A373&amp;F_Outputs!$B373,F_Outputs_Prep!$I$4:$I$378,0),MATCH(F_Outputs!M$2,F_Outputs_Prep!$B$4:$AH$4,0))</f>
        <v>##BLANK</v>
      </c>
      <c r="N373" s="15" t="str">
        <f>INDEX(F_Outputs_Prep!$B$4:$AH$378,MATCH(F_Outputs!$A373&amp;F_Outputs!$B373,F_Outputs_Prep!$I$4:$I$378,0),MATCH(F_Outputs!N$2,F_Outputs_Prep!$B$4:$AH$4,0))</f>
        <v>##BLANK</v>
      </c>
      <c r="O373" s="15" t="str">
        <f>INDEX(F_Outputs_Prep!$B$4:$AH$378,MATCH(F_Outputs!$A373&amp;F_Outputs!$B373,F_Outputs_Prep!$I$4:$I$378,0),MATCH(F_Outputs!O$2,F_Outputs_Prep!$B$4:$AH$4,0))</f>
        <v>##BLANK</v>
      </c>
      <c r="P373" s="15" t="str">
        <f>INDEX(F_Outputs_Prep!$B$4:$AH$378,MATCH(F_Outputs!$A373&amp;F_Outputs!$B373,F_Outputs_Prep!$I$4:$I$378,0),MATCH(F_Outputs!P$2,F_Outputs_Prep!$B$4:$AH$4,0))</f>
        <v>##BLANK</v>
      </c>
      <c r="Q373" s="15" t="str">
        <f>INDEX(F_Outputs_Prep!$B$4:$AH$378,MATCH(F_Outputs!$A373&amp;F_Outputs!$B373,F_Outputs_Prep!$I$4:$I$378,0),MATCH(F_Outputs!Q$2,F_Outputs_Prep!$B$4:$AH$4,0))</f>
        <v>##BLANK</v>
      </c>
      <c r="R373" s="15" t="str">
        <f>INDEX(F_Outputs_Prep!$B$4:$AH$378,MATCH(F_Outputs!$A373&amp;F_Outputs!$B373,F_Outputs_Prep!$I$4:$I$378,0),MATCH(F_Outputs!R$2,F_Outputs_Prep!$B$4:$AH$4,0))</f>
        <v>##BLANK</v>
      </c>
      <c r="S373" s="15" t="str">
        <f>INDEX(F_Outputs_Prep!$B$4:$AH$378,MATCH(F_Outputs!$A373&amp;F_Outputs!$B373,F_Outputs_Prep!$I$4:$I$378,0),MATCH(F_Outputs!S$2,F_Outputs_Prep!$B$4:$AH$4,0))</f>
        <v>##BLANK</v>
      </c>
      <c r="T373" s="15" t="str">
        <f>INDEX(F_Outputs_Prep!$B$4:$AH$378,MATCH(F_Outputs!$A373&amp;F_Outputs!$B373,F_Outputs_Prep!$I$4:$I$378,0),MATCH(F_Outputs!T$2,F_Outputs_Prep!$B$4:$AH$4,0))</f>
        <v>##BLANK</v>
      </c>
      <c r="U373" s="15" t="str">
        <f>INDEX(F_Outputs_Prep!$B$4:$AH$378,MATCH(F_Outputs!$A373&amp;F_Outputs!$B373,F_Outputs_Prep!$I$4:$I$378,0),MATCH(F_Outputs!U$2,F_Outputs_Prep!$B$4:$AH$4,0))</f>
        <v>##BLANK</v>
      </c>
      <c r="V373" s="15" t="str">
        <f>INDEX(F_Outputs_Prep!$B$4:$AH$378,MATCH(F_Outputs!$A373&amp;F_Outputs!$B373,F_Outputs_Prep!$I$4:$I$378,0),MATCH(F_Outputs!V$2,F_Outputs_Prep!$B$4:$AH$4,0))</f>
        <v>##BLANK</v>
      </c>
      <c r="W373" s="15" t="str">
        <f>INDEX(F_Outputs_Prep!$B$4:$AH$378,MATCH(F_Outputs!$A373&amp;F_Outputs!$B373,F_Outputs_Prep!$I$4:$I$378,0),MATCH(F_Outputs!W$2,F_Outputs_Prep!$B$4:$AH$4,0))</f>
        <v>##BLANK</v>
      </c>
      <c r="X373" s="15" t="str">
        <f>INDEX(F_Outputs_Prep!$B$4:$AH$378,MATCH(F_Outputs!$A373&amp;F_Outputs!$B373,F_Outputs_Prep!$I$4:$I$378,0),MATCH(F_Outputs!X$2,F_Outputs_Prep!$B$4:$AH$4,0))</f>
        <v>##BLANK</v>
      </c>
    </row>
    <row r="374" spans="1:24" ht="15" x14ac:dyDescent="0.25">
      <c r="A374" s="58" t="s">
        <v>90</v>
      </c>
      <c r="B374" s="56" t="s">
        <v>192</v>
      </c>
      <c r="C374" s="56" t="s">
        <v>193</v>
      </c>
      <c r="D374" s="52" t="s">
        <v>194</v>
      </c>
      <c r="E374" s="56" t="s">
        <v>44</v>
      </c>
      <c r="F374" s="15" t="str">
        <f ca="1">INDEX(F_Outputs_Prep!$B$4:$AH$378,MATCH(F_Outputs!$A374&amp;F_Outputs!$B374,F_Outputs_Prep!$I$4:$I$378,0),MATCH(F_Outputs!F$2,F_Outputs_Prep!$B$4:$AH$4,0))</f>
        <v>[…]02/04/2026 17:29:15</v>
      </c>
      <c r="G374" s="15" t="str">
        <f ca="1">INDEX(F_Outputs_Prep!$B$4:$AH$378,MATCH(F_Outputs!$A374&amp;F_Outputs!$B374,F_Outputs_Prep!$I$4:$I$378,0),MATCH(F_Outputs!G$2,F_Outputs_Prep!$B$4:$AH$4,0))</f>
        <v>[…]02/04/2026 17:29:15</v>
      </c>
      <c r="H374" s="15" t="str">
        <f ca="1">INDEX(F_Outputs_Prep!$B$4:$AH$378,MATCH(F_Outputs!$A374&amp;F_Outputs!$B374,F_Outputs_Prep!$I$4:$I$378,0),MATCH(F_Outputs!H$2,F_Outputs_Prep!$B$4:$AH$4,0))</f>
        <v>[…]02/04/2026 17:29:15</v>
      </c>
      <c r="I374" s="15" t="str">
        <f ca="1">INDEX(F_Outputs_Prep!$B$4:$AH$378,MATCH(F_Outputs!$A374&amp;F_Outputs!$B374,F_Outputs_Prep!$I$4:$I$378,0),MATCH(F_Outputs!I$2,F_Outputs_Prep!$B$4:$AH$4,0))</f>
        <v>[…]02/04/2026 17:29:15</v>
      </c>
      <c r="J374" s="15" t="str">
        <f ca="1">INDEX(F_Outputs_Prep!$B$4:$AH$378,MATCH(F_Outputs!$A374&amp;F_Outputs!$B374,F_Outputs_Prep!$I$4:$I$378,0),MATCH(F_Outputs!J$2,F_Outputs_Prep!$B$4:$AH$4,0))</f>
        <v>[…]02/04/2026 17:29:15</v>
      </c>
      <c r="K374" s="15" t="str">
        <f ca="1">INDEX(F_Outputs_Prep!$B$4:$AH$378,MATCH(F_Outputs!$A374&amp;F_Outputs!$B374,F_Outputs_Prep!$I$4:$I$378,0),MATCH(F_Outputs!K$2,F_Outputs_Prep!$B$4:$AH$4,0))</f>
        <v>[…]02/04/2026 17:29:15</v>
      </c>
      <c r="L374" s="15" t="str">
        <f ca="1">INDEX(F_Outputs_Prep!$B$4:$AH$378,MATCH(F_Outputs!$A374&amp;F_Outputs!$B374,F_Outputs_Prep!$I$4:$I$378,0),MATCH(F_Outputs!L$2,F_Outputs_Prep!$B$4:$AH$4,0))</f>
        <v>[…]02/04/2026 17:29:15</v>
      </c>
      <c r="M374" s="15" t="str">
        <f ca="1">INDEX(F_Outputs_Prep!$B$4:$AH$378,MATCH(F_Outputs!$A374&amp;F_Outputs!$B374,F_Outputs_Prep!$I$4:$I$378,0),MATCH(F_Outputs!M$2,F_Outputs_Prep!$B$4:$AH$4,0))</f>
        <v>[…]02/04/2026 17:29:15</v>
      </c>
      <c r="N374" s="15" t="str">
        <f ca="1">INDEX(F_Outputs_Prep!$B$4:$AH$378,MATCH(F_Outputs!$A374&amp;F_Outputs!$B374,F_Outputs_Prep!$I$4:$I$378,0),MATCH(F_Outputs!N$2,F_Outputs_Prep!$B$4:$AH$4,0))</f>
        <v>[…]02/04/2026 17:29:15</v>
      </c>
      <c r="O374" s="15" t="str">
        <f ca="1">INDEX(F_Outputs_Prep!$B$4:$AH$378,MATCH(F_Outputs!$A374&amp;F_Outputs!$B374,F_Outputs_Prep!$I$4:$I$378,0),MATCH(F_Outputs!O$2,F_Outputs_Prep!$B$4:$AH$4,0))</f>
        <v>[…]02/04/2026 17:29:15</v>
      </c>
      <c r="P374" s="15" t="str">
        <f ca="1">INDEX(F_Outputs_Prep!$B$4:$AH$378,MATCH(F_Outputs!$A374&amp;F_Outputs!$B374,F_Outputs_Prep!$I$4:$I$378,0),MATCH(F_Outputs!P$2,F_Outputs_Prep!$B$4:$AH$4,0))</f>
        <v>[…]02/04/2026 17:29:15</v>
      </c>
      <c r="Q374" s="15" t="str">
        <f ca="1">INDEX(F_Outputs_Prep!$B$4:$AH$378,MATCH(F_Outputs!$A374&amp;F_Outputs!$B374,F_Outputs_Prep!$I$4:$I$378,0),MATCH(F_Outputs!Q$2,F_Outputs_Prep!$B$4:$AH$4,0))</f>
        <v>[…]02/04/2026 17:29:15</v>
      </c>
      <c r="R374" s="15" t="str">
        <f ca="1">INDEX(F_Outputs_Prep!$B$4:$AH$378,MATCH(F_Outputs!$A374&amp;F_Outputs!$B374,F_Outputs_Prep!$I$4:$I$378,0),MATCH(F_Outputs!R$2,F_Outputs_Prep!$B$4:$AH$4,0))</f>
        <v>[…]02/04/2026 17:29:15</v>
      </c>
      <c r="S374" s="15" t="str">
        <f ca="1">INDEX(F_Outputs_Prep!$B$4:$AH$378,MATCH(F_Outputs!$A374&amp;F_Outputs!$B374,F_Outputs_Prep!$I$4:$I$378,0),MATCH(F_Outputs!S$2,F_Outputs_Prep!$B$4:$AH$4,0))</f>
        <v>[…]02/04/2026 17:29:15</v>
      </c>
      <c r="T374" s="15" t="str">
        <f ca="1">INDEX(F_Outputs_Prep!$B$4:$AH$378,MATCH(F_Outputs!$A374&amp;F_Outputs!$B374,F_Outputs_Prep!$I$4:$I$378,0),MATCH(F_Outputs!T$2,F_Outputs_Prep!$B$4:$AH$4,0))</f>
        <v>[…]02/04/2026 17:29:15</v>
      </c>
      <c r="U374" s="15" t="str">
        <f ca="1">INDEX(F_Outputs_Prep!$B$4:$AH$378,MATCH(F_Outputs!$A374&amp;F_Outputs!$B374,F_Outputs_Prep!$I$4:$I$378,0),MATCH(F_Outputs!U$2,F_Outputs_Prep!$B$4:$AH$4,0))</f>
        <v>[…]02/04/2026 17:29:15</v>
      </c>
      <c r="V374" s="15" t="str">
        <f ca="1">INDEX(F_Outputs_Prep!$B$4:$AH$378,MATCH(F_Outputs!$A374&amp;F_Outputs!$B374,F_Outputs_Prep!$I$4:$I$378,0),MATCH(F_Outputs!V$2,F_Outputs_Prep!$B$4:$AH$4,0))</f>
        <v>[…]02/04/2026 17:29:15</v>
      </c>
      <c r="W374" s="15" t="str">
        <f ca="1">INDEX(F_Outputs_Prep!$B$4:$AH$378,MATCH(F_Outputs!$A374&amp;F_Outputs!$B374,F_Outputs_Prep!$I$4:$I$378,0),MATCH(F_Outputs!W$2,F_Outputs_Prep!$B$4:$AH$4,0))</f>
        <v>[…]02/04/2026 17:29:15</v>
      </c>
      <c r="X374" s="15" t="str">
        <f ca="1">INDEX(F_Outputs_Prep!$B$4:$AH$378,MATCH(F_Outputs!$A374&amp;F_Outputs!$B374,F_Outputs_Prep!$I$4:$I$378,0),MATCH(F_Outputs!X$2,F_Outputs_Prep!$B$4:$AH$4,0))</f>
        <v>[…]02/04/2026 17:29:15</v>
      </c>
    </row>
    <row r="375" spans="1:24" ht="15" x14ac:dyDescent="0.25">
      <c r="A375" s="58" t="s">
        <v>90</v>
      </c>
      <c r="B375" s="56" t="s">
        <v>195</v>
      </c>
      <c r="C375" s="56" t="s">
        <v>196</v>
      </c>
      <c r="D375" s="52" t="s">
        <v>194</v>
      </c>
      <c r="E375" s="56" t="s">
        <v>44</v>
      </c>
      <c r="F375" s="15" t="str">
        <f ca="1">INDEX(F_Outputs_Prep!$B$4:$AH$378,MATCH(F_Outputs!$A375&amp;F_Outputs!$B375,F_Outputs_Prep!$I$4:$I$378,0),MATCH(F_Outputs!F$2,F_Outputs_Prep!$B$4:$AH$4,0))</f>
        <v>PR24-FD-CA13-River-water-quality-v2.xlsx</v>
      </c>
      <c r="G375" s="15" t="str">
        <f ca="1">INDEX(F_Outputs_Prep!$B$4:$AH$378,MATCH(F_Outputs!$A375&amp;F_Outputs!$B375,F_Outputs_Prep!$I$4:$I$378,0),MATCH(F_Outputs!G$2,F_Outputs_Prep!$B$4:$AH$4,0))</f>
        <v>PR24-FD-CA13-River-water-quality-v2.xlsx</v>
      </c>
      <c r="H375" s="15" t="str">
        <f ca="1">INDEX(F_Outputs_Prep!$B$4:$AH$378,MATCH(F_Outputs!$A375&amp;F_Outputs!$B375,F_Outputs_Prep!$I$4:$I$378,0),MATCH(F_Outputs!H$2,F_Outputs_Prep!$B$4:$AH$4,0))</f>
        <v>PR24-FD-CA13-River-water-quality-v2.xlsx</v>
      </c>
      <c r="I375" s="15" t="str">
        <f ca="1">INDEX(F_Outputs_Prep!$B$4:$AH$378,MATCH(F_Outputs!$A375&amp;F_Outputs!$B375,F_Outputs_Prep!$I$4:$I$378,0),MATCH(F_Outputs!I$2,F_Outputs_Prep!$B$4:$AH$4,0))</f>
        <v>PR24-FD-CA13-River-water-quality-v2.xlsx</v>
      </c>
      <c r="J375" s="15" t="str">
        <f ca="1">INDEX(F_Outputs_Prep!$B$4:$AH$378,MATCH(F_Outputs!$A375&amp;F_Outputs!$B375,F_Outputs_Prep!$I$4:$I$378,0),MATCH(F_Outputs!J$2,F_Outputs_Prep!$B$4:$AH$4,0))</f>
        <v>PR24-FD-CA13-River-water-quality-v2.xlsx</v>
      </c>
      <c r="K375" s="15" t="str">
        <f ca="1">INDEX(F_Outputs_Prep!$B$4:$AH$378,MATCH(F_Outputs!$A375&amp;F_Outputs!$B375,F_Outputs_Prep!$I$4:$I$378,0),MATCH(F_Outputs!K$2,F_Outputs_Prep!$B$4:$AH$4,0))</f>
        <v>PR24-FD-CA13-River-water-quality-v2.xlsx</v>
      </c>
      <c r="L375" s="15" t="str">
        <f ca="1">INDEX(F_Outputs_Prep!$B$4:$AH$378,MATCH(F_Outputs!$A375&amp;F_Outputs!$B375,F_Outputs_Prep!$I$4:$I$378,0),MATCH(F_Outputs!L$2,F_Outputs_Prep!$B$4:$AH$4,0))</f>
        <v>PR24-FD-CA13-River-water-quality-v2.xlsx</v>
      </c>
      <c r="M375" s="15" t="str">
        <f ca="1">INDEX(F_Outputs_Prep!$B$4:$AH$378,MATCH(F_Outputs!$A375&amp;F_Outputs!$B375,F_Outputs_Prep!$I$4:$I$378,0),MATCH(F_Outputs!M$2,F_Outputs_Prep!$B$4:$AH$4,0))</f>
        <v>PR24-FD-CA13-River-water-quality-v2.xlsx</v>
      </c>
      <c r="N375" s="15" t="str">
        <f ca="1">INDEX(F_Outputs_Prep!$B$4:$AH$378,MATCH(F_Outputs!$A375&amp;F_Outputs!$B375,F_Outputs_Prep!$I$4:$I$378,0),MATCH(F_Outputs!N$2,F_Outputs_Prep!$B$4:$AH$4,0))</f>
        <v>PR24-FD-CA13-River-water-quality-v2.xlsx</v>
      </c>
      <c r="O375" s="15" t="str">
        <f ca="1">INDEX(F_Outputs_Prep!$B$4:$AH$378,MATCH(F_Outputs!$A375&amp;F_Outputs!$B375,F_Outputs_Prep!$I$4:$I$378,0),MATCH(F_Outputs!O$2,F_Outputs_Prep!$B$4:$AH$4,0))</f>
        <v>PR24-FD-CA13-River-water-quality-v2.xlsx</v>
      </c>
      <c r="P375" s="15" t="str">
        <f ca="1">INDEX(F_Outputs_Prep!$B$4:$AH$378,MATCH(F_Outputs!$A375&amp;F_Outputs!$B375,F_Outputs_Prep!$I$4:$I$378,0),MATCH(F_Outputs!P$2,F_Outputs_Prep!$B$4:$AH$4,0))</f>
        <v>PR24-FD-CA13-River-water-quality-v2.xlsx</v>
      </c>
      <c r="Q375" s="15" t="str">
        <f ca="1">INDEX(F_Outputs_Prep!$B$4:$AH$378,MATCH(F_Outputs!$A375&amp;F_Outputs!$B375,F_Outputs_Prep!$I$4:$I$378,0),MATCH(F_Outputs!Q$2,F_Outputs_Prep!$B$4:$AH$4,0))</f>
        <v>PR24-FD-CA13-River-water-quality-v2.xlsx</v>
      </c>
      <c r="R375" s="15" t="str">
        <f ca="1">INDEX(F_Outputs_Prep!$B$4:$AH$378,MATCH(F_Outputs!$A375&amp;F_Outputs!$B375,F_Outputs_Prep!$I$4:$I$378,0),MATCH(F_Outputs!R$2,F_Outputs_Prep!$B$4:$AH$4,0))</f>
        <v>PR24-FD-CA13-River-water-quality-v2.xlsx</v>
      </c>
      <c r="S375" s="15" t="str">
        <f ca="1">INDEX(F_Outputs_Prep!$B$4:$AH$378,MATCH(F_Outputs!$A375&amp;F_Outputs!$B375,F_Outputs_Prep!$I$4:$I$378,0),MATCH(F_Outputs!S$2,F_Outputs_Prep!$B$4:$AH$4,0))</f>
        <v>PR24-FD-CA13-River-water-quality-v2.xlsx</v>
      </c>
      <c r="T375" s="15" t="str">
        <f ca="1">INDEX(F_Outputs_Prep!$B$4:$AH$378,MATCH(F_Outputs!$A375&amp;F_Outputs!$B375,F_Outputs_Prep!$I$4:$I$378,0),MATCH(F_Outputs!T$2,F_Outputs_Prep!$B$4:$AH$4,0))</f>
        <v>PR24-FD-CA13-River-water-quality-v2.xlsx</v>
      </c>
      <c r="U375" s="15" t="str">
        <f ca="1">INDEX(F_Outputs_Prep!$B$4:$AH$378,MATCH(F_Outputs!$A375&amp;F_Outputs!$B375,F_Outputs_Prep!$I$4:$I$378,0),MATCH(F_Outputs!U$2,F_Outputs_Prep!$B$4:$AH$4,0))</f>
        <v>PR24-FD-CA13-River-water-quality-v2.xlsx</v>
      </c>
      <c r="V375" s="15" t="str">
        <f ca="1">INDEX(F_Outputs_Prep!$B$4:$AH$378,MATCH(F_Outputs!$A375&amp;F_Outputs!$B375,F_Outputs_Prep!$I$4:$I$378,0),MATCH(F_Outputs!V$2,F_Outputs_Prep!$B$4:$AH$4,0))</f>
        <v>PR24-FD-CA13-River-water-quality-v2.xlsx</v>
      </c>
      <c r="W375" s="15" t="str">
        <f ca="1">INDEX(F_Outputs_Prep!$B$4:$AH$378,MATCH(F_Outputs!$A375&amp;F_Outputs!$B375,F_Outputs_Prep!$I$4:$I$378,0),MATCH(F_Outputs!W$2,F_Outputs_Prep!$B$4:$AH$4,0))</f>
        <v>PR24-FD-CA13-River-water-quality-v2.xlsx</v>
      </c>
      <c r="X375" s="15" t="str">
        <f ca="1">INDEX(F_Outputs_Prep!$B$4:$AH$378,MATCH(F_Outputs!$A375&amp;F_Outputs!$B375,F_Outputs_Prep!$I$4:$I$378,0),MATCH(F_Outputs!X$2,F_Outputs_Prep!$B$4:$AH$4,0))</f>
        <v>PR24-FD-CA13-River-water-quality-v2.xlsx</v>
      </c>
    </row>
    <row r="376" spans="1:24" ht="15" x14ac:dyDescent="0.25">
      <c r="A376" s="58" t="s">
        <v>90</v>
      </c>
      <c r="B376" s="56" t="s">
        <v>197</v>
      </c>
      <c r="C376" s="56" t="s">
        <v>198</v>
      </c>
      <c r="D376" s="52" t="s">
        <v>194</v>
      </c>
      <c r="E376" s="56" t="s">
        <v>44</v>
      </c>
      <c r="F376" s="15" t="str">
        <f>INDEX(F_Outputs_Prep!$B$4:$AH$378,MATCH(F_Outputs!$A376&amp;F_Outputs!$B376,F_Outputs_Prep!$I$4:$I$378,0),MATCH(F_Outputs!F$2,F_Outputs_Prep!$B$4:$AH$4,0))</f>
        <v>NA</v>
      </c>
      <c r="G376" s="15" t="str">
        <f>INDEX(F_Outputs_Prep!$B$4:$AH$378,MATCH(F_Outputs!$A376&amp;F_Outputs!$B376,F_Outputs_Prep!$I$4:$I$378,0),MATCH(F_Outputs!G$2,F_Outputs_Prep!$B$4:$AH$4,0))</f>
        <v>NA</v>
      </c>
      <c r="H376" s="15" t="str">
        <f>INDEX(F_Outputs_Prep!$B$4:$AH$378,MATCH(F_Outputs!$A376&amp;F_Outputs!$B376,F_Outputs_Prep!$I$4:$I$378,0),MATCH(F_Outputs!H$2,F_Outputs_Prep!$B$4:$AH$4,0))</f>
        <v>NA</v>
      </c>
      <c r="I376" s="15" t="str">
        <f>INDEX(F_Outputs_Prep!$B$4:$AH$378,MATCH(F_Outputs!$A376&amp;F_Outputs!$B376,F_Outputs_Prep!$I$4:$I$378,0),MATCH(F_Outputs!I$2,F_Outputs_Prep!$B$4:$AH$4,0))</f>
        <v>NA</v>
      </c>
      <c r="J376" s="15" t="str">
        <f>INDEX(F_Outputs_Prep!$B$4:$AH$378,MATCH(F_Outputs!$A376&amp;F_Outputs!$B376,F_Outputs_Prep!$I$4:$I$378,0),MATCH(F_Outputs!J$2,F_Outputs_Prep!$B$4:$AH$4,0))</f>
        <v>NA</v>
      </c>
      <c r="K376" s="15" t="str">
        <f>INDEX(F_Outputs_Prep!$B$4:$AH$378,MATCH(F_Outputs!$A376&amp;F_Outputs!$B376,F_Outputs_Prep!$I$4:$I$378,0),MATCH(F_Outputs!K$2,F_Outputs_Prep!$B$4:$AH$4,0))</f>
        <v>NA</v>
      </c>
      <c r="L376" s="15" t="str">
        <f>INDEX(F_Outputs_Prep!$B$4:$AH$378,MATCH(F_Outputs!$A376&amp;F_Outputs!$B376,F_Outputs_Prep!$I$4:$I$378,0),MATCH(F_Outputs!L$2,F_Outputs_Prep!$B$4:$AH$4,0))</f>
        <v>NA</v>
      </c>
      <c r="M376" s="15" t="str">
        <f>INDEX(F_Outputs_Prep!$B$4:$AH$378,MATCH(F_Outputs!$A376&amp;F_Outputs!$B376,F_Outputs_Prep!$I$4:$I$378,0),MATCH(F_Outputs!M$2,F_Outputs_Prep!$B$4:$AH$4,0))</f>
        <v>NA</v>
      </c>
      <c r="N376" s="15" t="str">
        <f>INDEX(F_Outputs_Prep!$B$4:$AH$378,MATCH(F_Outputs!$A376&amp;F_Outputs!$B376,F_Outputs_Prep!$I$4:$I$378,0),MATCH(F_Outputs!N$2,F_Outputs_Prep!$B$4:$AH$4,0))</f>
        <v>NA</v>
      </c>
      <c r="O376" s="15" t="str">
        <f>INDEX(F_Outputs_Prep!$B$4:$AH$378,MATCH(F_Outputs!$A376&amp;F_Outputs!$B376,F_Outputs_Prep!$I$4:$I$378,0),MATCH(F_Outputs!O$2,F_Outputs_Prep!$B$4:$AH$4,0))</f>
        <v>NA</v>
      </c>
      <c r="P376" s="15" t="str">
        <f>INDEX(F_Outputs_Prep!$B$4:$AH$378,MATCH(F_Outputs!$A376&amp;F_Outputs!$B376,F_Outputs_Prep!$I$4:$I$378,0),MATCH(F_Outputs!P$2,F_Outputs_Prep!$B$4:$AH$4,0))</f>
        <v>NA</v>
      </c>
      <c r="Q376" s="15" t="str">
        <f>INDEX(F_Outputs_Prep!$B$4:$AH$378,MATCH(F_Outputs!$A376&amp;F_Outputs!$B376,F_Outputs_Prep!$I$4:$I$378,0),MATCH(F_Outputs!Q$2,F_Outputs_Prep!$B$4:$AH$4,0))</f>
        <v>NA</v>
      </c>
      <c r="R376" s="15" t="str">
        <f>INDEX(F_Outputs_Prep!$B$4:$AH$378,MATCH(F_Outputs!$A376&amp;F_Outputs!$B376,F_Outputs_Prep!$I$4:$I$378,0),MATCH(F_Outputs!R$2,F_Outputs_Prep!$B$4:$AH$4,0))</f>
        <v>NA</v>
      </c>
      <c r="S376" s="15" t="str">
        <f>INDEX(F_Outputs_Prep!$B$4:$AH$378,MATCH(F_Outputs!$A376&amp;F_Outputs!$B376,F_Outputs_Prep!$I$4:$I$378,0),MATCH(F_Outputs!S$2,F_Outputs_Prep!$B$4:$AH$4,0))</f>
        <v>NA</v>
      </c>
      <c r="T376" s="15" t="str">
        <f>INDEX(F_Outputs_Prep!$B$4:$AH$378,MATCH(F_Outputs!$A376&amp;F_Outputs!$B376,F_Outputs_Prep!$I$4:$I$378,0),MATCH(F_Outputs!T$2,F_Outputs_Prep!$B$4:$AH$4,0))</f>
        <v>NA</v>
      </c>
      <c r="U376" s="15" t="str">
        <f>INDEX(F_Outputs_Prep!$B$4:$AH$378,MATCH(F_Outputs!$A376&amp;F_Outputs!$B376,F_Outputs_Prep!$I$4:$I$378,0),MATCH(F_Outputs!U$2,F_Outputs_Prep!$B$4:$AH$4,0))</f>
        <v>NA</v>
      </c>
      <c r="V376" s="15" t="str">
        <f>INDEX(F_Outputs_Prep!$B$4:$AH$378,MATCH(F_Outputs!$A376&amp;F_Outputs!$B376,F_Outputs_Prep!$I$4:$I$378,0),MATCH(F_Outputs!V$2,F_Outputs_Prep!$B$4:$AH$4,0))</f>
        <v>NA</v>
      </c>
      <c r="W376" s="15" t="str">
        <f>INDEX(F_Outputs_Prep!$B$4:$AH$378,MATCH(F_Outputs!$A376&amp;F_Outputs!$B376,F_Outputs_Prep!$I$4:$I$378,0),MATCH(F_Outputs!W$2,F_Outputs_Prep!$B$4:$AH$4,0))</f>
        <v>NA</v>
      </c>
      <c r="X376" s="15" t="str">
        <f>INDEX(F_Outputs_Prep!$B$4:$AH$378,MATCH(F_Outputs!$A376&amp;F_Outputs!$B376,F_Outputs_Prep!$I$4:$I$378,0),MATCH(F_Outputs!X$2,F_Outputs_Prep!$B$4:$AH$4,0))</f>
        <v>NA</v>
      </c>
    </row>
    <row r="377" spans="1:24" ht="15" x14ac:dyDescent="0.25">
      <c r="A377" s="58" t="s">
        <v>90</v>
      </c>
      <c r="B377" s="56" t="s">
        <v>199</v>
      </c>
      <c r="C377" s="56" t="s">
        <v>200</v>
      </c>
      <c r="D377" s="52" t="s">
        <v>201</v>
      </c>
      <c r="E377" s="56" t="s">
        <v>44</v>
      </c>
      <c r="F377" s="15">
        <f>INDEX(F_Outputs_Prep!$B$4:$AH$378,MATCH(F_Outputs!$A377&amp;F_Outputs!$B377,F_Outputs_Prep!$I$4:$I$378,0),MATCH(F_Outputs!F$2,F_Outputs_Prep!$B$4:$AH$4,0))</f>
        <v>1</v>
      </c>
      <c r="G377" s="15">
        <f>INDEX(F_Outputs_Prep!$B$4:$AH$378,MATCH(F_Outputs!$A377&amp;F_Outputs!$B377,F_Outputs_Prep!$I$4:$I$378,0),MATCH(F_Outputs!G$2,F_Outputs_Prep!$B$4:$AH$4,0))</f>
        <v>1</v>
      </c>
      <c r="H377" s="15">
        <f>INDEX(F_Outputs_Prep!$B$4:$AH$378,MATCH(F_Outputs!$A377&amp;F_Outputs!$B377,F_Outputs_Prep!$I$4:$I$378,0),MATCH(F_Outputs!H$2,F_Outputs_Prep!$B$4:$AH$4,0))</f>
        <v>1</v>
      </c>
      <c r="I377" s="15">
        <f>INDEX(F_Outputs_Prep!$B$4:$AH$378,MATCH(F_Outputs!$A377&amp;F_Outputs!$B377,F_Outputs_Prep!$I$4:$I$378,0),MATCH(F_Outputs!I$2,F_Outputs_Prep!$B$4:$AH$4,0))</f>
        <v>1</v>
      </c>
      <c r="J377" s="15">
        <f>INDEX(F_Outputs_Prep!$B$4:$AH$378,MATCH(F_Outputs!$A377&amp;F_Outputs!$B377,F_Outputs_Prep!$I$4:$I$378,0),MATCH(F_Outputs!J$2,F_Outputs_Prep!$B$4:$AH$4,0))</f>
        <v>1</v>
      </c>
      <c r="K377" s="15">
        <f>INDEX(F_Outputs_Prep!$B$4:$AH$378,MATCH(F_Outputs!$A377&amp;F_Outputs!$B377,F_Outputs_Prep!$I$4:$I$378,0),MATCH(F_Outputs!K$2,F_Outputs_Prep!$B$4:$AH$4,0))</f>
        <v>1</v>
      </c>
      <c r="L377" s="15">
        <f>INDEX(F_Outputs_Prep!$B$4:$AH$378,MATCH(F_Outputs!$A377&amp;F_Outputs!$B377,F_Outputs_Prep!$I$4:$I$378,0),MATCH(F_Outputs!L$2,F_Outputs_Prep!$B$4:$AH$4,0))</f>
        <v>1</v>
      </c>
      <c r="M377" s="15">
        <f>INDEX(F_Outputs_Prep!$B$4:$AH$378,MATCH(F_Outputs!$A377&amp;F_Outputs!$B377,F_Outputs_Prep!$I$4:$I$378,0),MATCH(F_Outputs!M$2,F_Outputs_Prep!$B$4:$AH$4,0))</f>
        <v>1</v>
      </c>
      <c r="N377" s="15">
        <f>INDEX(F_Outputs_Prep!$B$4:$AH$378,MATCH(F_Outputs!$A377&amp;F_Outputs!$B377,F_Outputs_Prep!$I$4:$I$378,0),MATCH(F_Outputs!N$2,F_Outputs_Prep!$B$4:$AH$4,0))</f>
        <v>1</v>
      </c>
      <c r="O377" s="15">
        <f>INDEX(F_Outputs_Prep!$B$4:$AH$378,MATCH(F_Outputs!$A377&amp;F_Outputs!$B377,F_Outputs_Prep!$I$4:$I$378,0),MATCH(F_Outputs!O$2,F_Outputs_Prep!$B$4:$AH$4,0))</f>
        <v>1</v>
      </c>
      <c r="P377" s="15">
        <f>INDEX(F_Outputs_Prep!$B$4:$AH$378,MATCH(F_Outputs!$A377&amp;F_Outputs!$B377,F_Outputs_Prep!$I$4:$I$378,0),MATCH(F_Outputs!P$2,F_Outputs_Prep!$B$4:$AH$4,0))</f>
        <v>1</v>
      </c>
      <c r="Q377" s="15">
        <f>INDEX(F_Outputs_Prep!$B$4:$AH$378,MATCH(F_Outputs!$A377&amp;F_Outputs!$B377,F_Outputs_Prep!$I$4:$I$378,0),MATCH(F_Outputs!Q$2,F_Outputs_Prep!$B$4:$AH$4,0))</f>
        <v>1</v>
      </c>
      <c r="R377" s="15">
        <f>INDEX(F_Outputs_Prep!$B$4:$AH$378,MATCH(F_Outputs!$A377&amp;F_Outputs!$B377,F_Outputs_Prep!$I$4:$I$378,0),MATCH(F_Outputs!R$2,F_Outputs_Prep!$B$4:$AH$4,0))</f>
        <v>1</v>
      </c>
      <c r="S377" s="15">
        <f>INDEX(F_Outputs_Prep!$B$4:$AH$378,MATCH(F_Outputs!$A377&amp;F_Outputs!$B377,F_Outputs_Prep!$I$4:$I$378,0),MATCH(F_Outputs!S$2,F_Outputs_Prep!$B$4:$AH$4,0))</f>
        <v>1</v>
      </c>
      <c r="T377" s="15">
        <f>INDEX(F_Outputs_Prep!$B$4:$AH$378,MATCH(F_Outputs!$A377&amp;F_Outputs!$B377,F_Outputs_Prep!$I$4:$I$378,0),MATCH(F_Outputs!T$2,F_Outputs_Prep!$B$4:$AH$4,0))</f>
        <v>1</v>
      </c>
      <c r="U377" s="15">
        <f>INDEX(F_Outputs_Prep!$B$4:$AH$378,MATCH(F_Outputs!$A377&amp;F_Outputs!$B377,F_Outputs_Prep!$I$4:$I$378,0),MATCH(F_Outputs!U$2,F_Outputs_Prep!$B$4:$AH$4,0))</f>
        <v>1</v>
      </c>
      <c r="V377" s="15">
        <f>INDEX(F_Outputs_Prep!$B$4:$AH$378,MATCH(F_Outputs!$A377&amp;F_Outputs!$B377,F_Outputs_Prep!$I$4:$I$378,0),MATCH(F_Outputs!V$2,F_Outputs_Prep!$B$4:$AH$4,0))</f>
        <v>1</v>
      </c>
      <c r="W377" s="15">
        <f>INDEX(F_Outputs_Prep!$B$4:$AH$378,MATCH(F_Outputs!$A377&amp;F_Outputs!$B377,F_Outputs_Prep!$I$4:$I$378,0),MATCH(F_Outputs!W$2,F_Outputs_Prep!$B$4:$AH$4,0))</f>
        <v>1</v>
      </c>
      <c r="X377" s="15">
        <f>INDEX(F_Outputs_Prep!$B$4:$AH$378,MATCH(F_Outputs!$A377&amp;F_Outputs!$B377,F_Outputs_Prep!$I$4:$I$378,0),MATCH(F_Outputs!X$2,F_Outputs_Prep!$B$4:$AH$4,0))</f>
        <v>1</v>
      </c>
    </row>
    <row r="379" spans="1:24" s="119" customFormat="1" x14ac:dyDescent="0.2">
      <c r="B379" s="119" t="s">
        <v>16</v>
      </c>
    </row>
  </sheetData>
  <phoneticPr fontId="4"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FC944-7707-4681-9322-76E9F5133972}">
  <sheetPr>
    <tabColor theme="5" tint="0.79998168889431442"/>
  </sheetPr>
  <dimension ref="A1:AD76"/>
  <sheetViews>
    <sheetView showGridLines="0" zoomScale="80" zoomScaleNormal="80" workbookViewId="0"/>
  </sheetViews>
  <sheetFormatPr defaultRowHeight="14.25" zeroHeight="1" x14ac:dyDescent="0.2"/>
  <cols>
    <col min="1" max="1" width="6.375" customWidth="1"/>
    <col min="2" max="2" width="17.5" customWidth="1"/>
    <col min="3" max="6" width="20.25" customWidth="1"/>
    <col min="7" max="7" width="23.375" customWidth="1"/>
    <col min="8" max="8" width="26.125" customWidth="1"/>
    <col min="9" max="9" width="14" customWidth="1"/>
    <col min="10" max="10" width="16.375" customWidth="1"/>
    <col min="11" max="13" width="13.5" bestFit="1" customWidth="1"/>
  </cols>
  <sheetData>
    <row r="1" spans="1:7" s="22" customFormat="1" ht="15" x14ac:dyDescent="0.25"/>
    <row r="2" spans="1:7" s="22" customFormat="1" ht="15" x14ac:dyDescent="0.25">
      <c r="B2" s="120" t="s">
        <v>225</v>
      </c>
    </row>
    <row r="3" spans="1:7" s="15" customFormat="1" ht="15" x14ac:dyDescent="0.25"/>
    <row r="4" spans="1:7" s="15" customFormat="1" ht="15" x14ac:dyDescent="0.25">
      <c r="B4" s="52" t="s">
        <v>226</v>
      </c>
      <c r="C4" s="52" t="s">
        <v>227</v>
      </c>
      <c r="D4" s="52" t="s">
        <v>104</v>
      </c>
      <c r="E4" s="52" t="s">
        <v>102</v>
      </c>
      <c r="F4" s="52" t="s">
        <v>228</v>
      </c>
      <c r="G4" s="52" t="s">
        <v>229</v>
      </c>
    </row>
    <row r="5" spans="1:7" s="15" customFormat="1" ht="15" x14ac:dyDescent="0.25">
      <c r="A5" s="70"/>
      <c r="B5" s="67" t="s">
        <v>47</v>
      </c>
      <c r="C5" s="52" t="s">
        <v>202</v>
      </c>
      <c r="D5" s="52" t="s">
        <v>157</v>
      </c>
      <c r="E5" s="52" t="s">
        <v>102</v>
      </c>
      <c r="F5" s="52" t="s">
        <v>203</v>
      </c>
      <c r="G5" s="52" t="s">
        <v>230</v>
      </c>
    </row>
    <row r="6" spans="1:7" s="15" customFormat="1" ht="15" x14ac:dyDescent="0.25">
      <c r="A6" s="70"/>
      <c r="B6" s="67" t="s">
        <v>69</v>
      </c>
      <c r="C6" s="52" t="s">
        <v>204</v>
      </c>
      <c r="D6" s="52" t="s">
        <v>158</v>
      </c>
      <c r="E6" s="52" t="s">
        <v>102</v>
      </c>
      <c r="F6" s="52" t="s">
        <v>203</v>
      </c>
      <c r="G6" s="52" t="s">
        <v>231</v>
      </c>
    </row>
    <row r="7" spans="1:7" s="15" customFormat="1" ht="15" x14ac:dyDescent="0.25">
      <c r="A7" s="70"/>
      <c r="B7" s="67" t="s">
        <v>71</v>
      </c>
      <c r="C7" s="52" t="s">
        <v>205</v>
      </c>
      <c r="D7" s="52" t="s">
        <v>158</v>
      </c>
      <c r="E7" s="52" t="s">
        <v>102</v>
      </c>
      <c r="F7" s="52" t="s">
        <v>203</v>
      </c>
      <c r="G7" s="52" t="s">
        <v>230</v>
      </c>
    </row>
    <row r="8" spans="1:7" s="15" customFormat="1" ht="15" x14ac:dyDescent="0.25">
      <c r="A8" s="70"/>
      <c r="B8" s="67" t="s">
        <v>75</v>
      </c>
      <c r="C8" s="52" t="s">
        <v>206</v>
      </c>
      <c r="D8" s="52" t="s">
        <v>157</v>
      </c>
      <c r="E8" s="52" t="s">
        <v>102</v>
      </c>
      <c r="F8" s="52" t="s">
        <v>203</v>
      </c>
      <c r="G8" s="52" t="s">
        <v>231</v>
      </c>
    </row>
    <row r="9" spans="1:7" s="15" customFormat="1" ht="15" x14ac:dyDescent="0.25">
      <c r="A9" s="70"/>
      <c r="B9" s="67" t="s">
        <v>76</v>
      </c>
      <c r="C9" s="52" t="s">
        <v>207</v>
      </c>
      <c r="D9" s="52" t="s">
        <v>157</v>
      </c>
      <c r="E9" s="52" t="s">
        <v>102</v>
      </c>
      <c r="F9" s="52" t="s">
        <v>203</v>
      </c>
      <c r="G9" s="52" t="s">
        <v>230</v>
      </c>
    </row>
    <row r="10" spans="1:7" s="15" customFormat="1" ht="15" x14ac:dyDescent="0.25">
      <c r="A10" s="70"/>
      <c r="B10" s="67" t="s">
        <v>81</v>
      </c>
      <c r="C10" s="52" t="s">
        <v>208</v>
      </c>
      <c r="D10" s="52" t="s">
        <v>157</v>
      </c>
      <c r="E10" s="52" t="s">
        <v>102</v>
      </c>
      <c r="F10" s="52" t="s">
        <v>203</v>
      </c>
      <c r="G10" s="52" t="s">
        <v>231</v>
      </c>
    </row>
    <row r="11" spans="1:7" s="15" customFormat="1" ht="15" x14ac:dyDescent="0.25">
      <c r="A11" s="70"/>
      <c r="B11" s="67" t="s">
        <v>82</v>
      </c>
      <c r="C11" s="52" t="s">
        <v>209</v>
      </c>
      <c r="D11" s="52" t="s">
        <v>157</v>
      </c>
      <c r="E11" s="52" t="s">
        <v>102</v>
      </c>
      <c r="F11" s="52" t="s">
        <v>203</v>
      </c>
      <c r="G11" s="52" t="s">
        <v>230</v>
      </c>
    </row>
    <row r="12" spans="1:7" s="15" customFormat="1" ht="15" x14ac:dyDescent="0.25">
      <c r="A12" s="121" t="s">
        <v>120</v>
      </c>
      <c r="B12" s="67" t="s">
        <v>83</v>
      </c>
      <c r="C12" s="52" t="s">
        <v>210</v>
      </c>
      <c r="D12" s="52" t="s">
        <v>157</v>
      </c>
      <c r="E12" s="52" t="s">
        <v>102</v>
      </c>
      <c r="F12" s="52" t="s">
        <v>203</v>
      </c>
      <c r="G12" s="52" t="s">
        <v>230</v>
      </c>
    </row>
    <row r="13" spans="1:7" s="15" customFormat="1" ht="15" x14ac:dyDescent="0.25">
      <c r="A13" s="70"/>
      <c r="B13" s="67" t="s">
        <v>86</v>
      </c>
      <c r="C13" s="52" t="s">
        <v>211</v>
      </c>
      <c r="D13" s="52" t="s">
        <v>157</v>
      </c>
      <c r="E13" s="52" t="s">
        <v>102</v>
      </c>
      <c r="F13" s="52" t="s">
        <v>203</v>
      </c>
      <c r="G13" s="52" t="s">
        <v>231</v>
      </c>
    </row>
    <row r="14" spans="1:7" s="15" customFormat="1" ht="15" x14ac:dyDescent="0.25">
      <c r="A14" s="70"/>
      <c r="B14" s="67" t="s">
        <v>87</v>
      </c>
      <c r="C14" s="52" t="s">
        <v>212</v>
      </c>
      <c r="D14" s="52" t="s">
        <v>157</v>
      </c>
      <c r="E14" s="52" t="s">
        <v>102</v>
      </c>
      <c r="F14" s="52" t="s">
        <v>203</v>
      </c>
      <c r="G14" s="52" t="s">
        <v>231</v>
      </c>
    </row>
    <row r="15" spans="1:7" s="15" customFormat="1" ht="15" x14ac:dyDescent="0.25">
      <c r="A15" s="70"/>
      <c r="B15" s="67" t="s">
        <v>88</v>
      </c>
      <c r="C15" s="52" t="s">
        <v>213</v>
      </c>
      <c r="D15" s="52" t="s">
        <v>157</v>
      </c>
      <c r="E15" s="52" t="s">
        <v>102</v>
      </c>
      <c r="F15" s="52" t="s">
        <v>214</v>
      </c>
      <c r="G15" s="52" t="s">
        <v>230</v>
      </c>
    </row>
    <row r="16" spans="1:7" s="15" customFormat="1" ht="15" x14ac:dyDescent="0.25">
      <c r="A16" s="54"/>
      <c r="B16" s="67" t="s">
        <v>94</v>
      </c>
      <c r="C16" s="52" t="s">
        <v>215</v>
      </c>
      <c r="D16" s="52" t="s">
        <v>157</v>
      </c>
      <c r="E16" s="52" t="s">
        <v>102</v>
      </c>
      <c r="F16" s="52" t="s">
        <v>214</v>
      </c>
      <c r="G16" s="52" t="s">
        <v>231</v>
      </c>
    </row>
    <row r="17" spans="1:10" s="15" customFormat="1" ht="15" x14ac:dyDescent="0.25">
      <c r="A17" s="70"/>
      <c r="B17" s="67" t="s">
        <v>95</v>
      </c>
      <c r="C17" s="52" t="s">
        <v>216</v>
      </c>
      <c r="D17" s="52" t="s">
        <v>157</v>
      </c>
      <c r="E17" s="52" t="s">
        <v>102</v>
      </c>
      <c r="F17" s="52" t="s">
        <v>214</v>
      </c>
      <c r="G17" s="52" t="s">
        <v>231</v>
      </c>
    </row>
    <row r="18" spans="1:10" s="15" customFormat="1" ht="15" x14ac:dyDescent="0.25">
      <c r="A18" s="70"/>
      <c r="B18" s="67" t="s">
        <v>96</v>
      </c>
      <c r="C18" s="52" t="s">
        <v>217</v>
      </c>
      <c r="D18" s="52" t="s">
        <v>157</v>
      </c>
      <c r="E18" s="52" t="s">
        <v>102</v>
      </c>
      <c r="F18" s="52" t="s">
        <v>214</v>
      </c>
      <c r="G18" s="52" t="s">
        <v>231</v>
      </c>
    </row>
    <row r="19" spans="1:10" s="15" customFormat="1" ht="15" x14ac:dyDescent="0.25">
      <c r="A19" s="70"/>
      <c r="B19" s="67" t="s">
        <v>100</v>
      </c>
      <c r="C19" s="52" t="s">
        <v>218</v>
      </c>
      <c r="D19" s="52" t="s">
        <v>157</v>
      </c>
      <c r="E19" s="52" t="s">
        <v>102</v>
      </c>
      <c r="F19" s="52" t="s">
        <v>214</v>
      </c>
      <c r="G19" s="52" t="s">
        <v>231</v>
      </c>
    </row>
    <row r="20" spans="1:10" s="15" customFormat="1" ht="15" x14ac:dyDescent="0.25">
      <c r="A20" s="70"/>
      <c r="B20" s="67" t="s">
        <v>78</v>
      </c>
      <c r="C20" s="52" t="s">
        <v>219</v>
      </c>
      <c r="D20" s="52" t="s">
        <v>157</v>
      </c>
      <c r="E20" s="52" t="s">
        <v>102</v>
      </c>
      <c r="F20" s="52" t="s">
        <v>203</v>
      </c>
      <c r="G20" s="52" t="s">
        <v>230</v>
      </c>
    </row>
    <row r="21" spans="1:10" s="15" customFormat="1" ht="15" x14ac:dyDescent="0.25">
      <c r="A21" s="70"/>
      <c r="B21" s="67" t="s">
        <v>90</v>
      </c>
      <c r="C21" s="52" t="s">
        <v>220</v>
      </c>
      <c r="D21" s="52" t="s">
        <v>157</v>
      </c>
      <c r="E21" s="52" t="s">
        <v>102</v>
      </c>
      <c r="F21" s="52" t="s">
        <v>214</v>
      </c>
      <c r="G21" s="52" t="s">
        <v>232</v>
      </c>
    </row>
    <row r="22" spans="1:10" s="15" customFormat="1" ht="15" x14ac:dyDescent="0.25">
      <c r="A22" s="54"/>
      <c r="B22" s="67" t="s">
        <v>74</v>
      </c>
      <c r="C22" s="52" t="s">
        <v>206</v>
      </c>
      <c r="D22" s="52" t="s">
        <v>157</v>
      </c>
      <c r="E22" s="52" t="s">
        <v>233</v>
      </c>
      <c r="F22" s="52" t="s">
        <v>203</v>
      </c>
      <c r="G22" s="52" t="s">
        <v>232</v>
      </c>
    </row>
    <row r="23" spans="1:10" s="15" customFormat="1" ht="15" x14ac:dyDescent="0.25">
      <c r="A23" s="54"/>
      <c r="B23" s="67" t="s">
        <v>93</v>
      </c>
      <c r="C23" s="52" t="s">
        <v>234</v>
      </c>
      <c r="D23" s="52" t="s">
        <v>157</v>
      </c>
      <c r="E23" s="52" t="s">
        <v>235</v>
      </c>
      <c r="F23" s="52" t="s">
        <v>236</v>
      </c>
      <c r="G23" s="52" t="s">
        <v>232</v>
      </c>
    </row>
    <row r="24" spans="1:10" s="15" customFormat="1" ht="15" x14ac:dyDescent="0.25">
      <c r="A24" s="54"/>
      <c r="B24" s="72" t="s">
        <v>96</v>
      </c>
      <c r="C24" s="52" t="s">
        <v>237</v>
      </c>
      <c r="D24" s="52" t="s">
        <v>157</v>
      </c>
      <c r="E24" s="52" t="s">
        <v>233</v>
      </c>
      <c r="F24" s="52" t="s">
        <v>214</v>
      </c>
      <c r="G24" s="52" t="s">
        <v>232</v>
      </c>
    </row>
    <row r="25" spans="1:10" s="15" customFormat="1" ht="15" x14ac:dyDescent="0.25">
      <c r="A25" s="54"/>
      <c r="B25" s="72" t="s">
        <v>96</v>
      </c>
      <c r="C25" s="52" t="s">
        <v>238</v>
      </c>
      <c r="D25" s="52" t="s">
        <v>157</v>
      </c>
      <c r="E25" s="52" t="s">
        <v>235</v>
      </c>
      <c r="F25" s="52" t="s">
        <v>214</v>
      </c>
      <c r="G25" s="52" t="s">
        <v>232</v>
      </c>
    </row>
    <row r="26" spans="1:10" s="15" customFormat="1" ht="15" x14ac:dyDescent="0.25"/>
    <row r="27" spans="1:10" s="22" customFormat="1" ht="15" x14ac:dyDescent="0.25">
      <c r="B27" s="120" t="s">
        <v>239</v>
      </c>
    </row>
    <row r="28" spans="1:10" s="15" customFormat="1" ht="15" x14ac:dyDescent="0.25"/>
    <row r="29" spans="1:10" s="15" customFormat="1" ht="15" x14ac:dyDescent="0.25">
      <c r="B29" s="63" t="s">
        <v>112</v>
      </c>
      <c r="C29" s="64" t="s">
        <v>240</v>
      </c>
      <c r="D29" s="64" t="s">
        <v>241</v>
      </c>
      <c r="E29" s="52" t="s">
        <v>242</v>
      </c>
      <c r="F29" s="52" t="s">
        <v>243</v>
      </c>
      <c r="G29" s="56" t="s">
        <v>244</v>
      </c>
      <c r="H29" s="56" t="s">
        <v>245</v>
      </c>
      <c r="I29" s="56" t="s">
        <v>246</v>
      </c>
      <c r="J29" s="56" t="s">
        <v>174</v>
      </c>
    </row>
    <row r="30" spans="1:10" s="15" customFormat="1" ht="15" x14ac:dyDescent="0.25">
      <c r="B30" s="65" t="s">
        <v>247</v>
      </c>
      <c r="C30" s="64" t="s">
        <v>248</v>
      </c>
      <c r="D30" s="64" t="s">
        <v>231</v>
      </c>
      <c r="E30" s="64" t="s">
        <v>249</v>
      </c>
      <c r="F30" s="64" t="s">
        <v>250</v>
      </c>
      <c r="G30" s="64" t="s">
        <v>251</v>
      </c>
      <c r="H30" s="56" t="s">
        <v>252</v>
      </c>
      <c r="I30" s="66">
        <v>1000000000000</v>
      </c>
      <c r="J30" s="56" t="s">
        <v>253</v>
      </c>
    </row>
    <row r="31" spans="1:10" s="15" customFormat="1" ht="15" x14ac:dyDescent="0.25">
      <c r="B31" s="65" t="s">
        <v>254</v>
      </c>
      <c r="C31" s="64" t="s">
        <v>255</v>
      </c>
      <c r="D31" s="64" t="s">
        <v>231</v>
      </c>
      <c r="E31" s="64" t="s">
        <v>249</v>
      </c>
      <c r="F31" s="64" t="s">
        <v>256</v>
      </c>
      <c r="G31" s="64" t="s">
        <v>257</v>
      </c>
      <c r="H31" s="125" t="s">
        <v>258</v>
      </c>
      <c r="I31" s="52">
        <v>2</v>
      </c>
      <c r="J31" s="56" t="s">
        <v>256</v>
      </c>
    </row>
    <row r="32" spans="1:10" s="15" customFormat="1" ht="15" x14ac:dyDescent="0.25">
      <c r="B32" s="65" t="s">
        <v>259</v>
      </c>
      <c r="C32" s="64" t="s">
        <v>260</v>
      </c>
      <c r="D32" s="64" t="s">
        <v>231</v>
      </c>
      <c r="E32" s="64" t="s">
        <v>249</v>
      </c>
      <c r="F32" s="64" t="s">
        <v>261</v>
      </c>
      <c r="G32" s="64" t="s">
        <v>262</v>
      </c>
      <c r="H32" s="56" t="s">
        <v>263</v>
      </c>
      <c r="I32" s="52">
        <v>2</v>
      </c>
      <c r="J32" s="56" t="s">
        <v>264</v>
      </c>
    </row>
    <row r="33" spans="2:10" s="15" customFormat="1" ht="15" x14ac:dyDescent="0.25">
      <c r="B33" s="65" t="s">
        <v>265</v>
      </c>
      <c r="C33" s="64" t="s">
        <v>266</v>
      </c>
      <c r="D33" s="64" t="s">
        <v>231</v>
      </c>
      <c r="E33" s="64" t="s">
        <v>267</v>
      </c>
      <c r="F33" s="64" t="s">
        <v>268</v>
      </c>
      <c r="G33" s="64" t="s">
        <v>269</v>
      </c>
      <c r="H33" s="56" t="s">
        <v>270</v>
      </c>
      <c r="I33" s="52">
        <v>2</v>
      </c>
      <c r="J33" s="56" t="s">
        <v>264</v>
      </c>
    </row>
    <row r="34" spans="2:10" s="15" customFormat="1" ht="15" x14ac:dyDescent="0.25">
      <c r="B34" s="65" t="s">
        <v>271</v>
      </c>
      <c r="C34" s="64" t="s">
        <v>272</v>
      </c>
      <c r="D34" s="64" t="s">
        <v>231</v>
      </c>
      <c r="E34" s="64" t="s">
        <v>267</v>
      </c>
      <c r="F34" s="64" t="s">
        <v>268</v>
      </c>
      <c r="G34" s="64" t="s">
        <v>273</v>
      </c>
      <c r="H34" s="56" t="s">
        <v>274</v>
      </c>
      <c r="I34" s="52">
        <v>2</v>
      </c>
      <c r="J34" s="56" t="s">
        <v>264</v>
      </c>
    </row>
    <row r="35" spans="2:10" s="15" customFormat="1" ht="15" x14ac:dyDescent="0.25">
      <c r="B35" s="65" t="s">
        <v>275</v>
      </c>
      <c r="C35" s="64" t="s">
        <v>276</v>
      </c>
      <c r="D35" s="64" t="s">
        <v>231</v>
      </c>
      <c r="E35" s="64" t="s">
        <v>249</v>
      </c>
      <c r="F35" s="64" t="s">
        <v>277</v>
      </c>
      <c r="G35" s="64" t="s">
        <v>278</v>
      </c>
      <c r="H35" s="56" t="s">
        <v>279</v>
      </c>
      <c r="I35" s="52">
        <v>2</v>
      </c>
      <c r="J35" s="56" t="s">
        <v>280</v>
      </c>
    </row>
    <row r="36" spans="2:10" s="15" customFormat="1" ht="15" x14ac:dyDescent="0.25">
      <c r="B36" s="65" t="s">
        <v>281</v>
      </c>
      <c r="C36" s="64" t="s">
        <v>282</v>
      </c>
      <c r="D36" s="64" t="s">
        <v>231</v>
      </c>
      <c r="E36" s="64" t="s">
        <v>249</v>
      </c>
      <c r="F36" s="64" t="s">
        <v>283</v>
      </c>
      <c r="G36" s="64" t="s">
        <v>284</v>
      </c>
      <c r="H36" s="56" t="s">
        <v>285</v>
      </c>
      <c r="I36" s="52">
        <v>2</v>
      </c>
      <c r="J36" s="56" t="s">
        <v>151</v>
      </c>
    </row>
    <row r="37" spans="2:10" s="15" customFormat="1" ht="15" x14ac:dyDescent="0.25">
      <c r="B37" s="65" t="s">
        <v>286</v>
      </c>
      <c r="C37" s="64" t="s">
        <v>287</v>
      </c>
      <c r="D37" s="64" t="s">
        <v>231</v>
      </c>
      <c r="E37" s="64" t="s">
        <v>267</v>
      </c>
      <c r="F37" s="64" t="s">
        <v>283</v>
      </c>
      <c r="G37" s="64" t="s">
        <v>288</v>
      </c>
      <c r="H37" s="56" t="s">
        <v>289</v>
      </c>
      <c r="I37" s="52">
        <v>2</v>
      </c>
      <c r="J37" s="56" t="s">
        <v>151</v>
      </c>
    </row>
    <row r="38" spans="2:10" s="15" customFormat="1" ht="15" x14ac:dyDescent="0.25">
      <c r="B38" s="65" t="s">
        <v>290</v>
      </c>
      <c r="C38" s="64" t="s">
        <v>291</v>
      </c>
      <c r="D38" s="64" t="s">
        <v>231</v>
      </c>
      <c r="E38" s="64" t="s">
        <v>249</v>
      </c>
      <c r="F38" s="64" t="s">
        <v>292</v>
      </c>
      <c r="G38" s="64" t="s">
        <v>293</v>
      </c>
      <c r="H38" s="56" t="s">
        <v>294</v>
      </c>
      <c r="I38" s="52">
        <v>1</v>
      </c>
      <c r="J38" s="56" t="s">
        <v>68</v>
      </c>
    </row>
    <row r="39" spans="2:10" s="15" customFormat="1" ht="15" x14ac:dyDescent="0.25">
      <c r="B39" s="65" t="s">
        <v>295</v>
      </c>
      <c r="C39" s="64" t="s">
        <v>296</v>
      </c>
      <c r="D39" s="64" t="s">
        <v>231</v>
      </c>
      <c r="E39" s="64" t="s">
        <v>249</v>
      </c>
      <c r="F39" s="64" t="s">
        <v>292</v>
      </c>
      <c r="G39" s="64" t="s">
        <v>297</v>
      </c>
      <c r="H39" s="56" t="s">
        <v>298</v>
      </c>
      <c r="I39" s="52">
        <v>1</v>
      </c>
      <c r="J39" s="56" t="s">
        <v>68</v>
      </c>
    </row>
    <row r="40" spans="2:10" s="15" customFormat="1" ht="15" x14ac:dyDescent="0.25">
      <c r="B40" s="65" t="s">
        <v>299</v>
      </c>
      <c r="C40" s="64" t="s">
        <v>300</v>
      </c>
      <c r="D40" s="64" t="s">
        <v>231</v>
      </c>
      <c r="E40" s="64" t="s">
        <v>249</v>
      </c>
      <c r="F40" s="64" t="s">
        <v>292</v>
      </c>
      <c r="G40" s="64" t="s">
        <v>301</v>
      </c>
      <c r="H40" s="56" t="s">
        <v>302</v>
      </c>
      <c r="I40" s="52">
        <v>1</v>
      </c>
      <c r="J40" s="56" t="s">
        <v>68</v>
      </c>
    </row>
    <row r="41" spans="2:10" s="15" customFormat="1" ht="15" x14ac:dyDescent="0.25">
      <c r="B41" s="65" t="s">
        <v>303</v>
      </c>
      <c r="C41" s="64" t="s">
        <v>304</v>
      </c>
      <c r="D41" s="64" t="s">
        <v>231</v>
      </c>
      <c r="E41" s="64" t="s">
        <v>267</v>
      </c>
      <c r="F41" s="64" t="s">
        <v>305</v>
      </c>
      <c r="G41" s="64" t="s">
        <v>306</v>
      </c>
      <c r="H41" s="56" t="s">
        <v>307</v>
      </c>
      <c r="I41" s="52">
        <v>2</v>
      </c>
      <c r="J41" s="56" t="s">
        <v>264</v>
      </c>
    </row>
    <row r="42" spans="2:10" s="15" customFormat="1" ht="15" x14ac:dyDescent="0.25">
      <c r="B42" s="65" t="s">
        <v>308</v>
      </c>
      <c r="C42" s="64" t="s">
        <v>309</v>
      </c>
      <c r="D42" s="64" t="s">
        <v>231</v>
      </c>
      <c r="E42" s="64" t="s">
        <v>249</v>
      </c>
      <c r="F42" s="64" t="s">
        <v>310</v>
      </c>
      <c r="G42" s="64" t="s">
        <v>311</v>
      </c>
      <c r="H42" s="56" t="s">
        <v>312</v>
      </c>
      <c r="I42" s="52">
        <v>0</v>
      </c>
      <c r="J42" s="56" t="s">
        <v>264</v>
      </c>
    </row>
    <row r="43" spans="2:10" s="15" customFormat="1" ht="15" x14ac:dyDescent="0.25">
      <c r="B43" s="65" t="s">
        <v>313</v>
      </c>
      <c r="C43" s="64" t="s">
        <v>314</v>
      </c>
      <c r="D43" s="64" t="s">
        <v>231</v>
      </c>
      <c r="E43" s="64" t="s">
        <v>249</v>
      </c>
      <c r="F43" s="64" t="s">
        <v>145</v>
      </c>
      <c r="G43" s="64" t="s">
        <v>315</v>
      </c>
      <c r="H43" s="56" t="s">
        <v>316</v>
      </c>
      <c r="I43" s="52">
        <v>2</v>
      </c>
      <c r="J43" s="56" t="s">
        <v>68</v>
      </c>
    </row>
    <row r="44" spans="2:10" s="15" customFormat="1" ht="15" x14ac:dyDescent="0.25">
      <c r="B44" s="65" t="s">
        <v>317</v>
      </c>
      <c r="C44" s="64" t="s">
        <v>318</v>
      </c>
      <c r="D44" s="64" t="s">
        <v>231</v>
      </c>
      <c r="E44" s="64" t="s">
        <v>267</v>
      </c>
      <c r="F44" s="64" t="s">
        <v>319</v>
      </c>
      <c r="G44" s="64" t="s">
        <v>320</v>
      </c>
      <c r="H44" s="56" t="s">
        <v>321</v>
      </c>
      <c r="I44" s="52">
        <v>2</v>
      </c>
      <c r="J44" s="56" t="s">
        <v>264</v>
      </c>
    </row>
    <row r="45" spans="2:10" s="15" customFormat="1" ht="15" x14ac:dyDescent="0.25">
      <c r="B45" s="65" t="s">
        <v>119</v>
      </c>
      <c r="C45" s="64" t="s">
        <v>322</v>
      </c>
      <c r="D45" s="64" t="s">
        <v>231</v>
      </c>
      <c r="E45" s="64" t="s">
        <v>267</v>
      </c>
      <c r="F45" s="64" t="s">
        <v>146</v>
      </c>
      <c r="G45" s="64" t="s">
        <v>323</v>
      </c>
      <c r="H45" s="56" t="s">
        <v>163</v>
      </c>
      <c r="I45" s="52">
        <v>2</v>
      </c>
      <c r="J45" s="56" t="s">
        <v>264</v>
      </c>
    </row>
    <row r="46" spans="2:10" s="15" customFormat="1" ht="15" x14ac:dyDescent="0.25">
      <c r="B46" s="65" t="s">
        <v>324</v>
      </c>
      <c r="C46" s="64" t="s">
        <v>325</v>
      </c>
      <c r="D46" s="64" t="s">
        <v>231</v>
      </c>
      <c r="E46" s="64" t="s">
        <v>267</v>
      </c>
      <c r="F46" s="64" t="s">
        <v>326</v>
      </c>
      <c r="G46" s="64" t="s">
        <v>327</v>
      </c>
      <c r="H46" s="56" t="s">
        <v>328</v>
      </c>
      <c r="I46" s="52">
        <v>2</v>
      </c>
      <c r="J46" s="56" t="s">
        <v>264</v>
      </c>
    </row>
    <row r="47" spans="2:10" s="15" customFormat="1" ht="15" x14ac:dyDescent="0.25">
      <c r="B47" s="65" t="s">
        <v>329</v>
      </c>
      <c r="C47" s="64" t="s">
        <v>330</v>
      </c>
      <c r="D47" s="64" t="s">
        <v>231</v>
      </c>
      <c r="E47" s="64" t="s">
        <v>249</v>
      </c>
      <c r="F47" s="64" t="s">
        <v>331</v>
      </c>
      <c r="G47" s="64" t="s">
        <v>332</v>
      </c>
      <c r="H47" s="56" t="s">
        <v>333</v>
      </c>
      <c r="I47" s="52">
        <v>1</v>
      </c>
      <c r="J47" s="56" t="s">
        <v>264</v>
      </c>
    </row>
    <row r="48" spans="2:10" s="15" customFormat="1" ht="15" x14ac:dyDescent="0.25">
      <c r="B48" s="65" t="s">
        <v>334</v>
      </c>
      <c r="C48" s="64" t="s">
        <v>335</v>
      </c>
      <c r="D48" s="64" t="s">
        <v>231</v>
      </c>
      <c r="E48" s="64" t="s">
        <v>249</v>
      </c>
      <c r="F48" s="64" t="s">
        <v>336</v>
      </c>
      <c r="G48" s="64" t="s">
        <v>337</v>
      </c>
      <c r="H48" s="56" t="s">
        <v>338</v>
      </c>
      <c r="I48" s="52">
        <v>2</v>
      </c>
      <c r="J48" s="56" t="s">
        <v>68</v>
      </c>
    </row>
    <row r="49" spans="2:30" s="15" customFormat="1" ht="15" x14ac:dyDescent="0.25">
      <c r="B49" s="65" t="s">
        <v>339</v>
      </c>
      <c r="C49" s="64" t="s">
        <v>340</v>
      </c>
      <c r="D49" s="64" t="s">
        <v>231</v>
      </c>
      <c r="E49" s="64" t="s">
        <v>267</v>
      </c>
      <c r="F49" s="64" t="s">
        <v>341</v>
      </c>
      <c r="G49" s="64" t="s">
        <v>342</v>
      </c>
      <c r="H49" s="56" t="s">
        <v>343</v>
      </c>
      <c r="I49" s="52">
        <v>2</v>
      </c>
      <c r="J49" s="56" t="s">
        <v>264</v>
      </c>
    </row>
    <row r="50" spans="2:30" s="15" customFormat="1" ht="15" x14ac:dyDescent="0.25"/>
    <row r="51" spans="2:30" s="22" customFormat="1" ht="15" x14ac:dyDescent="0.25">
      <c r="B51" s="120" t="s">
        <v>344</v>
      </c>
    </row>
    <row r="52" spans="2:30" s="15" customFormat="1" ht="15" x14ac:dyDescent="0.25"/>
    <row r="53" spans="2:30" s="15" customFormat="1" ht="15" x14ac:dyDescent="0.25">
      <c r="B53" s="56" t="s">
        <v>102</v>
      </c>
      <c r="C53" s="65" t="s">
        <v>247</v>
      </c>
      <c r="D53" s="65" t="s">
        <v>254</v>
      </c>
      <c r="E53" s="65" t="s">
        <v>259</v>
      </c>
      <c r="F53" s="65" t="s">
        <v>265</v>
      </c>
      <c r="G53" s="65" t="s">
        <v>271</v>
      </c>
      <c r="H53" s="65" t="s">
        <v>275</v>
      </c>
      <c r="I53" s="65" t="s">
        <v>281</v>
      </c>
      <c r="J53" s="65" t="s">
        <v>286</v>
      </c>
      <c r="K53" s="65" t="s">
        <v>290</v>
      </c>
      <c r="L53" s="65" t="s">
        <v>295</v>
      </c>
      <c r="M53" s="65" t="s">
        <v>299</v>
      </c>
      <c r="N53" s="65" t="s">
        <v>303</v>
      </c>
      <c r="O53" s="65" t="s">
        <v>308</v>
      </c>
      <c r="P53" s="65" t="s">
        <v>313</v>
      </c>
      <c r="Q53" s="65" t="s">
        <v>317</v>
      </c>
      <c r="R53" s="65" t="s">
        <v>119</v>
      </c>
      <c r="S53" s="65" t="s">
        <v>324</v>
      </c>
      <c r="T53" s="65" t="s">
        <v>329</v>
      </c>
      <c r="U53" s="65" t="s">
        <v>334</v>
      </c>
      <c r="V53" s="65" t="s">
        <v>339</v>
      </c>
      <c r="W53" s="65" t="s">
        <v>345</v>
      </c>
      <c r="X53" s="65" t="s">
        <v>346</v>
      </c>
      <c r="Y53" s="65" t="s">
        <v>347</v>
      </c>
      <c r="Z53" s="65" t="s">
        <v>348</v>
      </c>
      <c r="AA53" s="65" t="s">
        <v>349</v>
      </c>
      <c r="AB53" s="65" t="s">
        <v>350</v>
      </c>
      <c r="AC53" s="65" t="s">
        <v>351</v>
      </c>
      <c r="AD53" s="65" t="s">
        <v>352</v>
      </c>
    </row>
    <row r="54" spans="2:30" s="15" customFormat="1" ht="15" x14ac:dyDescent="0.25">
      <c r="B54" s="67" t="s">
        <v>47</v>
      </c>
      <c r="C54" s="56" t="s">
        <v>232</v>
      </c>
      <c r="D54" s="56" t="s">
        <v>232</v>
      </c>
      <c r="E54" s="56" t="s">
        <v>353</v>
      </c>
      <c r="F54" s="56" t="s">
        <v>232</v>
      </c>
      <c r="G54" s="56" t="s">
        <v>353</v>
      </c>
      <c r="H54" s="56" t="s">
        <v>232</v>
      </c>
      <c r="I54" s="56" t="s">
        <v>353</v>
      </c>
      <c r="J54" s="56" t="s">
        <v>353</v>
      </c>
      <c r="K54" s="56" t="s">
        <v>353</v>
      </c>
      <c r="L54" s="56" t="s">
        <v>353</v>
      </c>
      <c r="M54" s="56" t="s">
        <v>353</v>
      </c>
      <c r="N54" s="56" t="s">
        <v>232</v>
      </c>
      <c r="O54" s="56" t="s">
        <v>232</v>
      </c>
      <c r="P54" s="56" t="s">
        <v>232</v>
      </c>
      <c r="Q54" s="56" t="s">
        <v>353</v>
      </c>
      <c r="R54" s="56" t="s">
        <v>353</v>
      </c>
      <c r="S54" s="56" t="s">
        <v>353</v>
      </c>
      <c r="T54" s="56" t="s">
        <v>353</v>
      </c>
      <c r="U54" s="56" t="s">
        <v>232</v>
      </c>
      <c r="V54" s="56" t="s">
        <v>353</v>
      </c>
      <c r="W54" s="56"/>
      <c r="X54" s="56"/>
      <c r="Y54" s="56"/>
      <c r="Z54" s="56"/>
      <c r="AA54" s="56"/>
      <c r="AB54" s="56"/>
      <c r="AC54" s="56"/>
      <c r="AD54" s="56"/>
    </row>
    <row r="55" spans="2:30" s="15" customFormat="1" ht="15" x14ac:dyDescent="0.25">
      <c r="B55" s="67" t="s">
        <v>69</v>
      </c>
      <c r="C55" s="56" t="s">
        <v>232</v>
      </c>
      <c r="D55" s="56" t="s">
        <v>232</v>
      </c>
      <c r="E55" s="56" t="s">
        <v>353</v>
      </c>
      <c r="F55" s="56" t="s">
        <v>232</v>
      </c>
      <c r="G55" s="56" t="s">
        <v>353</v>
      </c>
      <c r="H55" s="56" t="s">
        <v>232</v>
      </c>
      <c r="I55" s="56" t="s">
        <v>353</v>
      </c>
      <c r="J55" s="56" t="s">
        <v>353</v>
      </c>
      <c r="K55" s="56" t="s">
        <v>353</v>
      </c>
      <c r="L55" s="56" t="s">
        <v>353</v>
      </c>
      <c r="M55" s="56" t="s">
        <v>353</v>
      </c>
      <c r="N55" s="56" t="s">
        <v>232</v>
      </c>
      <c r="O55" s="56" t="s">
        <v>232</v>
      </c>
      <c r="P55" s="56" t="s">
        <v>232</v>
      </c>
      <c r="Q55" s="56" t="s">
        <v>353</v>
      </c>
      <c r="R55" s="56" t="s">
        <v>353</v>
      </c>
      <c r="S55" s="56" t="s">
        <v>353</v>
      </c>
      <c r="T55" s="56" t="s">
        <v>353</v>
      </c>
      <c r="U55" s="56" t="s">
        <v>232</v>
      </c>
      <c r="V55" s="56" t="s">
        <v>353</v>
      </c>
      <c r="W55" s="56"/>
      <c r="X55" s="56"/>
      <c r="Y55" s="56"/>
      <c r="Z55" s="56"/>
      <c r="AA55" s="56"/>
      <c r="AB55" s="56"/>
      <c r="AC55" s="56"/>
      <c r="AD55" s="56"/>
    </row>
    <row r="56" spans="2:30" s="15" customFormat="1" ht="15" x14ac:dyDescent="0.25">
      <c r="B56" s="67" t="s">
        <v>71</v>
      </c>
      <c r="C56" s="56" t="s">
        <v>232</v>
      </c>
      <c r="D56" s="56" t="s">
        <v>232</v>
      </c>
      <c r="E56" s="56" t="s">
        <v>353</v>
      </c>
      <c r="F56" s="68" t="s">
        <v>353</v>
      </c>
      <c r="G56" s="56" t="s">
        <v>353</v>
      </c>
      <c r="H56" s="56" t="s">
        <v>232</v>
      </c>
      <c r="I56" s="56" t="s">
        <v>353</v>
      </c>
      <c r="J56" s="56" t="s">
        <v>353</v>
      </c>
      <c r="K56" s="56" t="s">
        <v>353</v>
      </c>
      <c r="L56" s="56" t="s">
        <v>353</v>
      </c>
      <c r="M56" s="56" t="s">
        <v>353</v>
      </c>
      <c r="N56" s="68" t="s">
        <v>353</v>
      </c>
      <c r="O56" s="56" t="s">
        <v>232</v>
      </c>
      <c r="P56" s="56" t="s">
        <v>232</v>
      </c>
      <c r="Q56" s="56" t="s">
        <v>353</v>
      </c>
      <c r="R56" s="56" t="s">
        <v>353</v>
      </c>
      <c r="S56" s="56" t="s">
        <v>353</v>
      </c>
      <c r="T56" s="56" t="s">
        <v>353</v>
      </c>
      <c r="U56" s="56" t="s">
        <v>232</v>
      </c>
      <c r="V56" s="68" t="s">
        <v>353</v>
      </c>
      <c r="W56" s="56"/>
      <c r="X56" s="56"/>
      <c r="Y56" s="56"/>
      <c r="Z56" s="56"/>
      <c r="AA56" s="56"/>
      <c r="AB56" s="56"/>
      <c r="AC56" s="56"/>
      <c r="AD56" s="56"/>
    </row>
    <row r="57" spans="2:30" s="15" customFormat="1" ht="15" x14ac:dyDescent="0.25">
      <c r="B57" s="67" t="s">
        <v>75</v>
      </c>
      <c r="C57" s="56" t="s">
        <v>232</v>
      </c>
      <c r="D57" s="56" t="s">
        <v>232</v>
      </c>
      <c r="E57" s="56" t="s">
        <v>353</v>
      </c>
      <c r="F57" s="56" t="s">
        <v>232</v>
      </c>
      <c r="G57" s="56" t="s">
        <v>353</v>
      </c>
      <c r="H57" s="56" t="s">
        <v>232</v>
      </c>
      <c r="I57" s="56" t="s">
        <v>353</v>
      </c>
      <c r="J57" s="56" t="s">
        <v>353</v>
      </c>
      <c r="K57" s="56" t="s">
        <v>353</v>
      </c>
      <c r="L57" s="56" t="s">
        <v>353</v>
      </c>
      <c r="M57" s="56" t="s">
        <v>353</v>
      </c>
      <c r="N57" s="56" t="s">
        <v>232</v>
      </c>
      <c r="O57" s="56" t="s">
        <v>232</v>
      </c>
      <c r="P57" s="56" t="s">
        <v>232</v>
      </c>
      <c r="Q57" s="56" t="s">
        <v>353</v>
      </c>
      <c r="R57" s="56" t="s">
        <v>353</v>
      </c>
      <c r="S57" s="56" t="s">
        <v>353</v>
      </c>
      <c r="T57" s="56" t="s">
        <v>353</v>
      </c>
      <c r="U57" s="56" t="s">
        <v>232</v>
      </c>
      <c r="V57" s="56" t="s">
        <v>353</v>
      </c>
      <c r="W57" s="56"/>
      <c r="X57" s="56"/>
      <c r="Y57" s="56"/>
      <c r="Z57" s="56"/>
      <c r="AA57" s="56"/>
      <c r="AB57" s="56"/>
      <c r="AC57" s="56"/>
      <c r="AD57" s="56"/>
    </row>
    <row r="58" spans="2:30" s="15" customFormat="1" ht="15" x14ac:dyDescent="0.25">
      <c r="B58" s="67" t="s">
        <v>76</v>
      </c>
      <c r="C58" s="56" t="s">
        <v>232</v>
      </c>
      <c r="D58" s="56" t="s">
        <v>232</v>
      </c>
      <c r="E58" s="56" t="s">
        <v>353</v>
      </c>
      <c r="F58" s="56" t="s">
        <v>232</v>
      </c>
      <c r="G58" s="56" t="s">
        <v>353</v>
      </c>
      <c r="H58" s="56" t="s">
        <v>232</v>
      </c>
      <c r="I58" s="56" t="s">
        <v>353</v>
      </c>
      <c r="J58" s="56" t="s">
        <v>353</v>
      </c>
      <c r="K58" s="56" t="s">
        <v>353</v>
      </c>
      <c r="L58" s="56" t="s">
        <v>353</v>
      </c>
      <c r="M58" s="56" t="s">
        <v>353</v>
      </c>
      <c r="N58" s="56" t="s">
        <v>232</v>
      </c>
      <c r="O58" s="56" t="s">
        <v>232</v>
      </c>
      <c r="P58" s="56" t="s">
        <v>232</v>
      </c>
      <c r="Q58" s="56" t="s">
        <v>353</v>
      </c>
      <c r="R58" s="56" t="s">
        <v>353</v>
      </c>
      <c r="S58" s="56" t="s">
        <v>353</v>
      </c>
      <c r="T58" s="56" t="s">
        <v>353</v>
      </c>
      <c r="U58" s="56" t="s">
        <v>232</v>
      </c>
      <c r="V58" s="56" t="s">
        <v>353</v>
      </c>
      <c r="W58" s="56"/>
      <c r="X58" s="56"/>
      <c r="Y58" s="56"/>
      <c r="Z58" s="56"/>
      <c r="AA58" s="56"/>
      <c r="AB58" s="56"/>
      <c r="AC58" s="56"/>
      <c r="AD58" s="56"/>
    </row>
    <row r="59" spans="2:30" s="15" customFormat="1" ht="15" x14ac:dyDescent="0.25">
      <c r="B59" s="67" t="s">
        <v>81</v>
      </c>
      <c r="C59" s="56" t="s">
        <v>232</v>
      </c>
      <c r="D59" s="56" t="s">
        <v>232</v>
      </c>
      <c r="E59" s="56" t="s">
        <v>353</v>
      </c>
      <c r="F59" s="56" t="s">
        <v>232</v>
      </c>
      <c r="G59" s="56" t="s">
        <v>353</v>
      </c>
      <c r="H59" s="56" t="s">
        <v>232</v>
      </c>
      <c r="I59" s="56" t="s">
        <v>353</v>
      </c>
      <c r="J59" s="56" t="s">
        <v>353</v>
      </c>
      <c r="K59" s="56" t="s">
        <v>353</v>
      </c>
      <c r="L59" s="56" t="s">
        <v>353</v>
      </c>
      <c r="M59" s="56" t="s">
        <v>353</v>
      </c>
      <c r="N59" s="56" t="s">
        <v>232</v>
      </c>
      <c r="O59" s="56" t="s">
        <v>232</v>
      </c>
      <c r="P59" s="56" t="s">
        <v>232</v>
      </c>
      <c r="Q59" s="56" t="s">
        <v>353</v>
      </c>
      <c r="R59" s="56" t="s">
        <v>353</v>
      </c>
      <c r="S59" s="56" t="s">
        <v>353</v>
      </c>
      <c r="T59" s="56" t="s">
        <v>353</v>
      </c>
      <c r="U59" s="56" t="s">
        <v>232</v>
      </c>
      <c r="V59" s="56" t="s">
        <v>353</v>
      </c>
      <c r="W59" s="56"/>
      <c r="X59" s="56"/>
      <c r="Y59" s="56"/>
      <c r="Z59" s="56"/>
      <c r="AA59" s="56"/>
      <c r="AB59" s="56"/>
      <c r="AC59" s="56"/>
      <c r="AD59" s="56"/>
    </row>
    <row r="60" spans="2:30" s="15" customFormat="1" ht="15" x14ac:dyDescent="0.25">
      <c r="B60" s="67" t="s">
        <v>82</v>
      </c>
      <c r="C60" s="56" t="s">
        <v>232</v>
      </c>
      <c r="D60" s="56" t="s">
        <v>232</v>
      </c>
      <c r="E60" s="56" t="s">
        <v>353</v>
      </c>
      <c r="F60" s="56" t="s">
        <v>232</v>
      </c>
      <c r="G60" s="56" t="s">
        <v>353</v>
      </c>
      <c r="H60" s="56" t="s">
        <v>232</v>
      </c>
      <c r="I60" s="56" t="s">
        <v>353</v>
      </c>
      <c r="J60" s="56" t="s">
        <v>353</v>
      </c>
      <c r="K60" s="56" t="s">
        <v>353</v>
      </c>
      <c r="L60" s="56" t="s">
        <v>353</v>
      </c>
      <c r="M60" s="56" t="s">
        <v>353</v>
      </c>
      <c r="N60" s="56" t="s">
        <v>232</v>
      </c>
      <c r="O60" s="56" t="s">
        <v>232</v>
      </c>
      <c r="P60" s="56" t="s">
        <v>232</v>
      </c>
      <c r="Q60" s="56" t="s">
        <v>353</v>
      </c>
      <c r="R60" s="56" t="s">
        <v>353</v>
      </c>
      <c r="S60" s="56" t="s">
        <v>353</v>
      </c>
      <c r="T60" s="56" t="s">
        <v>353</v>
      </c>
      <c r="U60" s="56" t="s">
        <v>232</v>
      </c>
      <c r="V60" s="56" t="s">
        <v>353</v>
      </c>
      <c r="W60" s="56"/>
      <c r="X60" s="56"/>
      <c r="Y60" s="56"/>
      <c r="Z60" s="56"/>
      <c r="AA60" s="56"/>
      <c r="AB60" s="56"/>
      <c r="AC60" s="56"/>
      <c r="AD60" s="56"/>
    </row>
    <row r="61" spans="2:30" s="15" customFormat="1" ht="15" x14ac:dyDescent="0.25">
      <c r="B61" s="67" t="s">
        <v>83</v>
      </c>
      <c r="C61" s="56" t="s">
        <v>232</v>
      </c>
      <c r="D61" s="56" t="s">
        <v>232</v>
      </c>
      <c r="E61" s="56" t="s">
        <v>353</v>
      </c>
      <c r="F61" s="68" t="s">
        <v>353</v>
      </c>
      <c r="G61" s="56" t="s">
        <v>353</v>
      </c>
      <c r="H61" s="56" t="s">
        <v>232</v>
      </c>
      <c r="I61" s="56" t="s">
        <v>353</v>
      </c>
      <c r="J61" s="56" t="s">
        <v>353</v>
      </c>
      <c r="K61" s="56" t="s">
        <v>353</v>
      </c>
      <c r="L61" s="56" t="s">
        <v>353</v>
      </c>
      <c r="M61" s="56" t="s">
        <v>353</v>
      </c>
      <c r="N61" s="56" t="s">
        <v>232</v>
      </c>
      <c r="O61" s="56" t="s">
        <v>232</v>
      </c>
      <c r="P61" s="56" t="s">
        <v>232</v>
      </c>
      <c r="Q61" s="56" t="s">
        <v>353</v>
      </c>
      <c r="R61" s="56" t="s">
        <v>353</v>
      </c>
      <c r="S61" s="56" t="s">
        <v>353</v>
      </c>
      <c r="T61" s="56" t="s">
        <v>353</v>
      </c>
      <c r="U61" s="56" t="s">
        <v>232</v>
      </c>
      <c r="V61" s="56" t="s">
        <v>353</v>
      </c>
      <c r="W61" s="56"/>
      <c r="X61" s="56"/>
      <c r="Y61" s="56"/>
      <c r="Z61" s="56"/>
      <c r="AA61" s="56"/>
      <c r="AB61" s="56"/>
      <c r="AC61" s="56"/>
      <c r="AD61" s="56"/>
    </row>
    <row r="62" spans="2:30" s="15" customFormat="1" ht="15" x14ac:dyDescent="0.25">
      <c r="B62" s="67" t="s">
        <v>86</v>
      </c>
      <c r="C62" s="56" t="s">
        <v>232</v>
      </c>
      <c r="D62" s="56" t="s">
        <v>232</v>
      </c>
      <c r="E62" s="56" t="s">
        <v>353</v>
      </c>
      <c r="F62" s="56" t="s">
        <v>232</v>
      </c>
      <c r="G62" s="56" t="s">
        <v>353</v>
      </c>
      <c r="H62" s="56" t="s">
        <v>232</v>
      </c>
      <c r="I62" s="56" t="s">
        <v>353</v>
      </c>
      <c r="J62" s="56" t="s">
        <v>353</v>
      </c>
      <c r="K62" s="56" t="s">
        <v>353</v>
      </c>
      <c r="L62" s="56" t="s">
        <v>353</v>
      </c>
      <c r="M62" s="56" t="s">
        <v>353</v>
      </c>
      <c r="N62" s="56" t="s">
        <v>232</v>
      </c>
      <c r="O62" s="56" t="s">
        <v>232</v>
      </c>
      <c r="P62" s="56" t="s">
        <v>232</v>
      </c>
      <c r="Q62" s="56" t="s">
        <v>353</v>
      </c>
      <c r="R62" s="56" t="s">
        <v>353</v>
      </c>
      <c r="S62" s="56" t="s">
        <v>353</v>
      </c>
      <c r="T62" s="56" t="s">
        <v>353</v>
      </c>
      <c r="U62" s="56" t="s">
        <v>232</v>
      </c>
      <c r="V62" s="56" t="s">
        <v>353</v>
      </c>
      <c r="W62" s="56"/>
      <c r="X62" s="56"/>
      <c r="Y62" s="56"/>
      <c r="Z62" s="56"/>
      <c r="AA62" s="56"/>
      <c r="AB62" s="56"/>
      <c r="AC62" s="56"/>
      <c r="AD62" s="56"/>
    </row>
    <row r="63" spans="2:30" s="15" customFormat="1" ht="15" x14ac:dyDescent="0.25">
      <c r="B63" s="67" t="s">
        <v>87</v>
      </c>
      <c r="C63" s="56" t="s">
        <v>232</v>
      </c>
      <c r="D63" s="56" t="s">
        <v>232</v>
      </c>
      <c r="E63" s="56" t="s">
        <v>353</v>
      </c>
      <c r="F63" s="56" t="s">
        <v>232</v>
      </c>
      <c r="G63" s="56" t="s">
        <v>353</v>
      </c>
      <c r="H63" s="56" t="s">
        <v>232</v>
      </c>
      <c r="I63" s="56" t="s">
        <v>353</v>
      </c>
      <c r="J63" s="56" t="s">
        <v>353</v>
      </c>
      <c r="K63" s="56" t="s">
        <v>353</v>
      </c>
      <c r="L63" s="56" t="s">
        <v>353</v>
      </c>
      <c r="M63" s="56" t="s">
        <v>353</v>
      </c>
      <c r="N63" s="56" t="s">
        <v>232</v>
      </c>
      <c r="O63" s="56" t="s">
        <v>232</v>
      </c>
      <c r="P63" s="56" t="s">
        <v>232</v>
      </c>
      <c r="Q63" s="56" t="s">
        <v>353</v>
      </c>
      <c r="R63" s="56" t="s">
        <v>353</v>
      </c>
      <c r="S63" s="56" t="s">
        <v>353</v>
      </c>
      <c r="T63" s="56" t="s">
        <v>353</v>
      </c>
      <c r="U63" s="56" t="s">
        <v>232</v>
      </c>
      <c r="V63" s="56" t="s">
        <v>353</v>
      </c>
      <c r="W63" s="56"/>
      <c r="X63" s="56"/>
      <c r="Y63" s="56"/>
      <c r="Z63" s="56"/>
      <c r="AA63" s="56"/>
      <c r="AB63" s="56"/>
      <c r="AC63" s="56"/>
      <c r="AD63" s="56"/>
    </row>
    <row r="64" spans="2:30" s="15" customFormat="1" ht="15" x14ac:dyDescent="0.25">
      <c r="B64" s="67" t="s">
        <v>88</v>
      </c>
      <c r="C64" s="56" t="s">
        <v>232</v>
      </c>
      <c r="D64" s="56" t="s">
        <v>232</v>
      </c>
      <c r="E64" s="56" t="s">
        <v>353</v>
      </c>
      <c r="F64" s="56" t="s">
        <v>232</v>
      </c>
      <c r="G64" s="56" t="s">
        <v>353</v>
      </c>
      <c r="H64" s="56" t="s">
        <v>232</v>
      </c>
      <c r="I64" s="56" t="s">
        <v>353</v>
      </c>
      <c r="J64" s="56" t="s">
        <v>353</v>
      </c>
      <c r="K64" s="56" t="s">
        <v>353</v>
      </c>
      <c r="L64" s="56" t="s">
        <v>353</v>
      </c>
      <c r="M64" s="56" t="s">
        <v>353</v>
      </c>
      <c r="N64" s="56" t="s">
        <v>232</v>
      </c>
      <c r="O64" s="56" t="s">
        <v>232</v>
      </c>
      <c r="P64" s="56" t="s">
        <v>232</v>
      </c>
      <c r="Q64" s="56" t="s">
        <v>353</v>
      </c>
      <c r="R64" s="56" t="s">
        <v>353</v>
      </c>
      <c r="S64" s="56" t="s">
        <v>353</v>
      </c>
      <c r="T64" s="56" t="s">
        <v>353</v>
      </c>
      <c r="U64" s="56" t="s">
        <v>232</v>
      </c>
      <c r="V64" s="56" t="s">
        <v>353</v>
      </c>
      <c r="W64" s="56"/>
      <c r="X64" s="56"/>
      <c r="Y64" s="56"/>
      <c r="Z64" s="56"/>
      <c r="AA64" s="56"/>
      <c r="AB64" s="56"/>
      <c r="AC64" s="56"/>
      <c r="AD64" s="56"/>
    </row>
    <row r="65" spans="2:30" s="15" customFormat="1" ht="15" x14ac:dyDescent="0.25">
      <c r="B65" s="67" t="s">
        <v>94</v>
      </c>
      <c r="C65" s="56" t="s">
        <v>232</v>
      </c>
      <c r="D65" s="56" t="s">
        <v>232</v>
      </c>
      <c r="E65" s="56" t="s">
        <v>353</v>
      </c>
      <c r="F65" s="56" t="s">
        <v>232</v>
      </c>
      <c r="G65" s="56" t="s">
        <v>353</v>
      </c>
      <c r="H65" s="56" t="s">
        <v>232</v>
      </c>
      <c r="I65" s="56" t="s">
        <v>353</v>
      </c>
      <c r="J65" s="56" t="s">
        <v>353</v>
      </c>
      <c r="K65" s="56" t="s">
        <v>353</v>
      </c>
      <c r="L65" s="56" t="s">
        <v>353</v>
      </c>
      <c r="M65" s="56" t="s">
        <v>353</v>
      </c>
      <c r="N65" s="56" t="s">
        <v>232</v>
      </c>
      <c r="O65" s="56" t="s">
        <v>232</v>
      </c>
      <c r="P65" s="56" t="s">
        <v>232</v>
      </c>
      <c r="Q65" s="56" t="s">
        <v>353</v>
      </c>
      <c r="R65" s="56" t="s">
        <v>353</v>
      </c>
      <c r="S65" s="56" t="s">
        <v>353</v>
      </c>
      <c r="T65" s="56" t="s">
        <v>353</v>
      </c>
      <c r="U65" s="56" t="s">
        <v>232</v>
      </c>
      <c r="V65" s="56" t="s">
        <v>353</v>
      </c>
      <c r="W65" s="56"/>
      <c r="X65" s="56"/>
      <c r="Y65" s="56"/>
      <c r="Z65" s="56"/>
      <c r="AA65" s="56"/>
      <c r="AB65" s="56"/>
      <c r="AC65" s="56"/>
      <c r="AD65" s="56"/>
    </row>
    <row r="66" spans="2:30" s="15" customFormat="1" ht="15" x14ac:dyDescent="0.25">
      <c r="B66" s="67" t="s">
        <v>95</v>
      </c>
      <c r="C66" s="56" t="s">
        <v>232</v>
      </c>
      <c r="D66" s="56" t="s">
        <v>232</v>
      </c>
      <c r="E66" s="56" t="s">
        <v>353</v>
      </c>
      <c r="F66" s="56" t="s">
        <v>232</v>
      </c>
      <c r="G66" s="56" t="s">
        <v>353</v>
      </c>
      <c r="H66" s="56" t="s">
        <v>232</v>
      </c>
      <c r="I66" s="56" t="s">
        <v>353</v>
      </c>
      <c r="J66" s="56" t="s">
        <v>353</v>
      </c>
      <c r="K66" s="56" t="s">
        <v>353</v>
      </c>
      <c r="L66" s="56" t="s">
        <v>353</v>
      </c>
      <c r="M66" s="56" t="s">
        <v>353</v>
      </c>
      <c r="N66" s="56" t="s">
        <v>232</v>
      </c>
      <c r="O66" s="56" t="s">
        <v>232</v>
      </c>
      <c r="P66" s="56" t="s">
        <v>232</v>
      </c>
      <c r="Q66" s="56" t="s">
        <v>353</v>
      </c>
      <c r="R66" s="56" t="s">
        <v>353</v>
      </c>
      <c r="S66" s="56" t="s">
        <v>353</v>
      </c>
      <c r="T66" s="56" t="s">
        <v>353</v>
      </c>
      <c r="U66" s="56" t="s">
        <v>232</v>
      </c>
      <c r="V66" s="56" t="s">
        <v>353</v>
      </c>
      <c r="W66" s="56"/>
      <c r="X66" s="56"/>
      <c r="Y66" s="56"/>
      <c r="Z66" s="56"/>
      <c r="AA66" s="56"/>
      <c r="AB66" s="56"/>
      <c r="AC66" s="56"/>
      <c r="AD66" s="56"/>
    </row>
    <row r="67" spans="2:30" s="15" customFormat="1" ht="15" x14ac:dyDescent="0.25">
      <c r="B67" s="67" t="s">
        <v>96</v>
      </c>
      <c r="C67" s="56" t="s">
        <v>232</v>
      </c>
      <c r="D67" s="56" t="s">
        <v>232</v>
      </c>
      <c r="E67" s="56" t="s">
        <v>353</v>
      </c>
      <c r="F67" s="56" t="s">
        <v>232</v>
      </c>
      <c r="G67" s="56" t="s">
        <v>353</v>
      </c>
      <c r="H67" s="56" t="s">
        <v>232</v>
      </c>
      <c r="I67" s="56" t="s">
        <v>353</v>
      </c>
      <c r="J67" s="56" t="s">
        <v>353</v>
      </c>
      <c r="K67" s="56" t="s">
        <v>353</v>
      </c>
      <c r="L67" s="56" t="s">
        <v>353</v>
      </c>
      <c r="M67" s="56" t="s">
        <v>353</v>
      </c>
      <c r="N67" s="56" t="s">
        <v>232</v>
      </c>
      <c r="O67" s="56" t="s">
        <v>232</v>
      </c>
      <c r="P67" s="56" t="s">
        <v>232</v>
      </c>
      <c r="Q67" s="56" t="s">
        <v>353</v>
      </c>
      <c r="R67" s="56" t="s">
        <v>353</v>
      </c>
      <c r="S67" s="56" t="s">
        <v>353</v>
      </c>
      <c r="T67" s="56" t="s">
        <v>353</v>
      </c>
      <c r="U67" s="56" t="s">
        <v>232</v>
      </c>
      <c r="V67" s="56" t="s">
        <v>353</v>
      </c>
      <c r="W67" s="56"/>
      <c r="X67" s="56"/>
      <c r="Y67" s="56"/>
      <c r="Z67" s="56"/>
      <c r="AA67" s="56"/>
      <c r="AB67" s="56"/>
      <c r="AC67" s="56"/>
      <c r="AD67" s="56"/>
    </row>
    <row r="68" spans="2:30" s="15" customFormat="1" ht="15" x14ac:dyDescent="0.25">
      <c r="B68" s="67" t="s">
        <v>100</v>
      </c>
      <c r="C68" s="56" t="s">
        <v>232</v>
      </c>
      <c r="D68" s="56" t="s">
        <v>232</v>
      </c>
      <c r="E68" s="56" t="s">
        <v>353</v>
      </c>
      <c r="F68" s="56" t="s">
        <v>232</v>
      </c>
      <c r="G68" s="56" t="s">
        <v>353</v>
      </c>
      <c r="H68" s="56" t="s">
        <v>232</v>
      </c>
      <c r="I68" s="56" t="s">
        <v>353</v>
      </c>
      <c r="J68" s="56" t="s">
        <v>353</v>
      </c>
      <c r="K68" s="56" t="s">
        <v>353</v>
      </c>
      <c r="L68" s="56" t="s">
        <v>353</v>
      </c>
      <c r="M68" s="56" t="s">
        <v>353</v>
      </c>
      <c r="N68" s="56" t="s">
        <v>232</v>
      </c>
      <c r="O68" s="56" t="s">
        <v>232</v>
      </c>
      <c r="P68" s="56" t="s">
        <v>232</v>
      </c>
      <c r="Q68" s="56" t="s">
        <v>353</v>
      </c>
      <c r="R68" s="56" t="s">
        <v>353</v>
      </c>
      <c r="S68" s="56" t="s">
        <v>353</v>
      </c>
      <c r="T68" s="56" t="s">
        <v>353</v>
      </c>
      <c r="U68" s="56" t="s">
        <v>232</v>
      </c>
      <c r="V68" s="56" t="s">
        <v>353</v>
      </c>
      <c r="W68" s="56"/>
      <c r="X68" s="56"/>
      <c r="Y68" s="56"/>
      <c r="Z68" s="56"/>
      <c r="AA68" s="56"/>
      <c r="AB68" s="56"/>
      <c r="AC68" s="56"/>
      <c r="AD68" s="56"/>
    </row>
    <row r="69" spans="2:30" s="15" customFormat="1" ht="15" x14ac:dyDescent="0.25">
      <c r="B69" s="67" t="s">
        <v>78</v>
      </c>
      <c r="C69" s="56" t="s">
        <v>232</v>
      </c>
      <c r="D69" s="56" t="s">
        <v>232</v>
      </c>
      <c r="E69" s="56" t="s">
        <v>353</v>
      </c>
      <c r="F69" s="56" t="s">
        <v>232</v>
      </c>
      <c r="G69" s="56" t="s">
        <v>353</v>
      </c>
      <c r="H69" s="56" t="s">
        <v>232</v>
      </c>
      <c r="I69" s="56" t="s">
        <v>353</v>
      </c>
      <c r="J69" s="56" t="s">
        <v>353</v>
      </c>
      <c r="K69" s="56" t="s">
        <v>353</v>
      </c>
      <c r="L69" s="56" t="s">
        <v>353</v>
      </c>
      <c r="M69" s="56" t="s">
        <v>353</v>
      </c>
      <c r="N69" s="56" t="s">
        <v>232</v>
      </c>
      <c r="O69" s="56" t="s">
        <v>232</v>
      </c>
      <c r="P69" s="56" t="s">
        <v>232</v>
      </c>
      <c r="Q69" s="56" t="s">
        <v>353</v>
      </c>
      <c r="R69" s="56" t="s">
        <v>353</v>
      </c>
      <c r="S69" s="56" t="s">
        <v>353</v>
      </c>
      <c r="T69" s="56" t="s">
        <v>353</v>
      </c>
      <c r="U69" s="56" t="s">
        <v>232</v>
      </c>
      <c r="V69" s="56" t="s">
        <v>353</v>
      </c>
      <c r="W69" s="56"/>
      <c r="X69" s="56"/>
      <c r="Y69" s="56"/>
      <c r="Z69" s="56"/>
      <c r="AA69" s="56"/>
      <c r="AB69" s="56"/>
      <c r="AC69" s="56"/>
      <c r="AD69" s="56"/>
    </row>
    <row r="70" spans="2:30" s="15" customFormat="1" ht="15" x14ac:dyDescent="0.25">
      <c r="B70" s="67" t="s">
        <v>90</v>
      </c>
      <c r="C70" s="56" t="s">
        <v>232</v>
      </c>
      <c r="D70" s="56" t="s">
        <v>232</v>
      </c>
      <c r="E70" s="56" t="s">
        <v>353</v>
      </c>
      <c r="F70" s="56" t="s">
        <v>232</v>
      </c>
      <c r="G70" s="56" t="s">
        <v>353</v>
      </c>
      <c r="H70" s="56" t="s">
        <v>232</v>
      </c>
      <c r="I70" s="56" t="s">
        <v>353</v>
      </c>
      <c r="J70" s="56" t="s">
        <v>353</v>
      </c>
      <c r="K70" s="56" t="s">
        <v>353</v>
      </c>
      <c r="L70" s="56" t="s">
        <v>353</v>
      </c>
      <c r="M70" s="56" t="s">
        <v>353</v>
      </c>
      <c r="N70" s="56" t="s">
        <v>232</v>
      </c>
      <c r="O70" s="56" t="s">
        <v>232</v>
      </c>
      <c r="P70" s="56" t="s">
        <v>232</v>
      </c>
      <c r="Q70" s="56" t="s">
        <v>353</v>
      </c>
      <c r="R70" s="56" t="s">
        <v>353</v>
      </c>
      <c r="S70" s="56" t="s">
        <v>353</v>
      </c>
      <c r="T70" s="56" t="s">
        <v>353</v>
      </c>
      <c r="U70" s="56" t="s">
        <v>232</v>
      </c>
      <c r="V70" s="56" t="s">
        <v>353</v>
      </c>
      <c r="W70" s="56"/>
      <c r="X70" s="56"/>
      <c r="Y70" s="56"/>
      <c r="Z70" s="56"/>
      <c r="AA70" s="56"/>
      <c r="AB70" s="56"/>
      <c r="AC70" s="56"/>
      <c r="AD70" s="56"/>
    </row>
    <row r="71" spans="2:30" s="15" customFormat="1" ht="15" x14ac:dyDescent="0.25">
      <c r="B71" s="67" t="s">
        <v>74</v>
      </c>
      <c r="C71" s="56"/>
      <c r="D71" s="56"/>
      <c r="E71" s="56"/>
      <c r="F71" s="56"/>
      <c r="G71" s="56"/>
      <c r="H71" s="56"/>
      <c r="I71" s="56"/>
      <c r="J71" s="56"/>
      <c r="K71" s="56" t="s">
        <v>353</v>
      </c>
      <c r="L71" s="56" t="s">
        <v>353</v>
      </c>
      <c r="M71" s="56" t="s">
        <v>353</v>
      </c>
      <c r="N71" s="56"/>
      <c r="O71" s="56"/>
      <c r="P71" s="56"/>
      <c r="Q71" s="56"/>
      <c r="R71" s="56"/>
      <c r="S71" s="56"/>
      <c r="T71" s="56"/>
      <c r="U71" s="56"/>
      <c r="V71" s="56"/>
      <c r="W71" s="56"/>
      <c r="X71" s="56"/>
      <c r="Y71" s="56"/>
      <c r="Z71" s="56"/>
      <c r="AA71" s="56"/>
      <c r="AB71" s="56"/>
      <c r="AC71" s="56"/>
      <c r="AD71" s="56"/>
    </row>
    <row r="72" spans="2:30" s="15" customFormat="1" ht="15" x14ac:dyDescent="0.25">
      <c r="B72" s="67" t="s">
        <v>93</v>
      </c>
      <c r="C72" s="56"/>
      <c r="D72" s="56"/>
      <c r="E72" s="56"/>
      <c r="F72" s="56"/>
      <c r="G72" s="56"/>
      <c r="H72" s="56"/>
      <c r="I72" s="56"/>
      <c r="J72" s="56"/>
      <c r="K72" s="56" t="s">
        <v>353</v>
      </c>
      <c r="L72" s="56" t="s">
        <v>353</v>
      </c>
      <c r="M72" s="56" t="s">
        <v>353</v>
      </c>
      <c r="N72" s="56"/>
      <c r="O72" s="56"/>
      <c r="P72" s="56"/>
      <c r="Q72" s="56"/>
      <c r="R72" s="56"/>
      <c r="S72" s="56"/>
      <c r="T72" s="56"/>
      <c r="U72" s="56"/>
      <c r="V72" s="56"/>
      <c r="W72" s="56"/>
      <c r="X72" s="56"/>
      <c r="Y72" s="56"/>
      <c r="Z72" s="56"/>
      <c r="AA72" s="56"/>
      <c r="AB72" s="56"/>
      <c r="AC72" s="56"/>
      <c r="AD72" s="56"/>
    </row>
    <row r="73" spans="2:30" s="15" customFormat="1" ht="15" x14ac:dyDescent="0.25">
      <c r="B73" s="67" t="s">
        <v>96</v>
      </c>
      <c r="C73" s="56"/>
      <c r="D73" s="56"/>
      <c r="E73" s="56"/>
      <c r="F73" s="56"/>
      <c r="G73" s="56"/>
      <c r="H73" s="56"/>
      <c r="I73" s="56"/>
      <c r="J73" s="56"/>
      <c r="K73" s="56" t="s">
        <v>353</v>
      </c>
      <c r="L73" s="56" t="s">
        <v>353</v>
      </c>
      <c r="M73" s="56" t="s">
        <v>353</v>
      </c>
      <c r="N73" s="56"/>
      <c r="O73" s="56"/>
      <c r="P73" s="56"/>
      <c r="Q73" s="56"/>
      <c r="R73" s="56"/>
      <c r="S73" s="56"/>
      <c r="T73" s="56"/>
      <c r="U73" s="56"/>
      <c r="V73" s="56"/>
      <c r="W73" s="56"/>
      <c r="X73" s="56"/>
      <c r="Y73" s="56"/>
      <c r="Z73" s="56"/>
      <c r="AA73" s="56"/>
      <c r="AB73" s="56"/>
      <c r="AC73" s="56"/>
      <c r="AD73" s="56"/>
    </row>
    <row r="74" spans="2:30" s="15" customFormat="1" ht="15" x14ac:dyDescent="0.25">
      <c r="B74" s="67" t="s">
        <v>96</v>
      </c>
      <c r="C74" s="56"/>
      <c r="D74" s="56"/>
      <c r="E74" s="56"/>
      <c r="F74" s="56"/>
      <c r="G74" s="56"/>
      <c r="H74" s="56"/>
      <c r="I74" s="56"/>
      <c r="J74" s="56"/>
      <c r="K74" s="56" t="s">
        <v>353</v>
      </c>
      <c r="L74" s="56" t="s">
        <v>353</v>
      </c>
      <c r="M74" s="56" t="s">
        <v>353</v>
      </c>
      <c r="N74" s="56"/>
      <c r="O74" s="56"/>
      <c r="P74" s="56"/>
      <c r="Q74" s="56"/>
      <c r="R74" s="56"/>
      <c r="S74" s="56"/>
      <c r="T74" s="56"/>
      <c r="U74" s="56"/>
      <c r="V74" s="56"/>
      <c r="W74" s="56"/>
      <c r="X74" s="56"/>
      <c r="Y74" s="56"/>
      <c r="Z74" s="56"/>
      <c r="AA74" s="56"/>
      <c r="AB74" s="56"/>
      <c r="AC74" s="56"/>
      <c r="AD74" s="56"/>
    </row>
    <row r="75" spans="2:30" s="15" customFormat="1" ht="15" x14ac:dyDescent="0.25"/>
    <row r="76" spans="2:30" s="21" customFormat="1" ht="15" x14ac:dyDescent="0.25">
      <c r="B76" s="21" t="s">
        <v>16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69435-6DF1-436A-B5B3-7B127F1D7B67}">
  <sheetPr codeName="Sheet1">
    <tabColor theme="5" tint="0.79998168889431442"/>
  </sheetPr>
  <dimension ref="B1:U18"/>
  <sheetViews>
    <sheetView showGridLines="0" zoomScale="80" zoomScaleNormal="80" workbookViewId="0"/>
  </sheetViews>
  <sheetFormatPr defaultRowHeight="14.25" zeroHeight="1" x14ac:dyDescent="0.2"/>
  <cols>
    <col min="1" max="1" width="4.5" customWidth="1"/>
    <col min="2" max="2" width="30.625" customWidth="1"/>
    <col min="3" max="3" width="53.375" customWidth="1"/>
  </cols>
  <sheetData>
    <row r="1" spans="2:3" s="22" customFormat="1" ht="15" x14ac:dyDescent="0.25"/>
    <row r="2" spans="2:3" s="22" customFormat="1" ht="23.25" x14ac:dyDescent="0.35">
      <c r="B2" s="74" t="s">
        <v>10</v>
      </c>
    </row>
    <row r="3" spans="2:3" s="15" customFormat="1" ht="15" x14ac:dyDescent="0.25"/>
    <row r="4" spans="2:3" s="15" customFormat="1" ht="15" x14ac:dyDescent="0.25"/>
    <row r="5" spans="2:3" s="15" customFormat="1" ht="15" x14ac:dyDescent="0.25"/>
    <row r="6" spans="2:3" s="15" customFormat="1" ht="15" x14ac:dyDescent="0.25"/>
    <row r="7" spans="2:3" s="15" customFormat="1" ht="15" x14ac:dyDescent="0.25"/>
    <row r="8" spans="2:3" s="15" customFormat="1" ht="15" x14ac:dyDescent="0.25"/>
    <row r="9" spans="2:3" s="15" customFormat="1" ht="15" x14ac:dyDescent="0.25"/>
    <row r="10" spans="2:3" s="15" customFormat="1" ht="15" x14ac:dyDescent="0.25"/>
    <row r="11" spans="2:3" s="15" customFormat="1" ht="15" x14ac:dyDescent="0.25"/>
    <row r="12" spans="2:3" s="15" customFormat="1" ht="15" x14ac:dyDescent="0.25"/>
    <row r="13" spans="2:3" s="15" customFormat="1" ht="15" x14ac:dyDescent="0.25"/>
    <row r="14" spans="2:3" s="15" customFormat="1" ht="22.5" customHeight="1" x14ac:dyDescent="0.25">
      <c r="B14" s="61" t="s">
        <v>11</v>
      </c>
    </row>
    <row r="15" spans="2:3" s="15" customFormat="1" ht="15" x14ac:dyDescent="0.25">
      <c r="B15" s="56" t="s">
        <v>12</v>
      </c>
      <c r="C15" s="55" t="s">
        <v>13</v>
      </c>
    </row>
    <row r="16" spans="2:3" s="15" customFormat="1" ht="69" customHeight="1" x14ac:dyDescent="0.25">
      <c r="B16" s="56" t="s">
        <v>14</v>
      </c>
      <c r="C16" s="55" t="s">
        <v>15</v>
      </c>
    </row>
    <row r="17" spans="2:21" s="15" customFormat="1" ht="15" x14ac:dyDescent="0.25">
      <c r="U17" s="62"/>
    </row>
    <row r="18" spans="2:21" s="42" customFormat="1" ht="15" x14ac:dyDescent="0.25">
      <c r="B18" s="42" t="s">
        <v>16</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BD630-FFAD-454B-A923-97D3243304F9}">
  <sheetPr>
    <tabColor theme="5" tint="0.79998168889431442"/>
  </sheetPr>
  <dimension ref="B1:B30"/>
  <sheetViews>
    <sheetView showGridLines="0" zoomScale="80" zoomScaleNormal="80" workbookViewId="0"/>
  </sheetViews>
  <sheetFormatPr defaultRowHeight="15" zeroHeight="1" x14ac:dyDescent="0.25"/>
  <cols>
    <col min="1" max="16384" width="9" style="15"/>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spans="2:2" x14ac:dyDescent="0.25"/>
    <row r="18" spans="2:2" x14ac:dyDescent="0.25"/>
    <row r="19" spans="2:2" x14ac:dyDescent="0.25"/>
    <row r="20" spans="2:2" x14ac:dyDescent="0.25"/>
    <row r="21" spans="2:2" x14ac:dyDescent="0.25"/>
    <row r="22" spans="2:2" x14ac:dyDescent="0.25"/>
    <row r="23" spans="2:2" x14ac:dyDescent="0.25"/>
    <row r="24" spans="2:2" x14ac:dyDescent="0.25"/>
    <row r="25" spans="2:2" x14ac:dyDescent="0.25"/>
    <row r="26" spans="2:2" x14ac:dyDescent="0.25"/>
    <row r="27" spans="2:2" x14ac:dyDescent="0.25"/>
    <row r="28" spans="2:2" x14ac:dyDescent="0.25"/>
    <row r="29" spans="2:2" x14ac:dyDescent="0.25"/>
    <row r="30" spans="2:2" s="42" customFormat="1" x14ac:dyDescent="0.25">
      <c r="B30" s="42" t="s">
        <v>16</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98A1D-37B6-4062-AEDB-3EAB448D9265}">
  <sheetPr>
    <tabColor theme="6" tint="0.79998168889431442"/>
  </sheetPr>
  <dimension ref="A2:AA334"/>
  <sheetViews>
    <sheetView showGridLines="0" topLeftCell="C4" zoomScale="80" zoomScaleNormal="80" workbookViewId="0"/>
  </sheetViews>
  <sheetFormatPr defaultRowHeight="15" x14ac:dyDescent="0.25"/>
  <cols>
    <col min="1" max="1" width="9" style="102"/>
    <col min="2" max="2" width="30.375" style="102" customWidth="1"/>
    <col min="3" max="5" width="9" style="102"/>
    <col min="6" max="8" width="13" style="102" bestFit="1" customWidth="1"/>
    <col min="9" max="14" width="13.5" style="102" bestFit="1" customWidth="1"/>
    <col min="15" max="15" width="11.875" style="102" customWidth="1"/>
    <col min="16" max="17" width="13" style="102" bestFit="1" customWidth="1"/>
    <col min="18" max="24" width="14.75" style="102" bestFit="1" customWidth="1"/>
    <col min="25" max="26" width="9" style="102"/>
    <col min="27" max="27" width="14.375" style="102" customWidth="1"/>
    <col min="28" max="16384" width="9" style="102"/>
  </cols>
  <sheetData>
    <row r="2" spans="1:27" x14ac:dyDescent="0.25">
      <c r="C2" s="77" t="s">
        <v>17</v>
      </c>
      <c r="E2" s="77" t="s">
        <v>18</v>
      </c>
    </row>
    <row r="4" spans="1:27" x14ac:dyDescent="0.25">
      <c r="A4" s="76" t="s">
        <v>19</v>
      </c>
      <c r="B4" s="76" t="s">
        <v>20</v>
      </c>
      <c r="C4" s="76" t="s">
        <v>21</v>
      </c>
      <c r="D4" s="76" t="s">
        <v>22</v>
      </c>
      <c r="E4" s="76" t="s">
        <v>23</v>
      </c>
      <c r="F4" s="76" t="s">
        <v>24</v>
      </c>
      <c r="G4" s="76" t="s">
        <v>25</v>
      </c>
      <c r="H4" s="76" t="s">
        <v>26</v>
      </c>
      <c r="I4" s="76" t="s">
        <v>27</v>
      </c>
      <c r="J4" s="76" t="s">
        <v>28</v>
      </c>
      <c r="K4" s="76" t="s">
        <v>29</v>
      </c>
      <c r="L4" s="76" t="s">
        <v>30</v>
      </c>
      <c r="M4" s="76" t="s">
        <v>31</v>
      </c>
      <c r="N4" s="76" t="s">
        <v>32</v>
      </c>
      <c r="O4" s="76" t="s">
        <v>33</v>
      </c>
      <c r="P4" s="76" t="s">
        <v>34</v>
      </c>
      <c r="Q4" s="76" t="s">
        <v>35</v>
      </c>
      <c r="R4" s="76" t="s">
        <v>36</v>
      </c>
      <c r="S4" s="76" t="s">
        <v>37</v>
      </c>
      <c r="T4" s="76" t="s">
        <v>38</v>
      </c>
      <c r="U4" s="76" t="s">
        <v>39</v>
      </c>
      <c r="V4" s="76" t="s">
        <v>40</v>
      </c>
      <c r="W4" s="76" t="s">
        <v>41</v>
      </c>
      <c r="X4" s="76" t="s">
        <v>42</v>
      </c>
      <c r="Y4" s="102" t="str">
        <f>A4&amp;B4</f>
        <v>Company AcronymItem Code</v>
      </c>
      <c r="AA4" s="102" t="s">
        <v>43</v>
      </c>
    </row>
    <row r="5" spans="1:27" x14ac:dyDescent="0.25">
      <c r="A5" s="76" t="s">
        <v>19</v>
      </c>
      <c r="B5" s="76" t="s">
        <v>20</v>
      </c>
      <c r="C5" s="76" t="s">
        <v>21</v>
      </c>
      <c r="D5" s="76" t="s">
        <v>22</v>
      </c>
      <c r="E5" s="76" t="s">
        <v>23</v>
      </c>
      <c r="F5" s="76" t="s">
        <v>44</v>
      </c>
      <c r="G5" s="76" t="s">
        <v>44</v>
      </c>
      <c r="H5" s="76" t="s">
        <v>44</v>
      </c>
      <c r="I5" s="76" t="s">
        <v>44</v>
      </c>
      <c r="J5" s="76" t="s">
        <v>44</v>
      </c>
      <c r="K5" s="76" t="s">
        <v>44</v>
      </c>
      <c r="L5" s="76" t="s">
        <v>44</v>
      </c>
      <c r="M5" s="76" t="s">
        <v>44</v>
      </c>
      <c r="N5" s="76" t="s">
        <v>44</v>
      </c>
      <c r="O5" s="76" t="s">
        <v>44</v>
      </c>
      <c r="P5" s="76" t="s">
        <v>44</v>
      </c>
      <c r="Q5" s="76" t="s">
        <v>44</v>
      </c>
      <c r="R5" s="76" t="s">
        <v>44</v>
      </c>
      <c r="S5" s="76" t="s">
        <v>44</v>
      </c>
      <c r="T5" s="76" t="s">
        <v>44</v>
      </c>
      <c r="U5" s="76" t="s">
        <v>44</v>
      </c>
      <c r="V5" s="76" t="s">
        <v>44</v>
      </c>
      <c r="W5" s="76" t="s">
        <v>44</v>
      </c>
      <c r="X5" s="76" t="s">
        <v>44</v>
      </c>
      <c r="Y5" s="102" t="str">
        <f t="shared" ref="Y5:Y68" si="0">A5&amp;B5</f>
        <v>Company AcronymItem Code</v>
      </c>
    </row>
    <row r="6" spans="1:27" x14ac:dyDescent="0.25">
      <c r="A6" s="76" t="s">
        <v>19</v>
      </c>
      <c r="B6" s="76" t="s">
        <v>20</v>
      </c>
      <c r="C6" s="76" t="s">
        <v>21</v>
      </c>
      <c r="D6" s="76" t="s">
        <v>22</v>
      </c>
      <c r="E6" s="76" t="s">
        <v>23</v>
      </c>
      <c r="F6" s="76" t="s">
        <v>45</v>
      </c>
      <c r="G6" s="76" t="s">
        <v>45</v>
      </c>
      <c r="H6" s="76" t="s">
        <v>45</v>
      </c>
      <c r="I6" s="76" t="s">
        <v>45</v>
      </c>
      <c r="J6" s="76" t="s">
        <v>45</v>
      </c>
      <c r="K6" s="76" t="s">
        <v>45</v>
      </c>
      <c r="L6" s="76" t="s">
        <v>45</v>
      </c>
      <c r="M6" s="76" t="s">
        <v>45</v>
      </c>
      <c r="N6" s="76" t="s">
        <v>45</v>
      </c>
      <c r="O6" s="76" t="s">
        <v>45</v>
      </c>
      <c r="P6" s="76" t="s">
        <v>45</v>
      </c>
      <c r="Q6" s="76" t="s">
        <v>45</v>
      </c>
      <c r="R6" s="76" t="s">
        <v>45</v>
      </c>
      <c r="S6" s="76" t="s">
        <v>45</v>
      </c>
      <c r="T6" s="76" t="s">
        <v>45</v>
      </c>
      <c r="U6" s="76" t="s">
        <v>45</v>
      </c>
      <c r="V6" s="76" t="s">
        <v>45</v>
      </c>
      <c r="W6" s="76" t="s">
        <v>45</v>
      </c>
      <c r="X6" s="76" t="s">
        <v>45</v>
      </c>
      <c r="Y6" s="102" t="str">
        <f t="shared" si="0"/>
        <v>Company AcronymItem Code</v>
      </c>
    </row>
    <row r="7" spans="1:27" x14ac:dyDescent="0.25">
      <c r="A7" s="76" t="s">
        <v>19</v>
      </c>
      <c r="B7" s="76" t="s">
        <v>20</v>
      </c>
      <c r="C7" s="76" t="s">
        <v>21</v>
      </c>
      <c r="D7" s="76" t="s">
        <v>22</v>
      </c>
      <c r="E7" s="76" t="s">
        <v>23</v>
      </c>
      <c r="F7" s="76" t="s">
        <v>46</v>
      </c>
      <c r="G7" s="76" t="s">
        <v>46</v>
      </c>
      <c r="H7" s="76" t="s">
        <v>46</v>
      </c>
      <c r="I7" s="76" t="s">
        <v>46</v>
      </c>
      <c r="J7" s="76" t="s">
        <v>46</v>
      </c>
      <c r="K7" s="76" t="s">
        <v>46</v>
      </c>
      <c r="L7" s="76" t="s">
        <v>46</v>
      </c>
      <c r="M7" s="76" t="s">
        <v>46</v>
      </c>
      <c r="N7" s="76" t="s">
        <v>46</v>
      </c>
      <c r="O7" s="76" t="s">
        <v>46</v>
      </c>
      <c r="P7" s="76" t="s">
        <v>46</v>
      </c>
      <c r="Q7" s="76" t="s">
        <v>46</v>
      </c>
      <c r="R7" s="76" t="s">
        <v>46</v>
      </c>
      <c r="S7" s="76" t="s">
        <v>46</v>
      </c>
      <c r="T7" s="76" t="s">
        <v>46</v>
      </c>
      <c r="U7" s="76" t="s">
        <v>46</v>
      </c>
      <c r="V7" s="76" t="s">
        <v>46</v>
      </c>
      <c r="W7" s="76" t="s">
        <v>46</v>
      </c>
      <c r="X7" s="76" t="s">
        <v>46</v>
      </c>
      <c r="Y7" s="102" t="str">
        <f t="shared" si="0"/>
        <v>Company AcronymItem Code</v>
      </c>
    </row>
    <row r="8" spans="1:27" x14ac:dyDescent="0.25">
      <c r="A8" s="102" t="s">
        <v>47</v>
      </c>
      <c r="B8" s="102" t="s">
        <v>48</v>
      </c>
      <c r="C8" s="102" t="s">
        <v>49</v>
      </c>
      <c r="D8" s="102" t="s">
        <v>50</v>
      </c>
      <c r="E8" s="102" t="s">
        <v>44</v>
      </c>
      <c r="F8" s="103" t="s">
        <v>51</v>
      </c>
      <c r="G8" s="103" t="s">
        <v>51</v>
      </c>
      <c r="H8" s="103" t="s">
        <v>51</v>
      </c>
      <c r="I8" s="103" t="s">
        <v>51</v>
      </c>
      <c r="J8" s="103" t="s">
        <v>51</v>
      </c>
      <c r="K8" s="103" t="s">
        <v>51</v>
      </c>
      <c r="L8" s="103" t="s">
        <v>51</v>
      </c>
      <c r="M8" s="103" t="s">
        <v>51</v>
      </c>
      <c r="N8" s="103" t="s">
        <v>51</v>
      </c>
      <c r="O8" s="103" t="s">
        <v>51</v>
      </c>
      <c r="P8" s="103" t="s">
        <v>51</v>
      </c>
      <c r="Q8" s="103" t="s">
        <v>51</v>
      </c>
      <c r="R8" s="103" t="s">
        <v>51</v>
      </c>
      <c r="S8" s="103" t="s">
        <v>51</v>
      </c>
      <c r="T8" s="103" t="s">
        <v>51</v>
      </c>
      <c r="U8" s="103" t="s">
        <v>51</v>
      </c>
      <c r="V8" s="103" t="s">
        <v>51</v>
      </c>
      <c r="W8" s="103" t="s">
        <v>51</v>
      </c>
      <c r="X8" s="103" t="s">
        <v>51</v>
      </c>
      <c r="Y8" s="102" t="str">
        <f t="shared" si="0"/>
        <v>ANHOUT5_09_A_PR24</v>
      </c>
    </row>
    <row r="9" spans="1:27" x14ac:dyDescent="0.25">
      <c r="A9" s="102" t="s">
        <v>47</v>
      </c>
      <c r="B9" s="102" t="s">
        <v>52</v>
      </c>
      <c r="C9" s="102" t="s">
        <v>53</v>
      </c>
      <c r="D9" s="102" t="s">
        <v>50</v>
      </c>
      <c r="E9" s="102" t="s">
        <v>44</v>
      </c>
      <c r="F9" s="103" t="s">
        <v>51</v>
      </c>
      <c r="G9" s="103" t="s">
        <v>51</v>
      </c>
      <c r="H9" s="103" t="s">
        <v>51</v>
      </c>
      <c r="I9" s="103" t="s">
        <v>51</v>
      </c>
      <c r="J9" s="103" t="s">
        <v>51</v>
      </c>
      <c r="K9" s="103" t="s">
        <v>51</v>
      </c>
      <c r="L9" s="103" t="s">
        <v>51</v>
      </c>
      <c r="M9" s="103" t="s">
        <v>51</v>
      </c>
      <c r="N9" s="103" t="s">
        <v>51</v>
      </c>
      <c r="O9" s="104">
        <v>362316</v>
      </c>
      <c r="P9" s="104">
        <v>368802</v>
      </c>
      <c r="Q9" s="104">
        <v>381705</v>
      </c>
      <c r="R9" s="104">
        <v>466554</v>
      </c>
      <c r="S9" s="104">
        <v>380289</v>
      </c>
      <c r="T9" s="104">
        <v>534550</v>
      </c>
      <c r="U9" s="104">
        <v>535527</v>
      </c>
      <c r="V9" s="104">
        <v>535920</v>
      </c>
      <c r="W9" s="104">
        <v>550283</v>
      </c>
      <c r="X9" s="104">
        <v>550283</v>
      </c>
      <c r="Y9" s="102" t="str">
        <f t="shared" si="0"/>
        <v>ANHOUT5_09_B_PR24</v>
      </c>
    </row>
    <row r="10" spans="1:27" x14ac:dyDescent="0.25">
      <c r="A10" s="102" t="s">
        <v>47</v>
      </c>
      <c r="B10" s="102" t="s">
        <v>54</v>
      </c>
      <c r="C10" s="102" t="s">
        <v>55</v>
      </c>
      <c r="D10" s="102" t="s">
        <v>50</v>
      </c>
      <c r="E10" s="102" t="s">
        <v>44</v>
      </c>
      <c r="F10" s="103" t="s">
        <v>51</v>
      </c>
      <c r="G10" s="104">
        <v>43268</v>
      </c>
      <c r="H10" s="104">
        <v>28594</v>
      </c>
      <c r="I10" s="104">
        <v>295286</v>
      </c>
      <c r="J10" s="104">
        <v>394160</v>
      </c>
      <c r="K10" s="104">
        <v>442220</v>
      </c>
      <c r="L10" s="104">
        <v>401030</v>
      </c>
      <c r="M10" s="104">
        <v>374868</v>
      </c>
      <c r="N10" s="104">
        <v>343798</v>
      </c>
      <c r="O10" s="105">
        <v>362316</v>
      </c>
      <c r="P10" s="104">
        <v>356507</v>
      </c>
      <c r="Q10" s="104">
        <v>327984</v>
      </c>
      <c r="R10" s="104">
        <v>472235</v>
      </c>
      <c r="S10" s="104">
        <v>443657</v>
      </c>
      <c r="T10" s="104">
        <v>408198</v>
      </c>
      <c r="U10" s="104">
        <v>413030</v>
      </c>
      <c r="V10" s="104">
        <v>407509</v>
      </c>
      <c r="W10" s="104">
        <v>411845</v>
      </c>
      <c r="X10" s="104">
        <v>412712</v>
      </c>
      <c r="Y10" s="102" t="str">
        <f t="shared" si="0"/>
        <v>ANHOUT5_09_C_PR24</v>
      </c>
    </row>
    <row r="11" spans="1:27" x14ac:dyDescent="0.25">
      <c r="A11" s="102" t="s">
        <v>47</v>
      </c>
      <c r="B11" s="102" t="s">
        <v>56</v>
      </c>
      <c r="C11" s="102" t="s">
        <v>57</v>
      </c>
      <c r="D11" s="102" t="s">
        <v>50</v>
      </c>
      <c r="E11" s="102" t="s">
        <v>44</v>
      </c>
      <c r="F11" s="104">
        <v>0</v>
      </c>
      <c r="G11" s="104">
        <v>-43268</v>
      </c>
      <c r="H11" s="104">
        <v>-28594</v>
      </c>
      <c r="I11" s="104">
        <v>-295286</v>
      </c>
      <c r="J11" s="104">
        <v>-394160</v>
      </c>
      <c r="K11" s="104">
        <v>-442220</v>
      </c>
      <c r="L11" s="104">
        <v>-401030</v>
      </c>
      <c r="M11" s="104">
        <v>-374868</v>
      </c>
      <c r="N11" s="104">
        <v>-343798</v>
      </c>
      <c r="O11" s="104">
        <v>0</v>
      </c>
      <c r="P11" s="104">
        <v>12295</v>
      </c>
      <c r="Q11" s="104">
        <v>53721</v>
      </c>
      <c r="R11" s="104">
        <v>-5681</v>
      </c>
      <c r="S11" s="104">
        <v>-63368</v>
      </c>
      <c r="T11" s="104">
        <v>126352</v>
      </c>
      <c r="U11" s="104">
        <v>122497</v>
      </c>
      <c r="V11" s="104">
        <v>128411</v>
      </c>
      <c r="W11" s="104">
        <v>138438</v>
      </c>
      <c r="X11" s="104">
        <v>137571</v>
      </c>
      <c r="Y11" s="102" t="str">
        <f t="shared" si="0"/>
        <v>ANHOUT5_09_D_PR24</v>
      </c>
    </row>
    <row r="12" spans="1:27" x14ac:dyDescent="0.25">
      <c r="A12" s="102" t="s">
        <v>47</v>
      </c>
      <c r="B12" s="102" t="s">
        <v>58</v>
      </c>
      <c r="C12" s="102" t="s">
        <v>59</v>
      </c>
      <c r="D12" s="102" t="s">
        <v>50</v>
      </c>
      <c r="E12" s="102" t="s">
        <v>44</v>
      </c>
      <c r="F12" s="103" t="s">
        <v>51</v>
      </c>
      <c r="G12" s="103" t="s">
        <v>51</v>
      </c>
      <c r="H12" s="103" t="s">
        <v>51</v>
      </c>
      <c r="I12" s="103" t="s">
        <v>51</v>
      </c>
      <c r="J12" s="103" t="s">
        <v>51</v>
      </c>
      <c r="K12" s="103" t="s">
        <v>51</v>
      </c>
      <c r="L12" s="103" t="s">
        <v>51</v>
      </c>
      <c r="M12" s="103" t="s">
        <v>51</v>
      </c>
      <c r="N12" s="103" t="s">
        <v>51</v>
      </c>
      <c r="O12" s="103" t="s">
        <v>51</v>
      </c>
      <c r="P12" s="103" t="s">
        <v>51</v>
      </c>
      <c r="Q12" s="103" t="s">
        <v>51</v>
      </c>
      <c r="R12" s="103" t="s">
        <v>51</v>
      </c>
      <c r="S12" s="103" t="s">
        <v>51</v>
      </c>
      <c r="T12" s="103" t="s">
        <v>51</v>
      </c>
      <c r="U12" s="103" t="s">
        <v>51</v>
      </c>
      <c r="V12" s="103" t="s">
        <v>51</v>
      </c>
      <c r="W12" s="103" t="s">
        <v>51</v>
      </c>
      <c r="X12" s="103" t="s">
        <v>51</v>
      </c>
      <c r="Y12" s="102" t="str">
        <f t="shared" si="0"/>
        <v>ANHOUT5_09_E_PR24</v>
      </c>
    </row>
    <row r="13" spans="1:27" x14ac:dyDescent="0.25">
      <c r="A13" s="102" t="s">
        <v>47</v>
      </c>
      <c r="B13" s="102" t="s">
        <v>60</v>
      </c>
      <c r="C13" s="102" t="s">
        <v>61</v>
      </c>
      <c r="D13" s="102" t="s">
        <v>50</v>
      </c>
      <c r="E13" s="102" t="s">
        <v>44</v>
      </c>
      <c r="F13" s="103" t="s">
        <v>51</v>
      </c>
      <c r="G13" s="103" t="s">
        <v>51</v>
      </c>
      <c r="H13" s="103" t="s">
        <v>51</v>
      </c>
      <c r="I13" s="103" t="s">
        <v>51</v>
      </c>
      <c r="J13" s="103" t="s">
        <v>51</v>
      </c>
      <c r="K13" s="103" t="s">
        <v>51</v>
      </c>
      <c r="L13" s="103" t="s">
        <v>51</v>
      </c>
      <c r="M13" s="103" t="s">
        <v>51</v>
      </c>
      <c r="N13" s="103" t="s">
        <v>51</v>
      </c>
      <c r="O13" s="103" t="s">
        <v>51</v>
      </c>
      <c r="P13" s="103" t="s">
        <v>51</v>
      </c>
      <c r="Q13" s="103" t="s">
        <v>51</v>
      </c>
      <c r="R13" s="103" t="s">
        <v>51</v>
      </c>
      <c r="S13" s="103" t="s">
        <v>51</v>
      </c>
      <c r="T13" s="103" t="s">
        <v>51</v>
      </c>
      <c r="U13" s="103" t="s">
        <v>51</v>
      </c>
      <c r="V13" s="103" t="s">
        <v>51</v>
      </c>
      <c r="W13" s="103" t="s">
        <v>51</v>
      </c>
      <c r="X13" s="103" t="s">
        <v>51</v>
      </c>
      <c r="Y13" s="102" t="str">
        <f t="shared" si="0"/>
        <v>ANHOUT5_09_F_PR24</v>
      </c>
    </row>
    <row r="14" spans="1:27" x14ac:dyDescent="0.25">
      <c r="A14" s="102" t="s">
        <v>47</v>
      </c>
      <c r="B14" s="102" t="s">
        <v>62</v>
      </c>
      <c r="C14" s="102" t="s">
        <v>63</v>
      </c>
      <c r="D14" s="102" t="s">
        <v>50</v>
      </c>
      <c r="E14" s="102" t="s">
        <v>44</v>
      </c>
      <c r="F14" s="104">
        <v>0</v>
      </c>
      <c r="G14" s="104">
        <v>0</v>
      </c>
      <c r="H14" s="104">
        <v>0</v>
      </c>
      <c r="I14" s="104">
        <v>0</v>
      </c>
      <c r="J14" s="104">
        <v>0</v>
      </c>
      <c r="K14" s="104">
        <v>0</v>
      </c>
      <c r="L14" s="104">
        <v>0</v>
      </c>
      <c r="M14" s="104">
        <v>0</v>
      </c>
      <c r="N14" s="104">
        <v>0</v>
      </c>
      <c r="O14" s="104">
        <v>0</v>
      </c>
      <c r="P14" s="104">
        <v>0</v>
      </c>
      <c r="Q14" s="104">
        <v>0</v>
      </c>
      <c r="R14" s="104">
        <v>0</v>
      </c>
      <c r="S14" s="104">
        <v>0</v>
      </c>
      <c r="T14" s="104">
        <v>0</v>
      </c>
      <c r="U14" s="104">
        <v>0</v>
      </c>
      <c r="V14" s="104">
        <v>0</v>
      </c>
      <c r="W14" s="104">
        <v>0</v>
      </c>
      <c r="X14" s="104">
        <v>0</v>
      </c>
      <c r="Y14" s="102" t="str">
        <f t="shared" si="0"/>
        <v>ANHOUT5_09_G_PR24</v>
      </c>
    </row>
    <row r="15" spans="1:27" x14ac:dyDescent="0.25">
      <c r="A15" s="102" t="s">
        <v>47</v>
      </c>
      <c r="B15" s="102" t="s">
        <v>64</v>
      </c>
      <c r="C15" s="102" t="s">
        <v>65</v>
      </c>
      <c r="D15" s="102" t="s">
        <v>50</v>
      </c>
      <c r="E15" s="102" t="s">
        <v>44</v>
      </c>
      <c r="F15" s="104">
        <v>0</v>
      </c>
      <c r="G15" s="104">
        <v>-43268</v>
      </c>
      <c r="H15" s="104">
        <v>-28594</v>
      </c>
      <c r="I15" s="104">
        <v>-295286</v>
      </c>
      <c r="J15" s="104">
        <v>-394160</v>
      </c>
      <c r="K15" s="104">
        <v>-442220</v>
      </c>
      <c r="L15" s="104">
        <v>-401030</v>
      </c>
      <c r="M15" s="104">
        <v>-374868</v>
      </c>
      <c r="N15" s="104">
        <v>-343798</v>
      </c>
      <c r="O15" s="104">
        <v>0</v>
      </c>
      <c r="P15" s="104">
        <v>12295</v>
      </c>
      <c r="Q15" s="104">
        <v>53721</v>
      </c>
      <c r="R15" s="104">
        <v>-5681</v>
      </c>
      <c r="S15" s="104">
        <v>-63368</v>
      </c>
      <c r="T15" s="104">
        <v>126352</v>
      </c>
      <c r="U15" s="104">
        <v>122497</v>
      </c>
      <c r="V15" s="104">
        <v>128411</v>
      </c>
      <c r="W15" s="104">
        <v>138438</v>
      </c>
      <c r="X15" s="104">
        <v>137571</v>
      </c>
      <c r="Y15" s="102" t="str">
        <f t="shared" si="0"/>
        <v>ANHOUT5_09_H_PR24</v>
      </c>
    </row>
    <row r="16" spans="1:27" x14ac:dyDescent="0.25">
      <c r="A16" s="102" t="s">
        <v>47</v>
      </c>
      <c r="B16" s="102" t="s">
        <v>66</v>
      </c>
      <c r="C16" s="102" t="s">
        <v>67</v>
      </c>
      <c r="D16" s="102" t="s">
        <v>68</v>
      </c>
      <c r="E16" s="102" t="s">
        <v>44</v>
      </c>
      <c r="F16" s="106">
        <v>0</v>
      </c>
      <c r="G16" s="106">
        <v>-4.5871335927917076E-2</v>
      </c>
      <c r="H16" s="106">
        <v>-3.0314435137350024E-2</v>
      </c>
      <c r="I16" s="106">
        <v>-0.31305267867271247</v>
      </c>
      <c r="J16" s="106">
        <v>-0.41787569957815923</v>
      </c>
      <c r="K16" s="106">
        <v>-0.46882735911166429</v>
      </c>
      <c r="L16" s="106">
        <v>-0.42515905165879142</v>
      </c>
      <c r="M16" s="106">
        <v>-0.39742294436133901</v>
      </c>
      <c r="N16" s="106">
        <v>-0.36448353400540895</v>
      </c>
      <c r="O16" s="106">
        <v>0</v>
      </c>
      <c r="P16" s="106">
        <v>1.3034761838627635E-2</v>
      </c>
      <c r="Q16" s="106">
        <v>5.6953268868069548E-2</v>
      </c>
      <c r="R16" s="106">
        <v>-6.0228126885110674E-3</v>
      </c>
      <c r="S16" s="106">
        <v>-6.7180706644176982E-2</v>
      </c>
      <c r="T16" s="106">
        <v>0.13395430889258061</v>
      </c>
      <c r="U16" s="106">
        <v>0.12986736241938751</v>
      </c>
      <c r="V16" s="106">
        <v>0.1361371941813756</v>
      </c>
      <c r="W16" s="106">
        <v>0.14676749568246705</v>
      </c>
      <c r="X16" s="106">
        <v>0.14584833028888511</v>
      </c>
      <c r="Y16" s="102" t="str">
        <f t="shared" si="0"/>
        <v>ANHOUT5_09_PR24</v>
      </c>
    </row>
    <row r="17" spans="1:25" x14ac:dyDescent="0.25">
      <c r="A17" s="102" t="s">
        <v>69</v>
      </c>
      <c r="B17" s="102" t="s">
        <v>48</v>
      </c>
      <c r="C17" s="102" t="s">
        <v>49</v>
      </c>
      <c r="D17" s="102" t="s">
        <v>50</v>
      </c>
      <c r="E17" s="102" t="s">
        <v>44</v>
      </c>
      <c r="F17" s="103" t="s">
        <v>51</v>
      </c>
      <c r="G17" s="103" t="s">
        <v>51</v>
      </c>
      <c r="H17" s="103" t="s">
        <v>51</v>
      </c>
      <c r="I17" s="103" t="s">
        <v>51</v>
      </c>
      <c r="J17" s="103" t="s">
        <v>51</v>
      </c>
      <c r="K17" s="103" t="s">
        <v>51</v>
      </c>
      <c r="L17" s="103" t="s">
        <v>51</v>
      </c>
      <c r="M17" s="103" t="s">
        <v>51</v>
      </c>
      <c r="N17" s="103" t="s">
        <v>51</v>
      </c>
      <c r="O17" s="103" t="s">
        <v>51</v>
      </c>
      <c r="P17" s="103" t="s">
        <v>51</v>
      </c>
      <c r="Q17" s="103" t="s">
        <v>51</v>
      </c>
      <c r="R17" s="103" t="s">
        <v>51</v>
      </c>
      <c r="S17" s="103" t="s">
        <v>51</v>
      </c>
      <c r="T17" s="103" t="s">
        <v>51</v>
      </c>
      <c r="U17" s="103" t="s">
        <v>51</v>
      </c>
      <c r="V17" s="103" t="s">
        <v>51</v>
      </c>
      <c r="W17" s="103" t="s">
        <v>51</v>
      </c>
      <c r="X17" s="103" t="s">
        <v>51</v>
      </c>
      <c r="Y17" s="102" t="str">
        <f t="shared" si="0"/>
        <v>WSHOUT5_09_A_PR24</v>
      </c>
    </row>
    <row r="18" spans="1:25" x14ac:dyDescent="0.25">
      <c r="A18" s="102" t="s">
        <v>69</v>
      </c>
      <c r="B18" s="102" t="s">
        <v>52</v>
      </c>
      <c r="C18" s="102" t="s">
        <v>53</v>
      </c>
      <c r="D18" s="102" t="s">
        <v>50</v>
      </c>
      <c r="E18" s="102" t="s">
        <v>44</v>
      </c>
      <c r="F18" s="104">
        <v>56886.719987760684</v>
      </c>
      <c r="G18" s="104">
        <v>57403.993477501594</v>
      </c>
      <c r="H18" s="104">
        <v>63901.549548290903</v>
      </c>
      <c r="I18" s="104">
        <v>73253.231422814308</v>
      </c>
      <c r="J18" s="104">
        <v>73253.231422814308</v>
      </c>
      <c r="K18" s="104">
        <v>73253.231422814308</v>
      </c>
      <c r="L18" s="104">
        <v>73253.231422814308</v>
      </c>
      <c r="M18" s="104">
        <v>75297.021635986632</v>
      </c>
      <c r="N18" s="104">
        <v>75297.021635986632</v>
      </c>
      <c r="O18" s="104">
        <v>75297.021635986632</v>
      </c>
      <c r="P18" s="104">
        <v>75297.021635986632</v>
      </c>
      <c r="Q18" s="104">
        <v>75369.291635986621</v>
      </c>
      <c r="R18" s="104">
        <v>75369.291635986621</v>
      </c>
      <c r="S18" s="104">
        <v>156711.50784098671</v>
      </c>
      <c r="T18" s="104">
        <v>173822.3555093609</v>
      </c>
      <c r="U18" s="104">
        <v>203802.130779959</v>
      </c>
      <c r="V18" s="104">
        <v>204332.50093105191</v>
      </c>
      <c r="W18" s="104">
        <v>209047.96185658619</v>
      </c>
      <c r="X18" s="104">
        <v>216832.8647468506</v>
      </c>
      <c r="Y18" s="102" t="str">
        <f t="shared" si="0"/>
        <v>WSHOUT5_09_B_PR24</v>
      </c>
    </row>
    <row r="19" spans="1:25" x14ac:dyDescent="0.25">
      <c r="A19" s="102" t="s">
        <v>69</v>
      </c>
      <c r="B19" s="102" t="s">
        <v>54</v>
      </c>
      <c r="C19" s="102" t="s">
        <v>55</v>
      </c>
      <c r="D19" s="102" t="s">
        <v>50</v>
      </c>
      <c r="E19" s="102" t="s">
        <v>44</v>
      </c>
      <c r="F19" s="104">
        <v>36882.545493918267</v>
      </c>
      <c r="G19" s="104">
        <v>39475.762266968719</v>
      </c>
      <c r="H19" s="104">
        <v>56953.048508319836</v>
      </c>
      <c r="I19" s="104">
        <v>63094.999120332883</v>
      </c>
      <c r="J19" s="104">
        <v>86392.062894261748</v>
      </c>
      <c r="K19" s="104">
        <v>69512.588275084941</v>
      </c>
      <c r="L19" s="104">
        <v>76167.85318040158</v>
      </c>
      <c r="M19" s="104">
        <v>77153.576801863819</v>
      </c>
      <c r="N19" s="104">
        <v>75648.882757620653</v>
      </c>
      <c r="O19" s="104">
        <v>75297.021635986632</v>
      </c>
      <c r="P19" s="104">
        <v>68488.755751317003</v>
      </c>
      <c r="Q19" s="104">
        <v>64131.158364436873</v>
      </c>
      <c r="R19" s="104">
        <v>75344.829751669415</v>
      </c>
      <c r="S19" s="104">
        <v>116907.36292282341</v>
      </c>
      <c r="T19" s="104">
        <v>130305.1142028607</v>
      </c>
      <c r="U19" s="104">
        <v>116458.4615453821</v>
      </c>
      <c r="V19" s="104">
        <v>116776.0471918565</v>
      </c>
      <c r="W19" s="104">
        <v>111583.9464377066</v>
      </c>
      <c r="X19" s="104">
        <v>118680.6910834579</v>
      </c>
      <c r="Y19" s="102" t="str">
        <f t="shared" si="0"/>
        <v>WSHOUT5_09_C_PR24</v>
      </c>
    </row>
    <row r="20" spans="1:25" x14ac:dyDescent="0.25">
      <c r="A20" s="102" t="s">
        <v>69</v>
      </c>
      <c r="B20" s="102" t="s">
        <v>56</v>
      </c>
      <c r="C20" s="102" t="s">
        <v>57</v>
      </c>
      <c r="D20" s="102" t="s">
        <v>50</v>
      </c>
      <c r="E20" s="102" t="s">
        <v>44</v>
      </c>
      <c r="F20" s="104">
        <v>20004.17449384242</v>
      </c>
      <c r="G20" s="104">
        <v>17928.231210532871</v>
      </c>
      <c r="H20" s="104">
        <v>6948.5010399710663</v>
      </c>
      <c r="I20" s="104">
        <v>10158.23230248142</v>
      </c>
      <c r="J20" s="104">
        <v>-13138.83147144744</v>
      </c>
      <c r="K20" s="104">
        <v>3740.6431477293659</v>
      </c>
      <c r="L20" s="104">
        <v>-2914.621757587272</v>
      </c>
      <c r="M20" s="104">
        <v>-1856.5551658771869</v>
      </c>
      <c r="N20" s="104">
        <v>-351.8611216340214</v>
      </c>
      <c r="O20" s="104">
        <v>0</v>
      </c>
      <c r="P20" s="104">
        <v>6808.2658846696286</v>
      </c>
      <c r="Q20" s="104">
        <v>11238.13327154975</v>
      </c>
      <c r="R20" s="104">
        <v>24.461884317206572</v>
      </c>
      <c r="S20" s="104">
        <v>39804.144918163307</v>
      </c>
      <c r="T20" s="104">
        <v>43517.241306500197</v>
      </c>
      <c r="U20" s="104">
        <v>87343.669234576897</v>
      </c>
      <c r="V20" s="104">
        <v>87556.453739195407</v>
      </c>
      <c r="W20" s="104">
        <v>97464.015418879586</v>
      </c>
      <c r="X20" s="104">
        <v>98152.173663392692</v>
      </c>
      <c r="Y20" s="102" t="str">
        <f t="shared" si="0"/>
        <v>WSHOUT5_09_D_PR24</v>
      </c>
    </row>
    <row r="21" spans="1:25" x14ac:dyDescent="0.25">
      <c r="A21" s="102" t="s">
        <v>69</v>
      </c>
      <c r="B21" s="102" t="s">
        <v>58</v>
      </c>
      <c r="C21" s="102" t="s">
        <v>59</v>
      </c>
      <c r="D21" s="102" t="s">
        <v>50</v>
      </c>
      <c r="E21" s="102" t="s">
        <v>44</v>
      </c>
      <c r="F21" s="104">
        <v>0</v>
      </c>
      <c r="G21" s="104">
        <v>0</v>
      </c>
      <c r="H21" s="104">
        <v>0</v>
      </c>
      <c r="I21" s="104">
        <v>0</v>
      </c>
      <c r="J21" s="104">
        <v>0</v>
      </c>
      <c r="K21" s="104">
        <v>0</v>
      </c>
      <c r="L21" s="104">
        <v>0</v>
      </c>
      <c r="M21" s="104">
        <v>0</v>
      </c>
      <c r="N21" s="104">
        <v>0</v>
      </c>
      <c r="O21" s="104">
        <v>0</v>
      </c>
      <c r="P21" s="104">
        <v>0</v>
      </c>
      <c r="Q21" s="104">
        <v>0</v>
      </c>
      <c r="R21" s="104">
        <v>0</v>
      </c>
      <c r="S21" s="104">
        <v>0</v>
      </c>
      <c r="T21" s="104">
        <v>189.435</v>
      </c>
      <c r="U21" s="104">
        <v>413.91</v>
      </c>
      <c r="V21" s="104">
        <v>413.91</v>
      </c>
      <c r="W21" s="104">
        <v>587.09519999999998</v>
      </c>
      <c r="X21" s="104">
        <v>587.09519999999998</v>
      </c>
      <c r="Y21" s="102" t="str">
        <f t="shared" si="0"/>
        <v>WSHOUT5_09_E_PR24</v>
      </c>
    </row>
    <row r="22" spans="1:25" x14ac:dyDescent="0.25">
      <c r="A22" s="102" t="s">
        <v>69</v>
      </c>
      <c r="B22" s="102" t="s">
        <v>60</v>
      </c>
      <c r="C22" s="102" t="s">
        <v>61</v>
      </c>
      <c r="D22" s="102" t="s">
        <v>50</v>
      </c>
      <c r="E22" s="102" t="s">
        <v>44</v>
      </c>
      <c r="F22" s="103" t="s">
        <v>51</v>
      </c>
      <c r="G22" s="103" t="s">
        <v>51</v>
      </c>
      <c r="H22" s="103" t="s">
        <v>51</v>
      </c>
      <c r="I22" s="103" t="s">
        <v>51</v>
      </c>
      <c r="J22" s="103" t="s">
        <v>51</v>
      </c>
      <c r="K22" s="103" t="s">
        <v>51</v>
      </c>
      <c r="L22" s="103" t="s">
        <v>51</v>
      </c>
      <c r="M22" s="103" t="s">
        <v>51</v>
      </c>
      <c r="N22" s="103" t="s">
        <v>51</v>
      </c>
      <c r="O22" s="103" t="s">
        <v>51</v>
      </c>
      <c r="P22" s="103" t="s">
        <v>51</v>
      </c>
      <c r="Q22" s="103" t="s">
        <v>51</v>
      </c>
      <c r="R22" s="103" t="s">
        <v>51</v>
      </c>
      <c r="S22" s="103" t="s">
        <v>51</v>
      </c>
      <c r="T22" s="103" t="s">
        <v>51</v>
      </c>
      <c r="U22" s="103" t="s">
        <v>51</v>
      </c>
      <c r="V22" s="103" t="s">
        <v>51</v>
      </c>
      <c r="W22" s="103" t="s">
        <v>51</v>
      </c>
      <c r="X22" s="103" t="s">
        <v>51</v>
      </c>
      <c r="Y22" s="102" t="str">
        <f t="shared" si="0"/>
        <v>WSHOUT5_09_F_PR24</v>
      </c>
    </row>
    <row r="23" spans="1:25" x14ac:dyDescent="0.25">
      <c r="A23" s="102" t="s">
        <v>69</v>
      </c>
      <c r="B23" s="102" t="s">
        <v>62</v>
      </c>
      <c r="C23" s="102" t="s">
        <v>63</v>
      </c>
      <c r="D23" s="102" t="s">
        <v>50</v>
      </c>
      <c r="E23" s="102" t="s">
        <v>44</v>
      </c>
      <c r="F23" s="104">
        <v>0</v>
      </c>
      <c r="G23" s="104">
        <v>0</v>
      </c>
      <c r="H23" s="104">
        <v>0</v>
      </c>
      <c r="I23" s="104">
        <v>0</v>
      </c>
      <c r="J23" s="104">
        <v>0</v>
      </c>
      <c r="K23" s="104">
        <v>0</v>
      </c>
      <c r="L23" s="104">
        <v>0</v>
      </c>
      <c r="M23" s="104">
        <v>0</v>
      </c>
      <c r="N23" s="104">
        <v>0</v>
      </c>
      <c r="O23" s="104">
        <v>0</v>
      </c>
      <c r="P23" s="104">
        <v>0</v>
      </c>
      <c r="Q23" s="104">
        <v>0</v>
      </c>
      <c r="R23" s="104">
        <v>0</v>
      </c>
      <c r="S23" s="104">
        <v>0</v>
      </c>
      <c r="T23" s="104">
        <v>189.435</v>
      </c>
      <c r="U23" s="104">
        <v>413.91</v>
      </c>
      <c r="V23" s="104">
        <v>413.91</v>
      </c>
      <c r="W23" s="104">
        <v>587.09519999999998</v>
      </c>
      <c r="X23" s="104">
        <v>587.09519999999998</v>
      </c>
      <c r="Y23" s="102" t="str">
        <f t="shared" si="0"/>
        <v>WSHOUT5_09_G_PR24</v>
      </c>
    </row>
    <row r="24" spans="1:25" x14ac:dyDescent="0.25">
      <c r="A24" s="102" t="s">
        <v>69</v>
      </c>
      <c r="B24" s="102" t="s">
        <v>64</v>
      </c>
      <c r="C24" s="102" t="s">
        <v>65</v>
      </c>
      <c r="D24" s="102" t="s">
        <v>50</v>
      </c>
      <c r="E24" s="102" t="s">
        <v>44</v>
      </c>
      <c r="F24" s="104">
        <v>20004.17449384242</v>
      </c>
      <c r="G24" s="104">
        <v>17928.231210532871</v>
      </c>
      <c r="H24" s="104">
        <v>6948.5010399710663</v>
      </c>
      <c r="I24" s="104">
        <v>10158.23230248142</v>
      </c>
      <c r="J24" s="104">
        <v>-13138.83147144744</v>
      </c>
      <c r="K24" s="104">
        <v>3740.6431477293659</v>
      </c>
      <c r="L24" s="104">
        <v>-2914.621757587272</v>
      </c>
      <c r="M24" s="104">
        <v>-1856.5551658771869</v>
      </c>
      <c r="N24" s="104">
        <v>-351.8611216340214</v>
      </c>
      <c r="O24" s="104">
        <v>0</v>
      </c>
      <c r="P24" s="104">
        <v>6808.2658846696286</v>
      </c>
      <c r="Q24" s="104">
        <v>11238.13327154975</v>
      </c>
      <c r="R24" s="104">
        <v>24.461884317206572</v>
      </c>
      <c r="S24" s="104">
        <v>39804.144918163307</v>
      </c>
      <c r="T24" s="104">
        <v>43706.676306500201</v>
      </c>
      <c r="U24" s="104">
        <v>87757.5792345769</v>
      </c>
      <c r="V24" s="104">
        <v>87970.363739195411</v>
      </c>
      <c r="W24" s="104">
        <v>98051.110618879582</v>
      </c>
      <c r="X24" s="104">
        <v>98739.268863392688</v>
      </c>
      <c r="Y24" s="102" t="str">
        <f t="shared" si="0"/>
        <v>WSHOUT5_09_H_PR24</v>
      </c>
    </row>
    <row r="25" spans="1:25" x14ac:dyDescent="0.25">
      <c r="A25" s="102" t="s">
        <v>69</v>
      </c>
      <c r="B25" s="102" t="s">
        <v>66</v>
      </c>
      <c r="C25" s="102" t="s">
        <v>67</v>
      </c>
      <c r="D25" s="102" t="s">
        <v>68</v>
      </c>
      <c r="E25" s="102" t="s">
        <v>44</v>
      </c>
      <c r="F25" s="106">
        <v>5.4343040054898602E-2</v>
      </c>
      <c r="G25" s="106">
        <v>4.8703563703034455E-2</v>
      </c>
      <c r="H25" s="106">
        <v>1.8876193589137308E-2</v>
      </c>
      <c r="I25" s="106">
        <v>2.7595701340769437E-2</v>
      </c>
      <c r="J25" s="106">
        <v>-3.5692752287639351E-2</v>
      </c>
      <c r="K25" s="106">
        <v>1.0161775007047201E-2</v>
      </c>
      <c r="L25" s="106">
        <v>-7.9178177018101262E-3</v>
      </c>
      <c r="M25" s="106">
        <v>-5.0434898862959142E-3</v>
      </c>
      <c r="N25" s="106">
        <v>-9.55860639618244E-4</v>
      </c>
      <c r="O25" s="106">
        <v>0</v>
      </c>
      <c r="P25" s="106">
        <v>1.8495232871963162E-2</v>
      </c>
      <c r="Q25" s="106">
        <v>3.0529344097958336E-2</v>
      </c>
      <c r="R25" s="106">
        <v>6.645278762577487E-5</v>
      </c>
      <c r="S25" s="106">
        <v>0.10813134240078565</v>
      </c>
      <c r="T25" s="106">
        <v>0.11873290057141503</v>
      </c>
      <c r="U25" s="106">
        <v>0.2384009220142288</v>
      </c>
      <c r="V25" s="106">
        <v>0.23897896920438427</v>
      </c>
      <c r="W25" s="106">
        <v>0.26636417480907432</v>
      </c>
      <c r="X25" s="106">
        <v>0.26823361516299621</v>
      </c>
      <c r="Y25" s="102" t="str">
        <f t="shared" si="0"/>
        <v>WSHOUT5_09_PR24</v>
      </c>
    </row>
    <row r="26" spans="1:25" x14ac:dyDescent="0.25">
      <c r="A26" s="102" t="s">
        <v>70</v>
      </c>
      <c r="B26" s="102" t="s">
        <v>48</v>
      </c>
      <c r="C26" s="102" t="s">
        <v>49</v>
      </c>
      <c r="D26" s="102" t="s">
        <v>50</v>
      </c>
      <c r="E26" s="102" t="s">
        <v>44</v>
      </c>
      <c r="F26" s="103" t="s">
        <v>51</v>
      </c>
      <c r="G26" s="103" t="s">
        <v>51</v>
      </c>
      <c r="H26" s="103" t="s">
        <v>51</v>
      </c>
      <c r="I26" s="103" t="s">
        <v>51</v>
      </c>
      <c r="J26" s="103" t="s">
        <v>51</v>
      </c>
      <c r="K26" s="103" t="s">
        <v>51</v>
      </c>
      <c r="L26" s="103" t="s">
        <v>51</v>
      </c>
      <c r="M26" s="103" t="s">
        <v>51</v>
      </c>
      <c r="N26" s="103" t="s">
        <v>51</v>
      </c>
      <c r="O26" s="103" t="s">
        <v>51</v>
      </c>
      <c r="P26" s="103" t="s">
        <v>51</v>
      </c>
      <c r="Q26" s="103" t="s">
        <v>51</v>
      </c>
      <c r="R26" s="103" t="s">
        <v>51</v>
      </c>
      <c r="S26" s="103" t="s">
        <v>51</v>
      </c>
      <c r="T26" s="103" t="s">
        <v>51</v>
      </c>
      <c r="U26" s="103" t="s">
        <v>51</v>
      </c>
      <c r="V26" s="103" t="s">
        <v>51</v>
      </c>
      <c r="W26" s="103" t="s">
        <v>51</v>
      </c>
      <c r="X26" s="103" t="s">
        <v>51</v>
      </c>
      <c r="Y26" s="102" t="str">
        <f t="shared" si="0"/>
        <v>ENGOUT5_09_A_PR24</v>
      </c>
    </row>
    <row r="27" spans="1:25" x14ac:dyDescent="0.25">
      <c r="A27" s="102" t="s">
        <v>70</v>
      </c>
      <c r="B27" s="102" t="s">
        <v>52</v>
      </c>
      <c r="C27" s="102" t="s">
        <v>53</v>
      </c>
      <c r="D27" s="102" t="s">
        <v>50</v>
      </c>
      <c r="E27" s="102" t="s">
        <v>44</v>
      </c>
      <c r="F27" s="103" t="s">
        <v>51</v>
      </c>
      <c r="G27" s="103" t="s">
        <v>51</v>
      </c>
      <c r="H27" s="103" t="s">
        <v>51</v>
      </c>
      <c r="I27" s="103" t="s">
        <v>51</v>
      </c>
      <c r="J27" s="103" t="s">
        <v>51</v>
      </c>
      <c r="K27" s="103" t="s">
        <v>51</v>
      </c>
      <c r="L27" s="103" t="s">
        <v>51</v>
      </c>
      <c r="M27" s="103" t="s">
        <v>51</v>
      </c>
      <c r="N27" s="103" t="s">
        <v>51</v>
      </c>
      <c r="O27" s="103" t="s">
        <v>51</v>
      </c>
      <c r="P27" s="103" t="s">
        <v>51</v>
      </c>
      <c r="Q27" s="103" t="s">
        <v>51</v>
      </c>
      <c r="R27" s="103" t="s">
        <v>51</v>
      </c>
      <c r="S27" s="103" t="s">
        <v>51</v>
      </c>
      <c r="T27" s="103" t="s">
        <v>51</v>
      </c>
      <c r="U27" s="103" t="s">
        <v>51</v>
      </c>
      <c r="V27" s="103" t="s">
        <v>51</v>
      </c>
      <c r="W27" s="103" t="s">
        <v>51</v>
      </c>
      <c r="X27" s="103" t="s">
        <v>51</v>
      </c>
      <c r="Y27" s="102" t="str">
        <f t="shared" si="0"/>
        <v>ENGOUT5_09_B_PR24</v>
      </c>
    </row>
    <row r="28" spans="1:25" x14ac:dyDescent="0.25">
      <c r="A28" s="102" t="s">
        <v>70</v>
      </c>
      <c r="B28" s="102" t="s">
        <v>54</v>
      </c>
      <c r="C28" s="102" t="s">
        <v>55</v>
      </c>
      <c r="D28" s="102" t="s">
        <v>50</v>
      </c>
      <c r="E28" s="102" t="s">
        <v>44</v>
      </c>
      <c r="F28" s="103" t="s">
        <v>51</v>
      </c>
      <c r="G28" s="103" t="s">
        <v>51</v>
      </c>
      <c r="H28" s="103" t="s">
        <v>51</v>
      </c>
      <c r="I28" s="103" t="s">
        <v>51</v>
      </c>
      <c r="J28" s="103" t="s">
        <v>51</v>
      </c>
      <c r="K28" s="103" t="s">
        <v>51</v>
      </c>
      <c r="L28" s="103" t="s">
        <v>51</v>
      </c>
      <c r="M28" s="103" t="s">
        <v>51</v>
      </c>
      <c r="N28" s="103" t="s">
        <v>51</v>
      </c>
      <c r="O28" s="103" t="s">
        <v>51</v>
      </c>
      <c r="P28" s="103" t="s">
        <v>51</v>
      </c>
      <c r="Q28" s="103" t="s">
        <v>51</v>
      </c>
      <c r="R28" s="103" t="s">
        <v>51</v>
      </c>
      <c r="S28" s="103" t="s">
        <v>51</v>
      </c>
      <c r="T28" s="103" t="s">
        <v>51</v>
      </c>
      <c r="U28" s="103" t="s">
        <v>51</v>
      </c>
      <c r="V28" s="103" t="s">
        <v>51</v>
      </c>
      <c r="W28" s="103" t="s">
        <v>51</v>
      </c>
      <c r="X28" s="103" t="s">
        <v>51</v>
      </c>
      <c r="Y28" s="102" t="str">
        <f t="shared" si="0"/>
        <v>ENGOUT5_09_C_PR24</v>
      </c>
    </row>
    <row r="29" spans="1:25" x14ac:dyDescent="0.25">
      <c r="A29" s="102" t="s">
        <v>70</v>
      </c>
      <c r="B29" s="102" t="s">
        <v>56</v>
      </c>
      <c r="C29" s="102" t="s">
        <v>57</v>
      </c>
      <c r="D29" s="102" t="s">
        <v>50</v>
      </c>
      <c r="E29" s="102" t="s">
        <v>44</v>
      </c>
      <c r="F29" s="103" t="s">
        <v>51</v>
      </c>
      <c r="G29" s="103" t="s">
        <v>51</v>
      </c>
      <c r="H29" s="103" t="s">
        <v>51</v>
      </c>
      <c r="I29" s="103" t="s">
        <v>51</v>
      </c>
      <c r="J29" s="103" t="s">
        <v>51</v>
      </c>
      <c r="K29" s="103" t="s">
        <v>51</v>
      </c>
      <c r="L29" s="103" t="s">
        <v>51</v>
      </c>
      <c r="M29" s="103" t="s">
        <v>51</v>
      </c>
      <c r="N29" s="103" t="s">
        <v>51</v>
      </c>
      <c r="O29" s="103" t="s">
        <v>51</v>
      </c>
      <c r="P29" s="103" t="s">
        <v>51</v>
      </c>
      <c r="Q29" s="103" t="s">
        <v>51</v>
      </c>
      <c r="R29" s="103" t="s">
        <v>51</v>
      </c>
      <c r="S29" s="103" t="s">
        <v>51</v>
      </c>
      <c r="T29" s="103" t="s">
        <v>51</v>
      </c>
      <c r="U29" s="103" t="s">
        <v>51</v>
      </c>
      <c r="V29" s="103" t="s">
        <v>51</v>
      </c>
      <c r="W29" s="103" t="s">
        <v>51</v>
      </c>
      <c r="X29" s="103" t="s">
        <v>51</v>
      </c>
      <c r="Y29" s="102" t="str">
        <f t="shared" si="0"/>
        <v>ENGOUT5_09_D_PR24</v>
      </c>
    </row>
    <row r="30" spans="1:25" x14ac:dyDescent="0.25">
      <c r="A30" s="102" t="s">
        <v>70</v>
      </c>
      <c r="B30" s="102" t="s">
        <v>58</v>
      </c>
      <c r="C30" s="102" t="s">
        <v>59</v>
      </c>
      <c r="D30" s="102" t="s">
        <v>50</v>
      </c>
      <c r="E30" s="102" t="s">
        <v>44</v>
      </c>
      <c r="F30" s="103" t="s">
        <v>51</v>
      </c>
      <c r="G30" s="103" t="s">
        <v>51</v>
      </c>
      <c r="H30" s="103" t="s">
        <v>51</v>
      </c>
      <c r="I30" s="103" t="s">
        <v>51</v>
      </c>
      <c r="J30" s="103" t="s">
        <v>51</v>
      </c>
      <c r="K30" s="103" t="s">
        <v>51</v>
      </c>
      <c r="L30" s="103" t="s">
        <v>51</v>
      </c>
      <c r="M30" s="103" t="s">
        <v>51</v>
      </c>
      <c r="N30" s="103" t="s">
        <v>51</v>
      </c>
      <c r="O30" s="103" t="s">
        <v>51</v>
      </c>
      <c r="P30" s="103" t="s">
        <v>51</v>
      </c>
      <c r="Q30" s="103" t="s">
        <v>51</v>
      </c>
      <c r="R30" s="103" t="s">
        <v>51</v>
      </c>
      <c r="S30" s="103" t="s">
        <v>51</v>
      </c>
      <c r="T30" s="103" t="s">
        <v>51</v>
      </c>
      <c r="U30" s="103" t="s">
        <v>51</v>
      </c>
      <c r="V30" s="103" t="s">
        <v>51</v>
      </c>
      <c r="W30" s="103" t="s">
        <v>51</v>
      </c>
      <c r="X30" s="103" t="s">
        <v>51</v>
      </c>
      <c r="Y30" s="102" t="str">
        <f t="shared" si="0"/>
        <v>ENGOUT5_09_E_PR24</v>
      </c>
    </row>
    <row r="31" spans="1:25" x14ac:dyDescent="0.25">
      <c r="A31" s="102" t="s">
        <v>70</v>
      </c>
      <c r="B31" s="102" t="s">
        <v>60</v>
      </c>
      <c r="C31" s="102" t="s">
        <v>61</v>
      </c>
      <c r="D31" s="102" t="s">
        <v>50</v>
      </c>
      <c r="E31" s="102" t="s">
        <v>44</v>
      </c>
      <c r="F31" s="103" t="s">
        <v>51</v>
      </c>
      <c r="G31" s="103" t="s">
        <v>51</v>
      </c>
      <c r="H31" s="103" t="s">
        <v>51</v>
      </c>
      <c r="I31" s="103" t="s">
        <v>51</v>
      </c>
      <c r="J31" s="103" t="s">
        <v>51</v>
      </c>
      <c r="K31" s="103" t="s">
        <v>51</v>
      </c>
      <c r="L31" s="103" t="s">
        <v>51</v>
      </c>
      <c r="M31" s="103" t="s">
        <v>51</v>
      </c>
      <c r="N31" s="103" t="s">
        <v>51</v>
      </c>
      <c r="O31" s="103" t="s">
        <v>51</v>
      </c>
      <c r="P31" s="103" t="s">
        <v>51</v>
      </c>
      <c r="Q31" s="103" t="s">
        <v>51</v>
      </c>
      <c r="R31" s="103" t="s">
        <v>51</v>
      </c>
      <c r="S31" s="103" t="s">
        <v>51</v>
      </c>
      <c r="T31" s="103" t="s">
        <v>51</v>
      </c>
      <c r="U31" s="103" t="s">
        <v>51</v>
      </c>
      <c r="V31" s="103" t="s">
        <v>51</v>
      </c>
      <c r="W31" s="103" t="s">
        <v>51</v>
      </c>
      <c r="X31" s="103" t="s">
        <v>51</v>
      </c>
      <c r="Y31" s="102" t="str">
        <f t="shared" si="0"/>
        <v>ENGOUT5_09_F_PR24</v>
      </c>
    </row>
    <row r="32" spans="1:25" x14ac:dyDescent="0.25">
      <c r="A32" s="102" t="s">
        <v>70</v>
      </c>
      <c r="B32" s="102" t="s">
        <v>62</v>
      </c>
      <c r="C32" s="102" t="s">
        <v>63</v>
      </c>
      <c r="D32" s="102" t="s">
        <v>50</v>
      </c>
      <c r="E32" s="102" t="s">
        <v>44</v>
      </c>
      <c r="F32" s="103" t="s">
        <v>51</v>
      </c>
      <c r="G32" s="103" t="s">
        <v>51</v>
      </c>
      <c r="H32" s="103" t="s">
        <v>51</v>
      </c>
      <c r="I32" s="103" t="s">
        <v>51</v>
      </c>
      <c r="J32" s="103" t="s">
        <v>51</v>
      </c>
      <c r="K32" s="103" t="s">
        <v>51</v>
      </c>
      <c r="L32" s="103" t="s">
        <v>51</v>
      </c>
      <c r="M32" s="103" t="s">
        <v>51</v>
      </c>
      <c r="N32" s="103" t="s">
        <v>51</v>
      </c>
      <c r="O32" s="103" t="s">
        <v>51</v>
      </c>
      <c r="P32" s="103" t="s">
        <v>51</v>
      </c>
      <c r="Q32" s="103" t="s">
        <v>51</v>
      </c>
      <c r="R32" s="103" t="s">
        <v>51</v>
      </c>
      <c r="S32" s="103" t="s">
        <v>51</v>
      </c>
      <c r="T32" s="103" t="s">
        <v>51</v>
      </c>
      <c r="U32" s="103" t="s">
        <v>51</v>
      </c>
      <c r="V32" s="103" t="s">
        <v>51</v>
      </c>
      <c r="W32" s="103" t="s">
        <v>51</v>
      </c>
      <c r="X32" s="103" t="s">
        <v>51</v>
      </c>
      <c r="Y32" s="102" t="str">
        <f t="shared" si="0"/>
        <v>ENGOUT5_09_G_PR24</v>
      </c>
    </row>
    <row r="33" spans="1:25" x14ac:dyDescent="0.25">
      <c r="A33" s="102" t="s">
        <v>70</v>
      </c>
      <c r="B33" s="102" t="s">
        <v>64</v>
      </c>
      <c r="C33" s="102" t="s">
        <v>65</v>
      </c>
      <c r="D33" s="102" t="s">
        <v>50</v>
      </c>
      <c r="E33" s="102" t="s">
        <v>44</v>
      </c>
      <c r="F33" s="103" t="s">
        <v>51</v>
      </c>
      <c r="G33" s="103" t="s">
        <v>51</v>
      </c>
      <c r="H33" s="103" t="s">
        <v>51</v>
      </c>
      <c r="I33" s="103" t="s">
        <v>51</v>
      </c>
      <c r="J33" s="103" t="s">
        <v>51</v>
      </c>
      <c r="K33" s="103" t="s">
        <v>51</v>
      </c>
      <c r="L33" s="103" t="s">
        <v>51</v>
      </c>
      <c r="M33" s="103" t="s">
        <v>51</v>
      </c>
      <c r="N33" s="103" t="s">
        <v>51</v>
      </c>
      <c r="O33" s="103" t="s">
        <v>51</v>
      </c>
      <c r="P33" s="103" t="s">
        <v>51</v>
      </c>
      <c r="Q33" s="103" t="s">
        <v>51</v>
      </c>
      <c r="R33" s="103" t="s">
        <v>51</v>
      </c>
      <c r="S33" s="103" t="s">
        <v>51</v>
      </c>
      <c r="T33" s="103" t="s">
        <v>51</v>
      </c>
      <c r="U33" s="103" t="s">
        <v>51</v>
      </c>
      <c r="V33" s="103" t="s">
        <v>51</v>
      </c>
      <c r="W33" s="103" t="s">
        <v>51</v>
      </c>
      <c r="X33" s="103" t="s">
        <v>51</v>
      </c>
      <c r="Y33" s="102" t="str">
        <f t="shared" si="0"/>
        <v>ENGOUT5_09_H_PR24</v>
      </c>
    </row>
    <row r="34" spans="1:25" x14ac:dyDescent="0.25">
      <c r="A34" s="102" t="s">
        <v>70</v>
      </c>
      <c r="B34" s="102" t="s">
        <v>66</v>
      </c>
      <c r="C34" s="102" t="s">
        <v>67</v>
      </c>
      <c r="D34" s="102" t="s">
        <v>68</v>
      </c>
      <c r="E34" s="102" t="s">
        <v>44</v>
      </c>
      <c r="F34" s="103" t="s">
        <v>51</v>
      </c>
      <c r="G34" s="103" t="s">
        <v>51</v>
      </c>
      <c r="H34" s="103" t="s">
        <v>51</v>
      </c>
      <c r="I34" s="103" t="s">
        <v>51</v>
      </c>
      <c r="J34" s="103" t="s">
        <v>51</v>
      </c>
      <c r="K34" s="103" t="s">
        <v>51</v>
      </c>
      <c r="L34" s="103" t="s">
        <v>51</v>
      </c>
      <c r="M34" s="103" t="s">
        <v>51</v>
      </c>
      <c r="N34" s="103" t="s">
        <v>51</v>
      </c>
      <c r="O34" s="103" t="s">
        <v>51</v>
      </c>
      <c r="P34" s="103" t="s">
        <v>51</v>
      </c>
      <c r="Q34" s="103" t="s">
        <v>51</v>
      </c>
      <c r="R34" s="103" t="s">
        <v>51</v>
      </c>
      <c r="S34" s="103" t="s">
        <v>51</v>
      </c>
      <c r="T34" s="103" t="s">
        <v>51</v>
      </c>
      <c r="U34" s="103" t="s">
        <v>51</v>
      </c>
      <c r="V34" s="103" t="s">
        <v>51</v>
      </c>
      <c r="W34" s="103" t="s">
        <v>51</v>
      </c>
      <c r="X34" s="103" t="s">
        <v>51</v>
      </c>
      <c r="Y34" s="102" t="str">
        <f t="shared" si="0"/>
        <v>ENGOUT5_09_PR24</v>
      </c>
    </row>
    <row r="35" spans="1:25" x14ac:dyDescent="0.25">
      <c r="A35" s="102" t="s">
        <v>71</v>
      </c>
      <c r="B35" s="102" t="s">
        <v>48</v>
      </c>
      <c r="C35" s="102" t="s">
        <v>49</v>
      </c>
      <c r="D35" s="102" t="s">
        <v>50</v>
      </c>
      <c r="E35" s="102" t="s">
        <v>44</v>
      </c>
      <c r="F35" s="103" t="s">
        <v>51</v>
      </c>
      <c r="G35" s="103" t="s">
        <v>51</v>
      </c>
      <c r="H35" s="103" t="s">
        <v>51</v>
      </c>
      <c r="I35" s="103" t="s">
        <v>51</v>
      </c>
      <c r="J35" s="103" t="s">
        <v>51</v>
      </c>
      <c r="K35" s="103" t="s">
        <v>51</v>
      </c>
      <c r="L35" s="103" t="s">
        <v>51</v>
      </c>
      <c r="M35" s="103" t="s">
        <v>51</v>
      </c>
      <c r="N35" s="103" t="s">
        <v>51</v>
      </c>
      <c r="O35" s="103" t="s">
        <v>51</v>
      </c>
      <c r="P35" s="103" t="s">
        <v>51</v>
      </c>
      <c r="Q35" s="103" t="s">
        <v>51</v>
      </c>
      <c r="R35" s="103" t="s">
        <v>51</v>
      </c>
      <c r="S35" s="103" t="s">
        <v>51</v>
      </c>
      <c r="T35" s="103" t="s">
        <v>51</v>
      </c>
      <c r="U35" s="103" t="s">
        <v>51</v>
      </c>
      <c r="V35" s="103" t="s">
        <v>51</v>
      </c>
      <c r="W35" s="103" t="s">
        <v>51</v>
      </c>
      <c r="X35" s="103" t="s">
        <v>51</v>
      </c>
      <c r="Y35" s="102" t="str">
        <f t="shared" si="0"/>
        <v>HDDOUT5_09_A_PR24</v>
      </c>
    </row>
    <row r="36" spans="1:25" x14ac:dyDescent="0.25">
      <c r="A36" s="102" t="s">
        <v>71</v>
      </c>
      <c r="B36" s="102" t="s">
        <v>52</v>
      </c>
      <c r="C36" s="102" t="s">
        <v>53</v>
      </c>
      <c r="D36" s="102" t="s">
        <v>50</v>
      </c>
      <c r="E36" s="102" t="s">
        <v>44</v>
      </c>
      <c r="F36" s="104">
        <v>93.481073418803405</v>
      </c>
      <c r="G36" s="104">
        <v>153.63681650398391</v>
      </c>
      <c r="H36" s="104">
        <v>121.223124</v>
      </c>
      <c r="I36" s="104">
        <v>113.4801475137363</v>
      </c>
      <c r="J36" s="104">
        <v>108.19877602816899</v>
      </c>
      <c r="K36" s="104">
        <v>119.0722373076923</v>
      </c>
      <c r="L36" s="104">
        <v>112.6800147386522</v>
      </c>
      <c r="M36" s="104">
        <v>139.86859546075081</v>
      </c>
      <c r="N36" s="104">
        <v>151.59020166806729</v>
      </c>
      <c r="O36" s="104">
        <v>152.90097146248809</v>
      </c>
      <c r="P36" s="104">
        <v>138.8188605167598</v>
      </c>
      <c r="Q36" s="104">
        <v>118.8700363296399</v>
      </c>
      <c r="R36" s="104">
        <v>376.90504333175397</v>
      </c>
      <c r="S36" s="104">
        <v>376.90504333175397</v>
      </c>
      <c r="T36" s="104">
        <v>5901.1525581760352</v>
      </c>
      <c r="U36" s="104">
        <v>5901.1525581760352</v>
      </c>
      <c r="V36" s="104">
        <v>5901.1525581760352</v>
      </c>
      <c r="W36" s="104">
        <v>5901.1525581760352</v>
      </c>
      <c r="X36" s="104">
        <v>5901.1525581760352</v>
      </c>
      <c r="Y36" s="102" t="str">
        <f t="shared" si="0"/>
        <v>HDDOUT5_09_B_PR24</v>
      </c>
    </row>
    <row r="37" spans="1:25" x14ac:dyDescent="0.25">
      <c r="A37" s="102" t="s">
        <v>71</v>
      </c>
      <c r="B37" s="102" t="s">
        <v>54</v>
      </c>
      <c r="C37" s="102" t="s">
        <v>55</v>
      </c>
      <c r="D37" s="102" t="s">
        <v>50</v>
      </c>
      <c r="E37" s="102" t="s">
        <v>44</v>
      </c>
      <c r="F37" s="104">
        <v>227.07145037749291</v>
      </c>
      <c r="G37" s="104">
        <v>176.59769059583269</v>
      </c>
      <c r="H37" s="104">
        <v>114.0989</v>
      </c>
      <c r="I37" s="104">
        <v>102.6427413232601</v>
      </c>
      <c r="J37" s="104">
        <v>237.9578223943661</v>
      </c>
      <c r="K37" s="104">
        <v>135.3093605769231</v>
      </c>
      <c r="L37" s="104">
        <v>120.4144785602448</v>
      </c>
      <c r="M37" s="104">
        <v>119.3506816638225</v>
      </c>
      <c r="N37" s="104">
        <v>125.97716483893571</v>
      </c>
      <c r="O37" s="104">
        <v>152.90097146248809</v>
      </c>
      <c r="P37" s="104">
        <v>168.26528547486029</v>
      </c>
      <c r="Q37" s="104">
        <v>193.85967357340721</v>
      </c>
      <c r="R37" s="104">
        <v>376.90504333175397</v>
      </c>
      <c r="S37" s="104">
        <v>376.90504333175397</v>
      </c>
      <c r="T37" s="104">
        <v>2457.865933638258</v>
      </c>
      <c r="U37" s="104">
        <v>2457.865933638258</v>
      </c>
      <c r="V37" s="104">
        <v>2457.865933638258</v>
      </c>
      <c r="W37" s="104">
        <v>2457.865933638258</v>
      </c>
      <c r="X37" s="104">
        <v>2457.865933638258</v>
      </c>
      <c r="Y37" s="102" t="str">
        <f t="shared" si="0"/>
        <v>HDDOUT5_09_C_PR24</v>
      </c>
    </row>
    <row r="38" spans="1:25" x14ac:dyDescent="0.25">
      <c r="A38" s="102" t="s">
        <v>71</v>
      </c>
      <c r="B38" s="102" t="s">
        <v>56</v>
      </c>
      <c r="C38" s="102" t="s">
        <v>57</v>
      </c>
      <c r="D38" s="102" t="s">
        <v>50</v>
      </c>
      <c r="E38" s="102" t="s">
        <v>44</v>
      </c>
      <c r="F38" s="104">
        <v>-133.59037695868949</v>
      </c>
      <c r="G38" s="104">
        <v>-22.96087409184878</v>
      </c>
      <c r="H38" s="104">
        <v>7.1242239999999981</v>
      </c>
      <c r="I38" s="104">
        <v>10.8374061904762</v>
      </c>
      <c r="J38" s="104">
        <v>-129.75904636619711</v>
      </c>
      <c r="K38" s="104">
        <v>-16.237123269230789</v>
      </c>
      <c r="L38" s="104">
        <v>-7.7344638215925983</v>
      </c>
      <c r="M38" s="104">
        <v>20.517913796928308</v>
      </c>
      <c r="N38" s="104">
        <v>25.613036829131591</v>
      </c>
      <c r="O38" s="104">
        <v>0</v>
      </c>
      <c r="P38" s="104">
        <v>-29.44642495810049</v>
      </c>
      <c r="Q38" s="104">
        <v>-74.989637243767305</v>
      </c>
      <c r="R38" s="104">
        <v>0</v>
      </c>
      <c r="S38" s="104">
        <v>0</v>
      </c>
      <c r="T38" s="104">
        <v>3443.2866245377768</v>
      </c>
      <c r="U38" s="104">
        <v>3443.2866245377768</v>
      </c>
      <c r="V38" s="104">
        <v>3443.2866245377768</v>
      </c>
      <c r="W38" s="104">
        <v>3443.2866245377768</v>
      </c>
      <c r="X38" s="104">
        <v>3443.2866245377768</v>
      </c>
      <c r="Y38" s="102" t="str">
        <f t="shared" si="0"/>
        <v>HDDOUT5_09_D_PR24</v>
      </c>
    </row>
    <row r="39" spans="1:25" x14ac:dyDescent="0.25">
      <c r="A39" s="102" t="s">
        <v>71</v>
      </c>
      <c r="B39" s="102" t="s">
        <v>58</v>
      </c>
      <c r="C39" s="102" t="s">
        <v>59</v>
      </c>
      <c r="D39" s="102" t="s">
        <v>50</v>
      </c>
      <c r="E39" s="102" t="s">
        <v>44</v>
      </c>
      <c r="F39" s="104">
        <v>0</v>
      </c>
      <c r="G39" s="104">
        <v>0</v>
      </c>
      <c r="H39" s="104">
        <v>0</v>
      </c>
      <c r="I39" s="104">
        <v>0</v>
      </c>
      <c r="J39" s="104">
        <v>0</v>
      </c>
      <c r="K39" s="104">
        <v>0</v>
      </c>
      <c r="L39" s="104">
        <v>0</v>
      </c>
      <c r="M39" s="104">
        <v>0</v>
      </c>
      <c r="N39" s="104">
        <v>0</v>
      </c>
      <c r="O39" s="104">
        <v>0</v>
      </c>
      <c r="P39" s="104">
        <v>0</v>
      </c>
      <c r="Q39" s="104">
        <v>0</v>
      </c>
      <c r="R39" s="104">
        <v>0</v>
      </c>
      <c r="S39" s="104">
        <v>0</v>
      </c>
      <c r="T39" s="104">
        <v>0</v>
      </c>
      <c r="U39" s="104">
        <v>0</v>
      </c>
      <c r="V39" s="104">
        <v>0</v>
      </c>
      <c r="W39" s="104">
        <v>0</v>
      </c>
      <c r="X39" s="104">
        <v>0</v>
      </c>
      <c r="Y39" s="102" t="str">
        <f t="shared" si="0"/>
        <v>HDDOUT5_09_E_PR24</v>
      </c>
    </row>
    <row r="40" spans="1:25" x14ac:dyDescent="0.25">
      <c r="A40" s="102" t="s">
        <v>71</v>
      </c>
      <c r="B40" s="102" t="s">
        <v>60</v>
      </c>
      <c r="C40" s="102" t="s">
        <v>61</v>
      </c>
      <c r="D40" s="102" t="s">
        <v>50</v>
      </c>
      <c r="E40" s="102" t="s">
        <v>44</v>
      </c>
      <c r="F40" s="103" t="s">
        <v>51</v>
      </c>
      <c r="G40" s="103" t="s">
        <v>51</v>
      </c>
      <c r="H40" s="103" t="s">
        <v>51</v>
      </c>
      <c r="I40" s="103" t="s">
        <v>51</v>
      </c>
      <c r="J40" s="103" t="s">
        <v>51</v>
      </c>
      <c r="K40" s="103" t="s">
        <v>51</v>
      </c>
      <c r="L40" s="103" t="s">
        <v>51</v>
      </c>
      <c r="M40" s="103" t="s">
        <v>51</v>
      </c>
      <c r="N40" s="103" t="s">
        <v>51</v>
      </c>
      <c r="O40" s="103" t="s">
        <v>51</v>
      </c>
      <c r="P40" s="103" t="s">
        <v>51</v>
      </c>
      <c r="Q40" s="103" t="s">
        <v>51</v>
      </c>
      <c r="R40" s="103" t="s">
        <v>51</v>
      </c>
      <c r="S40" s="103" t="s">
        <v>51</v>
      </c>
      <c r="T40" s="103" t="s">
        <v>51</v>
      </c>
      <c r="U40" s="103" t="s">
        <v>51</v>
      </c>
      <c r="V40" s="103" t="s">
        <v>51</v>
      </c>
      <c r="W40" s="103" t="s">
        <v>51</v>
      </c>
      <c r="X40" s="103" t="s">
        <v>51</v>
      </c>
      <c r="Y40" s="102" t="str">
        <f t="shared" si="0"/>
        <v>HDDOUT5_09_F_PR24</v>
      </c>
    </row>
    <row r="41" spans="1:25" x14ac:dyDescent="0.25">
      <c r="A41" s="102" t="s">
        <v>71</v>
      </c>
      <c r="B41" s="102" t="s">
        <v>62</v>
      </c>
      <c r="C41" s="102" t="s">
        <v>63</v>
      </c>
      <c r="D41" s="102" t="s">
        <v>50</v>
      </c>
      <c r="E41" s="102" t="s">
        <v>44</v>
      </c>
      <c r="F41" s="104">
        <v>0</v>
      </c>
      <c r="G41" s="104">
        <v>0</v>
      </c>
      <c r="H41" s="104">
        <v>0</v>
      </c>
      <c r="I41" s="104">
        <v>0</v>
      </c>
      <c r="J41" s="104">
        <v>0</v>
      </c>
      <c r="K41" s="104">
        <v>0</v>
      </c>
      <c r="L41" s="104">
        <v>0</v>
      </c>
      <c r="M41" s="104">
        <v>0</v>
      </c>
      <c r="N41" s="104">
        <v>0</v>
      </c>
      <c r="O41" s="104">
        <v>0</v>
      </c>
      <c r="P41" s="104">
        <v>0</v>
      </c>
      <c r="Q41" s="104">
        <v>0</v>
      </c>
      <c r="R41" s="104">
        <v>0</v>
      </c>
      <c r="S41" s="104">
        <v>0</v>
      </c>
      <c r="T41" s="104">
        <v>0</v>
      </c>
      <c r="U41" s="104">
        <v>0</v>
      </c>
      <c r="V41" s="104">
        <v>0</v>
      </c>
      <c r="W41" s="104">
        <v>0</v>
      </c>
      <c r="X41" s="104">
        <v>0</v>
      </c>
      <c r="Y41" s="102" t="str">
        <f t="shared" si="0"/>
        <v>HDDOUT5_09_G_PR24</v>
      </c>
    </row>
    <row r="42" spans="1:25" x14ac:dyDescent="0.25">
      <c r="A42" s="102" t="s">
        <v>71</v>
      </c>
      <c r="B42" s="102" t="s">
        <v>64</v>
      </c>
      <c r="C42" s="102" t="s">
        <v>65</v>
      </c>
      <c r="D42" s="102" t="s">
        <v>50</v>
      </c>
      <c r="E42" s="102" t="s">
        <v>44</v>
      </c>
      <c r="F42" s="104">
        <v>-133.59037695868949</v>
      </c>
      <c r="G42" s="104">
        <v>-22.96087409184878</v>
      </c>
      <c r="H42" s="104">
        <v>7.1242239999999981</v>
      </c>
      <c r="I42" s="104">
        <v>10.8374061904762</v>
      </c>
      <c r="J42" s="104">
        <v>-129.75904636619711</v>
      </c>
      <c r="K42" s="104">
        <v>-16.237123269230789</v>
      </c>
      <c r="L42" s="104">
        <v>-7.7344638215925983</v>
      </c>
      <c r="M42" s="104">
        <v>20.517913796928308</v>
      </c>
      <c r="N42" s="104">
        <v>25.613036829131591</v>
      </c>
      <c r="O42" s="104">
        <v>0</v>
      </c>
      <c r="P42" s="104">
        <v>-29.44642495810049</v>
      </c>
      <c r="Q42" s="104">
        <v>-74.989637243767305</v>
      </c>
      <c r="R42" s="104">
        <v>0</v>
      </c>
      <c r="S42" s="104">
        <v>0</v>
      </c>
      <c r="T42" s="104">
        <v>3443.2866245377768</v>
      </c>
      <c r="U42" s="104">
        <v>3443.2866245377768</v>
      </c>
      <c r="V42" s="104">
        <v>3443.2866245377768</v>
      </c>
      <c r="W42" s="104">
        <v>3443.2866245377768</v>
      </c>
      <c r="X42" s="104">
        <v>3443.2866245377768</v>
      </c>
      <c r="Y42" s="102" t="str">
        <f t="shared" si="0"/>
        <v>HDDOUT5_09_H_PR24</v>
      </c>
    </row>
    <row r="43" spans="1:25" x14ac:dyDescent="0.25">
      <c r="A43" s="102" t="s">
        <v>71</v>
      </c>
      <c r="B43" s="102" t="s">
        <v>66</v>
      </c>
      <c r="C43" s="102" t="s">
        <v>67</v>
      </c>
      <c r="D43" s="102" t="s">
        <v>68</v>
      </c>
      <c r="E43" s="102" t="s">
        <v>44</v>
      </c>
      <c r="F43" s="106">
        <v>-4.3208140785913184E-3</v>
      </c>
      <c r="G43" s="106">
        <v>-7.4264082706721997E-4</v>
      </c>
      <c r="H43" s="106">
        <v>2.3042413726968587E-4</v>
      </c>
      <c r="I43" s="106">
        <v>3.5052238274394974E-4</v>
      </c>
      <c r="J43" s="106">
        <v>-4.1968944704529427E-3</v>
      </c>
      <c r="K43" s="106">
        <v>-5.251694950992624E-4</v>
      </c>
      <c r="L43" s="106">
        <v>-2.5016158297859139E-4</v>
      </c>
      <c r="M43" s="106">
        <v>6.6362632410645593E-4</v>
      </c>
      <c r="N43" s="106">
        <v>8.2842172203026433E-4</v>
      </c>
      <c r="O43" s="106">
        <v>0</v>
      </c>
      <c r="P43" s="106">
        <v>-9.5240787861904032E-4</v>
      </c>
      <c r="Q43" s="106">
        <v>-2.425446261383947E-3</v>
      </c>
      <c r="R43" s="106">
        <v>0</v>
      </c>
      <c r="S43" s="106">
        <v>0</v>
      </c>
      <c r="T43" s="106">
        <v>0.11136881010919453</v>
      </c>
      <c r="U43" s="106">
        <v>0.11136881010919453</v>
      </c>
      <c r="V43" s="106">
        <v>0.11136881010919453</v>
      </c>
      <c r="W43" s="106">
        <v>0.11136881010919453</v>
      </c>
      <c r="X43" s="106">
        <v>0.11136881010919453</v>
      </c>
      <c r="Y43" s="102" t="str">
        <f t="shared" si="0"/>
        <v>HDDOUT5_09_PR24</v>
      </c>
    </row>
    <row r="44" spans="1:25" x14ac:dyDescent="0.25">
      <c r="A44" s="102" t="s">
        <v>72</v>
      </c>
      <c r="B44" s="102" t="s">
        <v>48</v>
      </c>
      <c r="C44" s="102" t="s">
        <v>49</v>
      </c>
      <c r="D44" s="102" t="s">
        <v>50</v>
      </c>
      <c r="E44" s="102" t="s">
        <v>44</v>
      </c>
      <c r="F44" s="103" t="s">
        <v>51</v>
      </c>
      <c r="G44" s="103" t="s">
        <v>51</v>
      </c>
      <c r="H44" s="103" t="s">
        <v>51</v>
      </c>
      <c r="I44" s="103" t="s">
        <v>51</v>
      </c>
      <c r="J44" s="103" t="s">
        <v>51</v>
      </c>
      <c r="K44" s="103" t="s">
        <v>51</v>
      </c>
      <c r="L44" s="103" t="s">
        <v>51</v>
      </c>
      <c r="M44" s="103" t="s">
        <v>51</v>
      </c>
      <c r="N44" s="103" t="s">
        <v>51</v>
      </c>
      <c r="O44" s="103" t="s">
        <v>51</v>
      </c>
      <c r="P44" s="103" t="s">
        <v>51</v>
      </c>
      <c r="Q44" s="103" t="s">
        <v>51</v>
      </c>
      <c r="R44" s="103" t="s">
        <v>51</v>
      </c>
      <c r="S44" s="103" t="s">
        <v>51</v>
      </c>
      <c r="T44" s="103" t="s">
        <v>51</v>
      </c>
      <c r="U44" s="103" t="s">
        <v>51</v>
      </c>
      <c r="V44" s="103" t="s">
        <v>51</v>
      </c>
      <c r="W44" s="103" t="s">
        <v>51</v>
      </c>
      <c r="X44" s="103" t="s">
        <v>51</v>
      </c>
      <c r="Y44" s="102" t="str">
        <f t="shared" si="0"/>
        <v>SVHOUT5_09_A_PR24</v>
      </c>
    </row>
    <row r="45" spans="1:25" x14ac:dyDescent="0.25">
      <c r="A45" s="102" t="s">
        <v>72</v>
      </c>
      <c r="B45" s="102" t="s">
        <v>52</v>
      </c>
      <c r="C45" s="102" t="s">
        <v>53</v>
      </c>
      <c r="D45" s="102" t="s">
        <v>50</v>
      </c>
      <c r="E45" s="102" t="s">
        <v>44</v>
      </c>
      <c r="F45" s="103" t="s">
        <v>51</v>
      </c>
      <c r="G45" s="103" t="s">
        <v>51</v>
      </c>
      <c r="H45" s="103" t="s">
        <v>51</v>
      </c>
      <c r="I45" s="103" t="s">
        <v>51</v>
      </c>
      <c r="J45" s="103" t="s">
        <v>51</v>
      </c>
      <c r="K45" s="103" t="s">
        <v>51</v>
      </c>
      <c r="L45" s="103" t="s">
        <v>51</v>
      </c>
      <c r="M45" s="103" t="s">
        <v>51</v>
      </c>
      <c r="N45" s="103" t="s">
        <v>51</v>
      </c>
      <c r="O45" s="103" t="s">
        <v>51</v>
      </c>
      <c r="P45" s="103" t="s">
        <v>51</v>
      </c>
      <c r="Q45" s="103" t="s">
        <v>51</v>
      </c>
      <c r="R45" s="103" t="s">
        <v>51</v>
      </c>
      <c r="S45" s="103" t="s">
        <v>51</v>
      </c>
      <c r="T45" s="103" t="s">
        <v>51</v>
      </c>
      <c r="U45" s="103" t="s">
        <v>51</v>
      </c>
      <c r="V45" s="103" t="s">
        <v>51</v>
      </c>
      <c r="W45" s="103" t="s">
        <v>51</v>
      </c>
      <c r="X45" s="103" t="s">
        <v>51</v>
      </c>
      <c r="Y45" s="102" t="str">
        <f t="shared" si="0"/>
        <v>SVHOUT5_09_B_PR24</v>
      </c>
    </row>
    <row r="46" spans="1:25" x14ac:dyDescent="0.25">
      <c r="A46" s="102" t="s">
        <v>72</v>
      </c>
      <c r="B46" s="102" t="s">
        <v>54</v>
      </c>
      <c r="C46" s="102" t="s">
        <v>55</v>
      </c>
      <c r="D46" s="102" t="s">
        <v>50</v>
      </c>
      <c r="E46" s="102" t="s">
        <v>44</v>
      </c>
      <c r="F46" s="103" t="s">
        <v>51</v>
      </c>
      <c r="G46" s="103" t="s">
        <v>51</v>
      </c>
      <c r="H46" s="103" t="s">
        <v>51</v>
      </c>
      <c r="I46" s="103" t="s">
        <v>51</v>
      </c>
      <c r="J46" s="103" t="s">
        <v>51</v>
      </c>
      <c r="K46" s="103" t="s">
        <v>51</v>
      </c>
      <c r="L46" s="103" t="s">
        <v>51</v>
      </c>
      <c r="M46" s="103" t="s">
        <v>51</v>
      </c>
      <c r="N46" s="103" t="s">
        <v>51</v>
      </c>
      <c r="O46" s="103" t="s">
        <v>51</v>
      </c>
      <c r="P46" s="103" t="s">
        <v>51</v>
      </c>
      <c r="Q46" s="103" t="s">
        <v>51</v>
      </c>
      <c r="R46" s="103" t="s">
        <v>51</v>
      </c>
      <c r="S46" s="103" t="s">
        <v>51</v>
      </c>
      <c r="T46" s="103" t="s">
        <v>51</v>
      </c>
      <c r="U46" s="103" t="s">
        <v>51</v>
      </c>
      <c r="V46" s="103" t="s">
        <v>51</v>
      </c>
      <c r="W46" s="103" t="s">
        <v>51</v>
      </c>
      <c r="X46" s="103" t="s">
        <v>51</v>
      </c>
      <c r="Y46" s="102" t="str">
        <f t="shared" si="0"/>
        <v>SVHOUT5_09_C_PR24</v>
      </c>
    </row>
    <row r="47" spans="1:25" x14ac:dyDescent="0.25">
      <c r="A47" s="102" t="s">
        <v>72</v>
      </c>
      <c r="B47" s="102" t="s">
        <v>56</v>
      </c>
      <c r="C47" s="102" t="s">
        <v>57</v>
      </c>
      <c r="D47" s="102" t="s">
        <v>50</v>
      </c>
      <c r="E47" s="102" t="s">
        <v>44</v>
      </c>
      <c r="F47" s="103" t="s">
        <v>51</v>
      </c>
      <c r="G47" s="103" t="s">
        <v>51</v>
      </c>
      <c r="H47" s="103" t="s">
        <v>51</v>
      </c>
      <c r="I47" s="103" t="s">
        <v>51</v>
      </c>
      <c r="J47" s="103" t="s">
        <v>51</v>
      </c>
      <c r="K47" s="103" t="s">
        <v>51</v>
      </c>
      <c r="L47" s="103" t="s">
        <v>51</v>
      </c>
      <c r="M47" s="103" t="s">
        <v>51</v>
      </c>
      <c r="N47" s="103" t="s">
        <v>51</v>
      </c>
      <c r="O47" s="103" t="s">
        <v>51</v>
      </c>
      <c r="P47" s="103" t="s">
        <v>51</v>
      </c>
      <c r="Q47" s="103" t="s">
        <v>51</v>
      </c>
      <c r="R47" s="103" t="s">
        <v>51</v>
      </c>
      <c r="S47" s="103" t="s">
        <v>51</v>
      </c>
      <c r="T47" s="103" t="s">
        <v>51</v>
      </c>
      <c r="U47" s="103" t="s">
        <v>51</v>
      </c>
      <c r="V47" s="103" t="s">
        <v>51</v>
      </c>
      <c r="W47" s="103" t="s">
        <v>51</v>
      </c>
      <c r="X47" s="103" t="s">
        <v>51</v>
      </c>
      <c r="Y47" s="102" t="str">
        <f t="shared" si="0"/>
        <v>SVHOUT5_09_D_PR24</v>
      </c>
    </row>
    <row r="48" spans="1:25" x14ac:dyDescent="0.25">
      <c r="A48" s="102" t="s">
        <v>72</v>
      </c>
      <c r="B48" s="102" t="s">
        <v>58</v>
      </c>
      <c r="C48" s="102" t="s">
        <v>59</v>
      </c>
      <c r="D48" s="102" t="s">
        <v>50</v>
      </c>
      <c r="E48" s="102" t="s">
        <v>44</v>
      </c>
      <c r="F48" s="103" t="s">
        <v>51</v>
      </c>
      <c r="G48" s="103" t="s">
        <v>51</v>
      </c>
      <c r="H48" s="103" t="s">
        <v>51</v>
      </c>
      <c r="I48" s="103" t="s">
        <v>51</v>
      </c>
      <c r="J48" s="103" t="s">
        <v>51</v>
      </c>
      <c r="K48" s="103" t="s">
        <v>51</v>
      </c>
      <c r="L48" s="103" t="s">
        <v>51</v>
      </c>
      <c r="M48" s="103" t="s">
        <v>51</v>
      </c>
      <c r="N48" s="103" t="s">
        <v>51</v>
      </c>
      <c r="O48" s="103" t="s">
        <v>51</v>
      </c>
      <c r="P48" s="103" t="s">
        <v>51</v>
      </c>
      <c r="Q48" s="103" t="s">
        <v>51</v>
      </c>
      <c r="R48" s="103" t="s">
        <v>51</v>
      </c>
      <c r="S48" s="103" t="s">
        <v>51</v>
      </c>
      <c r="T48" s="103" t="s">
        <v>51</v>
      </c>
      <c r="U48" s="103" t="s">
        <v>51</v>
      </c>
      <c r="V48" s="103" t="s">
        <v>51</v>
      </c>
      <c r="W48" s="103" t="s">
        <v>51</v>
      </c>
      <c r="X48" s="103" t="s">
        <v>51</v>
      </c>
      <c r="Y48" s="102" t="str">
        <f t="shared" si="0"/>
        <v>SVHOUT5_09_E_PR24</v>
      </c>
    </row>
    <row r="49" spans="1:25" x14ac:dyDescent="0.25">
      <c r="A49" s="102" t="s">
        <v>72</v>
      </c>
      <c r="B49" s="102" t="s">
        <v>60</v>
      </c>
      <c r="C49" s="102" t="s">
        <v>61</v>
      </c>
      <c r="D49" s="102" t="s">
        <v>50</v>
      </c>
      <c r="E49" s="102" t="s">
        <v>44</v>
      </c>
      <c r="F49" s="103" t="s">
        <v>51</v>
      </c>
      <c r="G49" s="103" t="s">
        <v>51</v>
      </c>
      <c r="H49" s="103" t="s">
        <v>51</v>
      </c>
      <c r="I49" s="103" t="s">
        <v>51</v>
      </c>
      <c r="J49" s="103" t="s">
        <v>51</v>
      </c>
      <c r="K49" s="103" t="s">
        <v>51</v>
      </c>
      <c r="L49" s="103" t="s">
        <v>51</v>
      </c>
      <c r="M49" s="103" t="s">
        <v>51</v>
      </c>
      <c r="N49" s="103" t="s">
        <v>51</v>
      </c>
      <c r="O49" s="103" t="s">
        <v>51</v>
      </c>
      <c r="P49" s="103" t="s">
        <v>51</v>
      </c>
      <c r="Q49" s="103" t="s">
        <v>51</v>
      </c>
      <c r="R49" s="103" t="s">
        <v>51</v>
      </c>
      <c r="S49" s="103" t="s">
        <v>51</v>
      </c>
      <c r="T49" s="103" t="s">
        <v>51</v>
      </c>
      <c r="U49" s="103" t="s">
        <v>51</v>
      </c>
      <c r="V49" s="103" t="s">
        <v>51</v>
      </c>
      <c r="W49" s="103" t="s">
        <v>51</v>
      </c>
      <c r="X49" s="103" t="s">
        <v>51</v>
      </c>
      <c r="Y49" s="102" t="str">
        <f t="shared" si="0"/>
        <v>SVHOUT5_09_F_PR24</v>
      </c>
    </row>
    <row r="50" spans="1:25" x14ac:dyDescent="0.25">
      <c r="A50" s="102" t="s">
        <v>72</v>
      </c>
      <c r="B50" s="102" t="s">
        <v>62</v>
      </c>
      <c r="C50" s="102" t="s">
        <v>63</v>
      </c>
      <c r="D50" s="102" t="s">
        <v>50</v>
      </c>
      <c r="E50" s="102" t="s">
        <v>44</v>
      </c>
      <c r="F50" s="103" t="s">
        <v>51</v>
      </c>
      <c r="G50" s="103" t="s">
        <v>51</v>
      </c>
      <c r="H50" s="103" t="s">
        <v>51</v>
      </c>
      <c r="I50" s="103" t="s">
        <v>51</v>
      </c>
      <c r="J50" s="103" t="s">
        <v>51</v>
      </c>
      <c r="K50" s="103" t="s">
        <v>51</v>
      </c>
      <c r="L50" s="103" t="s">
        <v>51</v>
      </c>
      <c r="M50" s="103" t="s">
        <v>51</v>
      </c>
      <c r="N50" s="103" t="s">
        <v>51</v>
      </c>
      <c r="O50" s="103" t="s">
        <v>51</v>
      </c>
      <c r="P50" s="103" t="s">
        <v>51</v>
      </c>
      <c r="Q50" s="103" t="s">
        <v>51</v>
      </c>
      <c r="R50" s="103" t="s">
        <v>51</v>
      </c>
      <c r="S50" s="103" t="s">
        <v>51</v>
      </c>
      <c r="T50" s="103" t="s">
        <v>51</v>
      </c>
      <c r="U50" s="103" t="s">
        <v>51</v>
      </c>
      <c r="V50" s="103" t="s">
        <v>51</v>
      </c>
      <c r="W50" s="103" t="s">
        <v>51</v>
      </c>
      <c r="X50" s="103" t="s">
        <v>51</v>
      </c>
      <c r="Y50" s="102" t="str">
        <f t="shared" si="0"/>
        <v>SVHOUT5_09_G_PR24</v>
      </c>
    </row>
    <row r="51" spans="1:25" x14ac:dyDescent="0.25">
      <c r="A51" s="102" t="s">
        <v>72</v>
      </c>
      <c r="B51" s="102" t="s">
        <v>64</v>
      </c>
      <c r="C51" s="102" t="s">
        <v>65</v>
      </c>
      <c r="D51" s="102" t="s">
        <v>50</v>
      </c>
      <c r="E51" s="102" t="s">
        <v>44</v>
      </c>
      <c r="F51" s="103" t="s">
        <v>51</v>
      </c>
      <c r="G51" s="103" t="s">
        <v>51</v>
      </c>
      <c r="H51" s="103" t="s">
        <v>51</v>
      </c>
      <c r="I51" s="103" t="s">
        <v>51</v>
      </c>
      <c r="J51" s="103" t="s">
        <v>51</v>
      </c>
      <c r="K51" s="103" t="s">
        <v>51</v>
      </c>
      <c r="L51" s="103" t="s">
        <v>51</v>
      </c>
      <c r="M51" s="103" t="s">
        <v>51</v>
      </c>
      <c r="N51" s="103" t="s">
        <v>51</v>
      </c>
      <c r="O51" s="103" t="s">
        <v>51</v>
      </c>
      <c r="P51" s="103" t="s">
        <v>51</v>
      </c>
      <c r="Q51" s="103" t="s">
        <v>51</v>
      </c>
      <c r="R51" s="103" t="s">
        <v>51</v>
      </c>
      <c r="S51" s="103" t="s">
        <v>51</v>
      </c>
      <c r="T51" s="103" t="s">
        <v>51</v>
      </c>
      <c r="U51" s="103" t="s">
        <v>51</v>
      </c>
      <c r="V51" s="103" t="s">
        <v>51</v>
      </c>
      <c r="W51" s="103" t="s">
        <v>51</v>
      </c>
      <c r="X51" s="103" t="s">
        <v>51</v>
      </c>
      <c r="Y51" s="102" t="str">
        <f t="shared" si="0"/>
        <v>SVHOUT5_09_H_PR24</v>
      </c>
    </row>
    <row r="52" spans="1:25" x14ac:dyDescent="0.25">
      <c r="A52" s="102" t="s">
        <v>72</v>
      </c>
      <c r="B52" s="102" t="s">
        <v>66</v>
      </c>
      <c r="C52" s="102" t="s">
        <v>67</v>
      </c>
      <c r="D52" s="102" t="s">
        <v>68</v>
      </c>
      <c r="E52" s="102" t="s">
        <v>44</v>
      </c>
      <c r="F52" s="103" t="s">
        <v>51</v>
      </c>
      <c r="G52" s="103" t="s">
        <v>51</v>
      </c>
      <c r="H52" s="103" t="s">
        <v>51</v>
      </c>
      <c r="I52" s="103" t="s">
        <v>51</v>
      </c>
      <c r="J52" s="103" t="s">
        <v>51</v>
      </c>
      <c r="K52" s="103" t="s">
        <v>51</v>
      </c>
      <c r="L52" s="103" t="s">
        <v>51</v>
      </c>
      <c r="M52" s="103" t="s">
        <v>51</v>
      </c>
      <c r="N52" s="103" t="s">
        <v>51</v>
      </c>
      <c r="O52" s="103" t="s">
        <v>51</v>
      </c>
      <c r="P52" s="103" t="s">
        <v>51</v>
      </c>
      <c r="Q52" s="103" t="s">
        <v>51</v>
      </c>
      <c r="R52" s="103" t="s">
        <v>51</v>
      </c>
      <c r="S52" s="103" t="s">
        <v>51</v>
      </c>
      <c r="T52" s="103" t="s">
        <v>51</v>
      </c>
      <c r="U52" s="103" t="s">
        <v>51</v>
      </c>
      <c r="V52" s="103" t="s">
        <v>51</v>
      </c>
      <c r="W52" s="103" t="s">
        <v>51</v>
      </c>
      <c r="X52" s="103" t="s">
        <v>51</v>
      </c>
      <c r="Y52" s="102" t="str">
        <f t="shared" si="0"/>
        <v>SVHOUT5_09_PR24</v>
      </c>
    </row>
    <row r="53" spans="1:25" x14ac:dyDescent="0.25">
      <c r="A53" s="102" t="s">
        <v>73</v>
      </c>
      <c r="B53" s="102" t="s">
        <v>48</v>
      </c>
      <c r="C53" s="102" t="s">
        <v>49</v>
      </c>
      <c r="D53" s="102" t="s">
        <v>50</v>
      </c>
      <c r="E53" s="102" t="s">
        <v>44</v>
      </c>
      <c r="F53" s="103" t="s">
        <v>51</v>
      </c>
      <c r="G53" s="103" t="s">
        <v>51</v>
      </c>
      <c r="H53" s="103" t="s">
        <v>51</v>
      </c>
      <c r="I53" s="103" t="s">
        <v>51</v>
      </c>
      <c r="J53" s="103" t="s">
        <v>51</v>
      </c>
      <c r="K53" s="103" t="s">
        <v>51</v>
      </c>
      <c r="L53" s="103" t="s">
        <v>51</v>
      </c>
      <c r="M53" s="103" t="s">
        <v>51</v>
      </c>
      <c r="N53" s="103" t="s">
        <v>51</v>
      </c>
      <c r="O53" s="103" t="s">
        <v>51</v>
      </c>
      <c r="P53" s="103" t="s">
        <v>51</v>
      </c>
      <c r="Q53" s="103" t="s">
        <v>51</v>
      </c>
      <c r="R53" s="103" t="s">
        <v>51</v>
      </c>
      <c r="S53" s="103" t="s">
        <v>51</v>
      </c>
      <c r="T53" s="103" t="s">
        <v>51</v>
      </c>
      <c r="U53" s="103" t="s">
        <v>51</v>
      </c>
      <c r="V53" s="103" t="s">
        <v>51</v>
      </c>
      <c r="W53" s="103" t="s">
        <v>51</v>
      </c>
      <c r="X53" s="103" t="s">
        <v>51</v>
      </c>
      <c r="Y53" s="102" t="str">
        <f t="shared" si="0"/>
        <v>INDOUT5_09_A_PR24</v>
      </c>
    </row>
    <row r="54" spans="1:25" x14ac:dyDescent="0.25">
      <c r="A54" s="102" t="s">
        <v>73</v>
      </c>
      <c r="B54" s="102" t="s">
        <v>52</v>
      </c>
      <c r="C54" s="102" t="s">
        <v>53</v>
      </c>
      <c r="D54" s="102" t="s">
        <v>50</v>
      </c>
      <c r="E54" s="102" t="s">
        <v>44</v>
      </c>
      <c r="F54" s="103" t="s">
        <v>51</v>
      </c>
      <c r="G54" s="103" t="s">
        <v>51</v>
      </c>
      <c r="H54" s="103" t="s">
        <v>51</v>
      </c>
      <c r="I54" s="103" t="s">
        <v>51</v>
      </c>
      <c r="J54" s="103" t="s">
        <v>51</v>
      </c>
      <c r="K54" s="103" t="s">
        <v>51</v>
      </c>
      <c r="L54" s="103" t="s">
        <v>51</v>
      </c>
      <c r="M54" s="103" t="s">
        <v>51</v>
      </c>
      <c r="N54" s="103" t="s">
        <v>51</v>
      </c>
      <c r="O54" s="103" t="s">
        <v>51</v>
      </c>
      <c r="P54" s="103" t="s">
        <v>51</v>
      </c>
      <c r="Q54" s="103" t="s">
        <v>51</v>
      </c>
      <c r="R54" s="103" t="s">
        <v>51</v>
      </c>
      <c r="S54" s="103" t="s">
        <v>51</v>
      </c>
      <c r="T54" s="103" t="s">
        <v>51</v>
      </c>
      <c r="U54" s="103" t="s">
        <v>51</v>
      </c>
      <c r="V54" s="103" t="s">
        <v>51</v>
      </c>
      <c r="W54" s="103" t="s">
        <v>51</v>
      </c>
      <c r="X54" s="103" t="s">
        <v>51</v>
      </c>
      <c r="Y54" s="102" t="str">
        <f t="shared" si="0"/>
        <v>INDOUT5_09_B_PR24</v>
      </c>
    </row>
    <row r="55" spans="1:25" x14ac:dyDescent="0.25">
      <c r="A55" s="102" t="s">
        <v>73</v>
      </c>
      <c r="B55" s="102" t="s">
        <v>54</v>
      </c>
      <c r="C55" s="102" t="s">
        <v>55</v>
      </c>
      <c r="D55" s="102" t="s">
        <v>50</v>
      </c>
      <c r="E55" s="102" t="s">
        <v>44</v>
      </c>
      <c r="F55" s="103" t="s">
        <v>51</v>
      </c>
      <c r="G55" s="103" t="s">
        <v>51</v>
      </c>
      <c r="H55" s="103" t="s">
        <v>51</v>
      </c>
      <c r="I55" s="103" t="s">
        <v>51</v>
      </c>
      <c r="J55" s="103" t="s">
        <v>51</v>
      </c>
      <c r="K55" s="103" t="s">
        <v>51</v>
      </c>
      <c r="L55" s="103" t="s">
        <v>51</v>
      </c>
      <c r="M55" s="103" t="s">
        <v>51</v>
      </c>
      <c r="N55" s="103" t="s">
        <v>51</v>
      </c>
      <c r="O55" s="103" t="s">
        <v>51</v>
      </c>
      <c r="P55" s="103" t="s">
        <v>51</v>
      </c>
      <c r="Q55" s="103" t="s">
        <v>51</v>
      </c>
      <c r="R55" s="103" t="s">
        <v>51</v>
      </c>
      <c r="S55" s="103" t="s">
        <v>51</v>
      </c>
      <c r="T55" s="103" t="s">
        <v>51</v>
      </c>
      <c r="U55" s="103" t="s">
        <v>51</v>
      </c>
      <c r="V55" s="103" t="s">
        <v>51</v>
      </c>
      <c r="W55" s="103" t="s">
        <v>51</v>
      </c>
      <c r="X55" s="103" t="s">
        <v>51</v>
      </c>
      <c r="Y55" s="102" t="str">
        <f t="shared" si="0"/>
        <v>INDOUT5_09_C_PR24</v>
      </c>
    </row>
    <row r="56" spans="1:25" x14ac:dyDescent="0.25">
      <c r="A56" s="102" t="s">
        <v>73</v>
      </c>
      <c r="B56" s="102" t="s">
        <v>56</v>
      </c>
      <c r="C56" s="102" t="s">
        <v>57</v>
      </c>
      <c r="D56" s="102" t="s">
        <v>50</v>
      </c>
      <c r="E56" s="102" t="s">
        <v>44</v>
      </c>
      <c r="F56" s="103" t="s">
        <v>51</v>
      </c>
      <c r="G56" s="103" t="s">
        <v>51</v>
      </c>
      <c r="H56" s="103" t="s">
        <v>51</v>
      </c>
      <c r="I56" s="103" t="s">
        <v>51</v>
      </c>
      <c r="J56" s="103" t="s">
        <v>51</v>
      </c>
      <c r="K56" s="103" t="s">
        <v>51</v>
      </c>
      <c r="L56" s="103" t="s">
        <v>51</v>
      </c>
      <c r="M56" s="103" t="s">
        <v>51</v>
      </c>
      <c r="N56" s="103" t="s">
        <v>51</v>
      </c>
      <c r="O56" s="103" t="s">
        <v>51</v>
      </c>
      <c r="P56" s="103" t="s">
        <v>51</v>
      </c>
      <c r="Q56" s="103" t="s">
        <v>51</v>
      </c>
      <c r="R56" s="103" t="s">
        <v>51</v>
      </c>
      <c r="S56" s="103" t="s">
        <v>51</v>
      </c>
      <c r="T56" s="103" t="s">
        <v>51</v>
      </c>
      <c r="U56" s="103" t="s">
        <v>51</v>
      </c>
      <c r="V56" s="103" t="s">
        <v>51</v>
      </c>
      <c r="W56" s="103" t="s">
        <v>51</v>
      </c>
      <c r="X56" s="103" t="s">
        <v>51</v>
      </c>
      <c r="Y56" s="102" t="str">
        <f t="shared" si="0"/>
        <v>INDOUT5_09_D_PR24</v>
      </c>
    </row>
    <row r="57" spans="1:25" x14ac:dyDescent="0.25">
      <c r="A57" s="102" t="s">
        <v>73</v>
      </c>
      <c r="B57" s="102" t="s">
        <v>58</v>
      </c>
      <c r="C57" s="102" t="s">
        <v>59</v>
      </c>
      <c r="D57" s="102" t="s">
        <v>50</v>
      </c>
      <c r="E57" s="102" t="s">
        <v>44</v>
      </c>
      <c r="F57" s="103" t="s">
        <v>51</v>
      </c>
      <c r="G57" s="103" t="s">
        <v>51</v>
      </c>
      <c r="H57" s="103" t="s">
        <v>51</v>
      </c>
      <c r="I57" s="103" t="s">
        <v>51</v>
      </c>
      <c r="J57" s="103" t="s">
        <v>51</v>
      </c>
      <c r="K57" s="103" t="s">
        <v>51</v>
      </c>
      <c r="L57" s="103" t="s">
        <v>51</v>
      </c>
      <c r="M57" s="103" t="s">
        <v>51</v>
      </c>
      <c r="N57" s="103" t="s">
        <v>51</v>
      </c>
      <c r="O57" s="103" t="s">
        <v>51</v>
      </c>
      <c r="P57" s="103" t="s">
        <v>51</v>
      </c>
      <c r="Q57" s="103" t="s">
        <v>51</v>
      </c>
      <c r="R57" s="103" t="s">
        <v>51</v>
      </c>
      <c r="S57" s="103" t="s">
        <v>51</v>
      </c>
      <c r="T57" s="103" t="s">
        <v>51</v>
      </c>
      <c r="U57" s="103" t="s">
        <v>51</v>
      </c>
      <c r="V57" s="103" t="s">
        <v>51</v>
      </c>
      <c r="W57" s="103" t="s">
        <v>51</v>
      </c>
      <c r="X57" s="103" t="s">
        <v>51</v>
      </c>
      <c r="Y57" s="102" t="str">
        <f t="shared" si="0"/>
        <v>INDOUT5_09_E_PR24</v>
      </c>
    </row>
    <row r="58" spans="1:25" x14ac:dyDescent="0.25">
      <c r="A58" s="102" t="s">
        <v>73</v>
      </c>
      <c r="B58" s="102" t="s">
        <v>60</v>
      </c>
      <c r="C58" s="102" t="s">
        <v>61</v>
      </c>
      <c r="D58" s="102" t="s">
        <v>50</v>
      </c>
      <c r="E58" s="102" t="s">
        <v>44</v>
      </c>
      <c r="F58" s="103" t="s">
        <v>51</v>
      </c>
      <c r="G58" s="103" t="s">
        <v>51</v>
      </c>
      <c r="H58" s="103" t="s">
        <v>51</v>
      </c>
      <c r="I58" s="103" t="s">
        <v>51</v>
      </c>
      <c r="J58" s="103" t="s">
        <v>51</v>
      </c>
      <c r="K58" s="103" t="s">
        <v>51</v>
      </c>
      <c r="L58" s="103" t="s">
        <v>51</v>
      </c>
      <c r="M58" s="103" t="s">
        <v>51</v>
      </c>
      <c r="N58" s="103" t="s">
        <v>51</v>
      </c>
      <c r="O58" s="103" t="s">
        <v>51</v>
      </c>
      <c r="P58" s="103" t="s">
        <v>51</v>
      </c>
      <c r="Q58" s="103" t="s">
        <v>51</v>
      </c>
      <c r="R58" s="103" t="s">
        <v>51</v>
      </c>
      <c r="S58" s="103" t="s">
        <v>51</v>
      </c>
      <c r="T58" s="103" t="s">
        <v>51</v>
      </c>
      <c r="U58" s="103" t="s">
        <v>51</v>
      </c>
      <c r="V58" s="103" t="s">
        <v>51</v>
      </c>
      <c r="W58" s="103" t="s">
        <v>51</v>
      </c>
      <c r="X58" s="103" t="s">
        <v>51</v>
      </c>
      <c r="Y58" s="102" t="str">
        <f t="shared" si="0"/>
        <v>INDOUT5_09_F_PR24</v>
      </c>
    </row>
    <row r="59" spans="1:25" x14ac:dyDescent="0.25">
      <c r="A59" s="102" t="s">
        <v>73</v>
      </c>
      <c r="B59" s="102" t="s">
        <v>62</v>
      </c>
      <c r="C59" s="102" t="s">
        <v>63</v>
      </c>
      <c r="D59" s="102" t="s">
        <v>50</v>
      </c>
      <c r="E59" s="102" t="s">
        <v>44</v>
      </c>
      <c r="F59" s="103" t="s">
        <v>51</v>
      </c>
      <c r="G59" s="103" t="s">
        <v>51</v>
      </c>
      <c r="H59" s="103" t="s">
        <v>51</v>
      </c>
      <c r="I59" s="103" t="s">
        <v>51</v>
      </c>
      <c r="J59" s="103" t="s">
        <v>51</v>
      </c>
      <c r="K59" s="103" t="s">
        <v>51</v>
      </c>
      <c r="L59" s="103" t="s">
        <v>51</v>
      </c>
      <c r="M59" s="103" t="s">
        <v>51</v>
      </c>
      <c r="N59" s="103" t="s">
        <v>51</v>
      </c>
      <c r="O59" s="103" t="s">
        <v>51</v>
      </c>
      <c r="P59" s="103" t="s">
        <v>51</v>
      </c>
      <c r="Q59" s="103" t="s">
        <v>51</v>
      </c>
      <c r="R59" s="103" t="s">
        <v>51</v>
      </c>
      <c r="S59" s="103" t="s">
        <v>51</v>
      </c>
      <c r="T59" s="103" t="s">
        <v>51</v>
      </c>
      <c r="U59" s="103" t="s">
        <v>51</v>
      </c>
      <c r="V59" s="103" t="s">
        <v>51</v>
      </c>
      <c r="W59" s="103" t="s">
        <v>51</v>
      </c>
      <c r="X59" s="103" t="s">
        <v>51</v>
      </c>
      <c r="Y59" s="102" t="str">
        <f t="shared" si="0"/>
        <v>INDOUT5_09_G_PR24</v>
      </c>
    </row>
    <row r="60" spans="1:25" x14ac:dyDescent="0.25">
      <c r="A60" s="102" t="s">
        <v>73</v>
      </c>
      <c r="B60" s="102" t="s">
        <v>64</v>
      </c>
      <c r="C60" s="102" t="s">
        <v>65</v>
      </c>
      <c r="D60" s="102" t="s">
        <v>50</v>
      </c>
      <c r="E60" s="102" t="s">
        <v>44</v>
      </c>
      <c r="F60" s="103" t="s">
        <v>51</v>
      </c>
      <c r="G60" s="103" t="s">
        <v>51</v>
      </c>
      <c r="H60" s="103" t="s">
        <v>51</v>
      </c>
      <c r="I60" s="103" t="s">
        <v>51</v>
      </c>
      <c r="J60" s="103" t="s">
        <v>51</v>
      </c>
      <c r="K60" s="103" t="s">
        <v>51</v>
      </c>
      <c r="L60" s="103" t="s">
        <v>51</v>
      </c>
      <c r="M60" s="103" t="s">
        <v>51</v>
      </c>
      <c r="N60" s="103" t="s">
        <v>51</v>
      </c>
      <c r="O60" s="103" t="s">
        <v>51</v>
      </c>
      <c r="P60" s="103" t="s">
        <v>51</v>
      </c>
      <c r="Q60" s="103" t="s">
        <v>51</v>
      </c>
      <c r="R60" s="103" t="s">
        <v>51</v>
      </c>
      <c r="S60" s="103" t="s">
        <v>51</v>
      </c>
      <c r="T60" s="103" t="s">
        <v>51</v>
      </c>
      <c r="U60" s="103" t="s">
        <v>51</v>
      </c>
      <c r="V60" s="103" t="s">
        <v>51</v>
      </c>
      <c r="W60" s="103" t="s">
        <v>51</v>
      </c>
      <c r="X60" s="103" t="s">
        <v>51</v>
      </c>
      <c r="Y60" s="102" t="str">
        <f t="shared" si="0"/>
        <v>INDOUT5_09_H_PR24</v>
      </c>
    </row>
    <row r="61" spans="1:25" x14ac:dyDescent="0.25">
      <c r="A61" s="102" t="s">
        <v>73</v>
      </c>
      <c r="B61" s="102" t="s">
        <v>66</v>
      </c>
      <c r="C61" s="102" t="s">
        <v>67</v>
      </c>
      <c r="D61" s="102" t="s">
        <v>68</v>
      </c>
      <c r="E61" s="102" t="s">
        <v>44</v>
      </c>
      <c r="F61" s="103" t="s">
        <v>51</v>
      </c>
      <c r="G61" s="103" t="s">
        <v>51</v>
      </c>
      <c r="H61" s="103" t="s">
        <v>51</v>
      </c>
      <c r="I61" s="103" t="s">
        <v>51</v>
      </c>
      <c r="J61" s="103" t="s">
        <v>51</v>
      </c>
      <c r="K61" s="103" t="s">
        <v>51</v>
      </c>
      <c r="L61" s="103" t="s">
        <v>51</v>
      </c>
      <c r="M61" s="103" t="s">
        <v>51</v>
      </c>
      <c r="N61" s="103" t="s">
        <v>51</v>
      </c>
      <c r="O61" s="103" t="s">
        <v>51</v>
      </c>
      <c r="P61" s="103" t="s">
        <v>51</v>
      </c>
      <c r="Q61" s="103" t="s">
        <v>51</v>
      </c>
      <c r="R61" s="103" t="s">
        <v>51</v>
      </c>
      <c r="S61" s="103" t="s">
        <v>51</v>
      </c>
      <c r="T61" s="103" t="s">
        <v>51</v>
      </c>
      <c r="U61" s="103" t="s">
        <v>51</v>
      </c>
      <c r="V61" s="103" t="s">
        <v>51</v>
      </c>
      <c r="W61" s="103" t="s">
        <v>51</v>
      </c>
      <c r="X61" s="103" t="s">
        <v>51</v>
      </c>
      <c r="Y61" s="102" t="str">
        <f t="shared" si="0"/>
        <v>INDOUT5_09_PR24</v>
      </c>
    </row>
    <row r="62" spans="1:25" x14ac:dyDescent="0.25">
      <c r="A62" s="102" t="s">
        <v>74</v>
      </c>
      <c r="B62" s="102" t="s">
        <v>48</v>
      </c>
      <c r="C62" s="102" t="s">
        <v>49</v>
      </c>
      <c r="D62" s="102" t="s">
        <v>50</v>
      </c>
      <c r="E62" s="102" t="s">
        <v>44</v>
      </c>
      <c r="F62" s="103" t="s">
        <v>51</v>
      </c>
      <c r="G62" s="103" t="s">
        <v>51</v>
      </c>
      <c r="H62" s="103" t="s">
        <v>51</v>
      </c>
      <c r="I62" s="103" t="s">
        <v>51</v>
      </c>
      <c r="J62" s="103" t="s">
        <v>51</v>
      </c>
      <c r="K62" s="103" t="s">
        <v>51</v>
      </c>
      <c r="L62" s="103" t="s">
        <v>51</v>
      </c>
      <c r="M62" s="103" t="s">
        <v>51</v>
      </c>
      <c r="N62" s="103" t="s">
        <v>51</v>
      </c>
      <c r="O62" s="103" t="s">
        <v>51</v>
      </c>
      <c r="P62" s="103" t="s">
        <v>51</v>
      </c>
      <c r="Q62" s="103" t="s">
        <v>51</v>
      </c>
      <c r="R62" s="103" t="s">
        <v>51</v>
      </c>
      <c r="S62" s="103" t="s">
        <v>51</v>
      </c>
      <c r="T62" s="103" t="s">
        <v>51</v>
      </c>
      <c r="U62" s="103" t="s">
        <v>51</v>
      </c>
      <c r="V62" s="103" t="s">
        <v>51</v>
      </c>
      <c r="W62" s="103" t="s">
        <v>51</v>
      </c>
      <c r="X62" s="103" t="s">
        <v>51</v>
      </c>
      <c r="Y62" s="102" t="str">
        <f t="shared" si="0"/>
        <v>NNEOUT5_09_A_PR24</v>
      </c>
    </row>
    <row r="63" spans="1:25" x14ac:dyDescent="0.25">
      <c r="A63" s="102" t="s">
        <v>74</v>
      </c>
      <c r="B63" s="102" t="s">
        <v>52</v>
      </c>
      <c r="C63" s="102" t="s">
        <v>53</v>
      </c>
      <c r="D63" s="102" t="s">
        <v>50</v>
      </c>
      <c r="E63" s="102" t="s">
        <v>44</v>
      </c>
      <c r="F63" s="103" t="s">
        <v>51</v>
      </c>
      <c r="G63" s="103" t="s">
        <v>51</v>
      </c>
      <c r="H63" s="103" t="s">
        <v>51</v>
      </c>
      <c r="I63" s="103" t="s">
        <v>51</v>
      </c>
      <c r="J63" s="103" t="s">
        <v>51</v>
      </c>
      <c r="K63" s="103" t="s">
        <v>51</v>
      </c>
      <c r="L63" s="103" t="s">
        <v>51</v>
      </c>
      <c r="M63" s="103" t="s">
        <v>51</v>
      </c>
      <c r="N63" s="103" t="s">
        <v>51</v>
      </c>
      <c r="O63" s="103" t="s">
        <v>51</v>
      </c>
      <c r="P63" s="103" t="s">
        <v>51</v>
      </c>
      <c r="Q63" s="103" t="s">
        <v>51</v>
      </c>
      <c r="R63" s="103" t="s">
        <v>51</v>
      </c>
      <c r="S63" s="103" t="s">
        <v>51</v>
      </c>
      <c r="T63" s="103" t="s">
        <v>51</v>
      </c>
      <c r="U63" s="103" t="s">
        <v>51</v>
      </c>
      <c r="V63" s="103" t="s">
        <v>51</v>
      </c>
      <c r="W63" s="103" t="s">
        <v>51</v>
      </c>
      <c r="X63" s="103" t="s">
        <v>51</v>
      </c>
      <c r="Y63" s="102" t="str">
        <f t="shared" si="0"/>
        <v>NNEOUT5_09_B_PR24</v>
      </c>
    </row>
    <row r="64" spans="1:25" x14ac:dyDescent="0.25">
      <c r="A64" s="102" t="s">
        <v>74</v>
      </c>
      <c r="B64" s="102" t="s">
        <v>54</v>
      </c>
      <c r="C64" s="102" t="s">
        <v>55</v>
      </c>
      <c r="D64" s="102" t="s">
        <v>50</v>
      </c>
      <c r="E64" s="102" t="s">
        <v>44</v>
      </c>
      <c r="F64" s="103" t="s">
        <v>51</v>
      </c>
      <c r="G64" s="103" t="s">
        <v>51</v>
      </c>
      <c r="H64" s="103" t="s">
        <v>51</v>
      </c>
      <c r="I64" s="103" t="s">
        <v>51</v>
      </c>
      <c r="J64" s="103" t="s">
        <v>51</v>
      </c>
      <c r="K64" s="103" t="s">
        <v>51</v>
      </c>
      <c r="L64" s="103" t="s">
        <v>51</v>
      </c>
      <c r="M64" s="103" t="s">
        <v>51</v>
      </c>
      <c r="N64" s="103" t="s">
        <v>51</v>
      </c>
      <c r="O64" s="103" t="s">
        <v>51</v>
      </c>
      <c r="P64" s="103" t="s">
        <v>51</v>
      </c>
      <c r="Q64" s="103" t="s">
        <v>51</v>
      </c>
      <c r="R64" s="103" t="s">
        <v>51</v>
      </c>
      <c r="S64" s="103" t="s">
        <v>51</v>
      </c>
      <c r="T64" s="103" t="s">
        <v>51</v>
      </c>
      <c r="U64" s="103" t="s">
        <v>51</v>
      </c>
      <c r="V64" s="103" t="s">
        <v>51</v>
      </c>
      <c r="W64" s="103" t="s">
        <v>51</v>
      </c>
      <c r="X64" s="103" t="s">
        <v>51</v>
      </c>
      <c r="Y64" s="102" t="str">
        <f t="shared" si="0"/>
        <v>NNEOUT5_09_C_PR24</v>
      </c>
    </row>
    <row r="65" spans="1:25" x14ac:dyDescent="0.25">
      <c r="A65" s="102" t="s">
        <v>74</v>
      </c>
      <c r="B65" s="102" t="s">
        <v>56</v>
      </c>
      <c r="C65" s="102" t="s">
        <v>57</v>
      </c>
      <c r="D65" s="102" t="s">
        <v>50</v>
      </c>
      <c r="E65" s="102" t="s">
        <v>44</v>
      </c>
      <c r="F65" s="103" t="s">
        <v>51</v>
      </c>
      <c r="G65" s="103" t="s">
        <v>51</v>
      </c>
      <c r="H65" s="103" t="s">
        <v>51</v>
      </c>
      <c r="I65" s="103" t="s">
        <v>51</v>
      </c>
      <c r="J65" s="103" t="s">
        <v>51</v>
      </c>
      <c r="K65" s="103" t="s">
        <v>51</v>
      </c>
      <c r="L65" s="103" t="s">
        <v>51</v>
      </c>
      <c r="M65" s="103" t="s">
        <v>51</v>
      </c>
      <c r="N65" s="103" t="s">
        <v>51</v>
      </c>
      <c r="O65" s="103" t="s">
        <v>51</v>
      </c>
      <c r="P65" s="103" t="s">
        <v>51</v>
      </c>
      <c r="Q65" s="103" t="s">
        <v>51</v>
      </c>
      <c r="R65" s="103" t="s">
        <v>51</v>
      </c>
      <c r="S65" s="103" t="s">
        <v>51</v>
      </c>
      <c r="T65" s="103" t="s">
        <v>51</v>
      </c>
      <c r="U65" s="103" t="s">
        <v>51</v>
      </c>
      <c r="V65" s="103" t="s">
        <v>51</v>
      </c>
      <c r="W65" s="103" t="s">
        <v>51</v>
      </c>
      <c r="X65" s="103" t="s">
        <v>51</v>
      </c>
      <c r="Y65" s="102" t="str">
        <f t="shared" si="0"/>
        <v>NNEOUT5_09_D_PR24</v>
      </c>
    </row>
    <row r="66" spans="1:25" x14ac:dyDescent="0.25">
      <c r="A66" s="102" t="s">
        <v>74</v>
      </c>
      <c r="B66" s="102" t="s">
        <v>58</v>
      </c>
      <c r="C66" s="102" t="s">
        <v>59</v>
      </c>
      <c r="D66" s="102" t="s">
        <v>50</v>
      </c>
      <c r="E66" s="102" t="s">
        <v>44</v>
      </c>
      <c r="F66" s="103" t="s">
        <v>51</v>
      </c>
      <c r="G66" s="103" t="s">
        <v>51</v>
      </c>
      <c r="H66" s="103" t="s">
        <v>51</v>
      </c>
      <c r="I66" s="103" t="s">
        <v>51</v>
      </c>
      <c r="J66" s="103" t="s">
        <v>51</v>
      </c>
      <c r="K66" s="103" t="s">
        <v>51</v>
      </c>
      <c r="L66" s="103" t="s">
        <v>51</v>
      </c>
      <c r="M66" s="103" t="s">
        <v>51</v>
      </c>
      <c r="N66" s="103" t="s">
        <v>51</v>
      </c>
      <c r="O66" s="103" t="s">
        <v>51</v>
      </c>
      <c r="P66" s="103" t="s">
        <v>51</v>
      </c>
      <c r="Q66" s="103" t="s">
        <v>51</v>
      </c>
      <c r="R66" s="103" t="s">
        <v>51</v>
      </c>
      <c r="S66" s="103" t="s">
        <v>51</v>
      </c>
      <c r="T66" s="103" t="s">
        <v>51</v>
      </c>
      <c r="U66" s="103" t="s">
        <v>51</v>
      </c>
      <c r="V66" s="103" t="s">
        <v>51</v>
      </c>
      <c r="W66" s="103" t="s">
        <v>51</v>
      </c>
      <c r="X66" s="103" t="s">
        <v>51</v>
      </c>
      <c r="Y66" s="102" t="str">
        <f t="shared" si="0"/>
        <v>NNEOUT5_09_E_PR24</v>
      </c>
    </row>
    <row r="67" spans="1:25" x14ac:dyDescent="0.25">
      <c r="A67" s="102" t="s">
        <v>74</v>
      </c>
      <c r="B67" s="102" t="s">
        <v>60</v>
      </c>
      <c r="C67" s="102" t="s">
        <v>61</v>
      </c>
      <c r="D67" s="102" t="s">
        <v>50</v>
      </c>
      <c r="E67" s="102" t="s">
        <v>44</v>
      </c>
      <c r="F67" s="103" t="s">
        <v>51</v>
      </c>
      <c r="G67" s="103" t="s">
        <v>51</v>
      </c>
      <c r="H67" s="103" t="s">
        <v>51</v>
      </c>
      <c r="I67" s="103" t="s">
        <v>51</v>
      </c>
      <c r="J67" s="103" t="s">
        <v>51</v>
      </c>
      <c r="K67" s="103" t="s">
        <v>51</v>
      </c>
      <c r="L67" s="103" t="s">
        <v>51</v>
      </c>
      <c r="M67" s="103" t="s">
        <v>51</v>
      </c>
      <c r="N67" s="103" t="s">
        <v>51</v>
      </c>
      <c r="O67" s="103" t="s">
        <v>51</v>
      </c>
      <c r="P67" s="103" t="s">
        <v>51</v>
      </c>
      <c r="Q67" s="103" t="s">
        <v>51</v>
      </c>
      <c r="R67" s="103" t="s">
        <v>51</v>
      </c>
      <c r="S67" s="103" t="s">
        <v>51</v>
      </c>
      <c r="T67" s="103" t="s">
        <v>51</v>
      </c>
      <c r="U67" s="103" t="s">
        <v>51</v>
      </c>
      <c r="V67" s="103" t="s">
        <v>51</v>
      </c>
      <c r="W67" s="103" t="s">
        <v>51</v>
      </c>
      <c r="X67" s="103" t="s">
        <v>51</v>
      </c>
      <c r="Y67" s="102" t="str">
        <f t="shared" si="0"/>
        <v>NNEOUT5_09_F_PR24</v>
      </c>
    </row>
    <row r="68" spans="1:25" x14ac:dyDescent="0.25">
      <c r="A68" s="102" t="s">
        <v>74</v>
      </c>
      <c r="B68" s="102" t="s">
        <v>62</v>
      </c>
      <c r="C68" s="102" t="s">
        <v>63</v>
      </c>
      <c r="D68" s="102" t="s">
        <v>50</v>
      </c>
      <c r="E68" s="102" t="s">
        <v>44</v>
      </c>
      <c r="F68" s="103" t="s">
        <v>51</v>
      </c>
      <c r="G68" s="103" t="s">
        <v>51</v>
      </c>
      <c r="H68" s="103" t="s">
        <v>51</v>
      </c>
      <c r="I68" s="103" t="s">
        <v>51</v>
      </c>
      <c r="J68" s="103" t="s">
        <v>51</v>
      </c>
      <c r="K68" s="103" t="s">
        <v>51</v>
      </c>
      <c r="L68" s="103" t="s">
        <v>51</v>
      </c>
      <c r="M68" s="103" t="s">
        <v>51</v>
      </c>
      <c r="N68" s="103" t="s">
        <v>51</v>
      </c>
      <c r="O68" s="103" t="s">
        <v>51</v>
      </c>
      <c r="P68" s="103" t="s">
        <v>51</v>
      </c>
      <c r="Q68" s="103" t="s">
        <v>51</v>
      </c>
      <c r="R68" s="103" t="s">
        <v>51</v>
      </c>
      <c r="S68" s="103" t="s">
        <v>51</v>
      </c>
      <c r="T68" s="103" t="s">
        <v>51</v>
      </c>
      <c r="U68" s="103" t="s">
        <v>51</v>
      </c>
      <c r="V68" s="103" t="s">
        <v>51</v>
      </c>
      <c r="W68" s="103" t="s">
        <v>51</v>
      </c>
      <c r="X68" s="103" t="s">
        <v>51</v>
      </c>
      <c r="Y68" s="102" t="str">
        <f t="shared" si="0"/>
        <v>NNEOUT5_09_G_PR24</v>
      </c>
    </row>
    <row r="69" spans="1:25" x14ac:dyDescent="0.25">
      <c r="A69" s="102" t="s">
        <v>74</v>
      </c>
      <c r="B69" s="102" t="s">
        <v>64</v>
      </c>
      <c r="C69" s="102" t="s">
        <v>65</v>
      </c>
      <c r="D69" s="102" t="s">
        <v>50</v>
      </c>
      <c r="E69" s="102" t="s">
        <v>44</v>
      </c>
      <c r="F69" s="103" t="s">
        <v>51</v>
      </c>
      <c r="G69" s="103" t="s">
        <v>51</v>
      </c>
      <c r="H69" s="103" t="s">
        <v>51</v>
      </c>
      <c r="I69" s="103" t="s">
        <v>51</v>
      </c>
      <c r="J69" s="103" t="s">
        <v>51</v>
      </c>
      <c r="K69" s="103" t="s">
        <v>51</v>
      </c>
      <c r="L69" s="103" t="s">
        <v>51</v>
      </c>
      <c r="M69" s="103" t="s">
        <v>51</v>
      </c>
      <c r="N69" s="103" t="s">
        <v>51</v>
      </c>
      <c r="O69" s="103" t="s">
        <v>51</v>
      </c>
      <c r="P69" s="103" t="s">
        <v>51</v>
      </c>
      <c r="Q69" s="103" t="s">
        <v>51</v>
      </c>
      <c r="R69" s="103" t="s">
        <v>51</v>
      </c>
      <c r="S69" s="103" t="s">
        <v>51</v>
      </c>
      <c r="T69" s="103" t="s">
        <v>51</v>
      </c>
      <c r="U69" s="103" t="s">
        <v>51</v>
      </c>
      <c r="V69" s="103" t="s">
        <v>51</v>
      </c>
      <c r="W69" s="103" t="s">
        <v>51</v>
      </c>
      <c r="X69" s="103" t="s">
        <v>51</v>
      </c>
      <c r="Y69" s="102" t="str">
        <f t="shared" ref="Y69:Y132" si="1">A69&amp;B69</f>
        <v>NNEOUT5_09_H_PR24</v>
      </c>
    </row>
    <row r="70" spans="1:25" x14ac:dyDescent="0.25">
      <c r="A70" s="102" t="s">
        <v>74</v>
      </c>
      <c r="B70" s="102" t="s">
        <v>66</v>
      </c>
      <c r="C70" s="102" t="s">
        <v>67</v>
      </c>
      <c r="D70" s="102" t="s">
        <v>68</v>
      </c>
      <c r="E70" s="102" t="s">
        <v>44</v>
      </c>
      <c r="F70" s="103" t="s">
        <v>51</v>
      </c>
      <c r="G70" s="103" t="s">
        <v>51</v>
      </c>
      <c r="H70" s="103" t="s">
        <v>51</v>
      </c>
      <c r="I70" s="103" t="s">
        <v>51</v>
      </c>
      <c r="J70" s="103" t="s">
        <v>51</v>
      </c>
      <c r="K70" s="103" t="s">
        <v>51</v>
      </c>
      <c r="L70" s="103" t="s">
        <v>51</v>
      </c>
      <c r="M70" s="103" t="s">
        <v>51</v>
      </c>
      <c r="N70" s="103" t="s">
        <v>51</v>
      </c>
      <c r="O70" s="103" t="s">
        <v>51</v>
      </c>
      <c r="P70" s="103" t="s">
        <v>51</v>
      </c>
      <c r="Q70" s="103" t="s">
        <v>51</v>
      </c>
      <c r="R70" s="103" t="s">
        <v>51</v>
      </c>
      <c r="S70" s="103" t="s">
        <v>51</v>
      </c>
      <c r="T70" s="103" t="s">
        <v>51</v>
      </c>
      <c r="U70" s="103" t="s">
        <v>51</v>
      </c>
      <c r="V70" s="103" t="s">
        <v>51</v>
      </c>
      <c r="W70" s="103" t="s">
        <v>51</v>
      </c>
      <c r="X70" s="103" t="s">
        <v>51</v>
      </c>
      <c r="Y70" s="102" t="str">
        <f t="shared" si="1"/>
        <v>NNEOUT5_09_PR24</v>
      </c>
    </row>
    <row r="71" spans="1:25" x14ac:dyDescent="0.25">
      <c r="A71" s="102" t="s">
        <v>75</v>
      </c>
      <c r="B71" s="102" t="s">
        <v>48</v>
      </c>
      <c r="C71" s="102" t="s">
        <v>49</v>
      </c>
      <c r="D71" s="102" t="s">
        <v>50</v>
      </c>
      <c r="E71" s="102" t="s">
        <v>44</v>
      </c>
      <c r="F71" s="103" t="s">
        <v>51</v>
      </c>
      <c r="G71" s="103" t="s">
        <v>51</v>
      </c>
      <c r="H71" s="103" t="s">
        <v>51</v>
      </c>
      <c r="I71" s="103" t="s">
        <v>51</v>
      </c>
      <c r="J71" s="103" t="s">
        <v>51</v>
      </c>
      <c r="K71" s="103" t="s">
        <v>51</v>
      </c>
      <c r="L71" s="103" t="s">
        <v>51</v>
      </c>
      <c r="M71" s="103" t="s">
        <v>51</v>
      </c>
      <c r="N71" s="103" t="s">
        <v>51</v>
      </c>
      <c r="O71" s="103" t="s">
        <v>51</v>
      </c>
      <c r="P71" s="103" t="s">
        <v>51</v>
      </c>
      <c r="Q71" s="103" t="s">
        <v>51</v>
      </c>
      <c r="R71" s="103" t="s">
        <v>51</v>
      </c>
      <c r="S71" s="103" t="s">
        <v>51</v>
      </c>
      <c r="T71" s="103" t="s">
        <v>51</v>
      </c>
      <c r="U71" s="103" t="s">
        <v>51</v>
      </c>
      <c r="V71" s="103" t="s">
        <v>51</v>
      </c>
      <c r="W71" s="103" t="s">
        <v>51</v>
      </c>
      <c r="X71" s="103" t="s">
        <v>51</v>
      </c>
      <c r="Y71" s="102" t="str">
        <f t="shared" si="1"/>
        <v>NESOUT5_09_A_PR24</v>
      </c>
    </row>
    <row r="72" spans="1:25" x14ac:dyDescent="0.25">
      <c r="A72" s="102" t="s">
        <v>75</v>
      </c>
      <c r="B72" s="102" t="s">
        <v>52</v>
      </c>
      <c r="C72" s="102" t="s">
        <v>53</v>
      </c>
      <c r="D72" s="102" t="s">
        <v>50</v>
      </c>
      <c r="E72" s="102" t="s">
        <v>44</v>
      </c>
      <c r="F72" s="103" t="s">
        <v>51</v>
      </c>
      <c r="G72" s="103" t="s">
        <v>51</v>
      </c>
      <c r="H72" s="103" t="s">
        <v>51</v>
      </c>
      <c r="I72" s="103" t="s">
        <v>51</v>
      </c>
      <c r="J72" s="103" t="s">
        <v>51</v>
      </c>
      <c r="K72" s="103" t="s">
        <v>51</v>
      </c>
      <c r="L72" s="103" t="s">
        <v>51</v>
      </c>
      <c r="M72" s="103" t="s">
        <v>51</v>
      </c>
      <c r="N72" s="103" t="s">
        <v>51</v>
      </c>
      <c r="O72" s="104">
        <v>47712.316899999998</v>
      </c>
      <c r="P72" s="104">
        <v>47712.316899999998</v>
      </c>
      <c r="Q72" s="104">
        <v>47712.316899999998</v>
      </c>
      <c r="R72" s="104">
        <v>47712.316899999998</v>
      </c>
      <c r="S72" s="104">
        <v>48631.667500000003</v>
      </c>
      <c r="T72" s="104">
        <v>74205.251799999998</v>
      </c>
      <c r="U72" s="104">
        <v>74205.251799999998</v>
      </c>
      <c r="V72" s="104">
        <v>82321.2595</v>
      </c>
      <c r="W72" s="104">
        <v>82321.2595</v>
      </c>
      <c r="X72" s="104">
        <v>82321.2595</v>
      </c>
      <c r="Y72" s="102" t="str">
        <f t="shared" si="1"/>
        <v>NESOUT5_09_B_PR24</v>
      </c>
    </row>
    <row r="73" spans="1:25" x14ac:dyDescent="0.25">
      <c r="A73" s="102" t="s">
        <v>75</v>
      </c>
      <c r="B73" s="102" t="s">
        <v>54</v>
      </c>
      <c r="C73" s="102" t="s">
        <v>55</v>
      </c>
      <c r="D73" s="102" t="s">
        <v>50</v>
      </c>
      <c r="E73" s="102" t="s">
        <v>44</v>
      </c>
      <c r="F73" s="103" t="s">
        <v>51</v>
      </c>
      <c r="G73" s="103" t="s">
        <v>51</v>
      </c>
      <c r="H73" s="103" t="s">
        <v>51</v>
      </c>
      <c r="I73" s="103" t="s">
        <v>51</v>
      </c>
      <c r="J73" s="103" t="s">
        <v>51</v>
      </c>
      <c r="K73" s="103" t="s">
        <v>51</v>
      </c>
      <c r="L73" s="103" t="s">
        <v>51</v>
      </c>
      <c r="M73" s="103" t="s">
        <v>51</v>
      </c>
      <c r="N73" s="103" t="s">
        <v>51</v>
      </c>
      <c r="O73" s="104">
        <v>47712.316899999998</v>
      </c>
      <c r="P73" s="104">
        <v>45434.892</v>
      </c>
      <c r="Q73" s="104">
        <v>41318.241499999996</v>
      </c>
      <c r="R73" s="104">
        <v>45062.819799999997</v>
      </c>
      <c r="S73" s="104">
        <v>76918.278699999995</v>
      </c>
      <c r="T73" s="104">
        <v>84209.691500000001</v>
      </c>
      <c r="U73" s="104">
        <v>83416.198600000003</v>
      </c>
      <c r="V73" s="104">
        <v>75200.036200000002</v>
      </c>
      <c r="W73" s="104">
        <v>74980.665299999993</v>
      </c>
      <c r="X73" s="104">
        <v>74753.763500000001</v>
      </c>
      <c r="Y73" s="102" t="str">
        <f t="shared" si="1"/>
        <v>NESOUT5_09_C_PR24</v>
      </c>
    </row>
    <row r="74" spans="1:25" x14ac:dyDescent="0.25">
      <c r="A74" s="102" t="s">
        <v>75</v>
      </c>
      <c r="B74" s="102" t="s">
        <v>56</v>
      </c>
      <c r="C74" s="102" t="s">
        <v>57</v>
      </c>
      <c r="D74" s="102" t="s">
        <v>50</v>
      </c>
      <c r="E74" s="102" t="s">
        <v>44</v>
      </c>
      <c r="F74" s="104">
        <v>0</v>
      </c>
      <c r="G74" s="104">
        <v>0</v>
      </c>
      <c r="H74" s="104">
        <v>0</v>
      </c>
      <c r="I74" s="104">
        <v>0</v>
      </c>
      <c r="J74" s="104">
        <v>0</v>
      </c>
      <c r="K74" s="104">
        <v>0</v>
      </c>
      <c r="L74" s="104">
        <v>0</v>
      </c>
      <c r="M74" s="104">
        <v>0</v>
      </c>
      <c r="N74" s="104">
        <v>0</v>
      </c>
      <c r="O74" s="104">
        <v>0</v>
      </c>
      <c r="P74" s="104">
        <v>2277.4248999999982</v>
      </c>
      <c r="Q74" s="104">
        <v>6394.0754000000024</v>
      </c>
      <c r="R74" s="104">
        <v>2649.497100000001</v>
      </c>
      <c r="S74" s="104">
        <v>-28286.611199999988</v>
      </c>
      <c r="T74" s="104">
        <v>-10004.439700000001</v>
      </c>
      <c r="U74" s="104">
        <v>-9210.9468000000052</v>
      </c>
      <c r="V74" s="104">
        <v>7121.2232999999978</v>
      </c>
      <c r="W74" s="104">
        <v>7340.5942000000068</v>
      </c>
      <c r="X74" s="104">
        <v>7567.4959999999992</v>
      </c>
      <c r="Y74" s="102" t="str">
        <f t="shared" si="1"/>
        <v>NESOUT5_09_D_PR24</v>
      </c>
    </row>
    <row r="75" spans="1:25" x14ac:dyDescent="0.25">
      <c r="A75" s="102" t="s">
        <v>75</v>
      </c>
      <c r="B75" s="102" t="s">
        <v>58</v>
      </c>
      <c r="C75" s="102" t="s">
        <v>59</v>
      </c>
      <c r="D75" s="102" t="s">
        <v>50</v>
      </c>
      <c r="E75" s="102" t="s">
        <v>44</v>
      </c>
      <c r="F75" s="103" t="s">
        <v>51</v>
      </c>
      <c r="G75" s="103" t="s">
        <v>51</v>
      </c>
      <c r="H75" s="103" t="s">
        <v>51</v>
      </c>
      <c r="I75" s="103" t="s">
        <v>51</v>
      </c>
      <c r="J75" s="103" t="s">
        <v>51</v>
      </c>
      <c r="K75" s="103" t="s">
        <v>51</v>
      </c>
      <c r="L75" s="103" t="s">
        <v>51</v>
      </c>
      <c r="M75" s="103" t="s">
        <v>51</v>
      </c>
      <c r="N75" s="103" t="s">
        <v>51</v>
      </c>
      <c r="O75" s="104">
        <v>0</v>
      </c>
      <c r="P75" s="104">
        <v>0</v>
      </c>
      <c r="Q75" s="104">
        <v>0</v>
      </c>
      <c r="R75" s="104">
        <v>0</v>
      </c>
      <c r="S75" s="104">
        <v>0</v>
      </c>
      <c r="T75" s="104">
        <v>0</v>
      </c>
      <c r="U75" s="104">
        <v>0</v>
      </c>
      <c r="V75" s="104">
        <v>0</v>
      </c>
      <c r="W75" s="104">
        <v>4867.1913999999997</v>
      </c>
      <c r="X75" s="104">
        <v>4867.1913999999997</v>
      </c>
      <c r="Y75" s="102" t="str">
        <f t="shared" si="1"/>
        <v>NESOUT5_09_E_PR24</v>
      </c>
    </row>
    <row r="76" spans="1:25" x14ac:dyDescent="0.25">
      <c r="A76" s="102" t="s">
        <v>75</v>
      </c>
      <c r="B76" s="102" t="s">
        <v>60</v>
      </c>
      <c r="C76" s="102" t="s">
        <v>61</v>
      </c>
      <c r="D76" s="102" t="s">
        <v>50</v>
      </c>
      <c r="E76" s="102" t="s">
        <v>44</v>
      </c>
      <c r="F76" s="103" t="s">
        <v>51</v>
      </c>
      <c r="G76" s="103" t="s">
        <v>51</v>
      </c>
      <c r="H76" s="103" t="s">
        <v>51</v>
      </c>
      <c r="I76" s="103" t="s">
        <v>51</v>
      </c>
      <c r="J76" s="103" t="s">
        <v>51</v>
      </c>
      <c r="K76" s="103" t="s">
        <v>51</v>
      </c>
      <c r="L76" s="103" t="s">
        <v>51</v>
      </c>
      <c r="M76" s="103" t="s">
        <v>51</v>
      </c>
      <c r="N76" s="103" t="s">
        <v>51</v>
      </c>
      <c r="O76" s="103" t="s">
        <v>51</v>
      </c>
      <c r="P76" s="103" t="s">
        <v>51</v>
      </c>
      <c r="Q76" s="103" t="s">
        <v>51</v>
      </c>
      <c r="R76" s="103" t="s">
        <v>51</v>
      </c>
      <c r="S76" s="103" t="s">
        <v>51</v>
      </c>
      <c r="T76" s="103" t="s">
        <v>51</v>
      </c>
      <c r="U76" s="103" t="s">
        <v>51</v>
      </c>
      <c r="V76" s="103" t="s">
        <v>51</v>
      </c>
      <c r="W76" s="103" t="s">
        <v>51</v>
      </c>
      <c r="X76" s="103" t="s">
        <v>51</v>
      </c>
      <c r="Y76" s="102" t="str">
        <f t="shared" si="1"/>
        <v>NESOUT5_09_F_PR24</v>
      </c>
    </row>
    <row r="77" spans="1:25" x14ac:dyDescent="0.25">
      <c r="A77" s="102" t="s">
        <v>75</v>
      </c>
      <c r="B77" s="102" t="s">
        <v>62</v>
      </c>
      <c r="C77" s="102" t="s">
        <v>63</v>
      </c>
      <c r="D77" s="102" t="s">
        <v>50</v>
      </c>
      <c r="E77" s="102" t="s">
        <v>44</v>
      </c>
      <c r="F77" s="104">
        <v>0</v>
      </c>
      <c r="G77" s="104">
        <v>0</v>
      </c>
      <c r="H77" s="104">
        <v>0</v>
      </c>
      <c r="I77" s="104">
        <v>0</v>
      </c>
      <c r="J77" s="104">
        <v>0</v>
      </c>
      <c r="K77" s="104">
        <v>0</v>
      </c>
      <c r="L77" s="104">
        <v>0</v>
      </c>
      <c r="M77" s="104">
        <v>0</v>
      </c>
      <c r="N77" s="104">
        <v>0</v>
      </c>
      <c r="O77" s="104">
        <v>0</v>
      </c>
      <c r="P77" s="104">
        <v>0</v>
      </c>
      <c r="Q77" s="104">
        <v>0</v>
      </c>
      <c r="R77" s="104">
        <v>0</v>
      </c>
      <c r="S77" s="104">
        <v>0</v>
      </c>
      <c r="T77" s="104">
        <v>0</v>
      </c>
      <c r="U77" s="104">
        <v>0</v>
      </c>
      <c r="V77" s="104">
        <v>0</v>
      </c>
      <c r="W77" s="104">
        <v>4867.1913999999997</v>
      </c>
      <c r="X77" s="104">
        <v>4867.1913999999997</v>
      </c>
      <c r="Y77" s="102" t="str">
        <f t="shared" si="1"/>
        <v>NESOUT5_09_G_PR24</v>
      </c>
    </row>
    <row r="78" spans="1:25" x14ac:dyDescent="0.25">
      <c r="A78" s="102" t="s">
        <v>75</v>
      </c>
      <c r="B78" s="102" t="s">
        <v>64</v>
      </c>
      <c r="C78" s="102" t="s">
        <v>65</v>
      </c>
      <c r="D78" s="102" t="s">
        <v>50</v>
      </c>
      <c r="E78" s="102" t="s">
        <v>44</v>
      </c>
      <c r="F78" s="104">
        <v>0</v>
      </c>
      <c r="G78" s="104">
        <v>0</v>
      </c>
      <c r="H78" s="104">
        <v>0</v>
      </c>
      <c r="I78" s="104">
        <v>0</v>
      </c>
      <c r="J78" s="104">
        <v>0</v>
      </c>
      <c r="K78" s="104">
        <v>0</v>
      </c>
      <c r="L78" s="104">
        <v>0</v>
      </c>
      <c r="M78" s="104">
        <v>0</v>
      </c>
      <c r="N78" s="104">
        <v>0</v>
      </c>
      <c r="O78" s="104">
        <v>0</v>
      </c>
      <c r="P78" s="104">
        <v>2277.4248999999982</v>
      </c>
      <c r="Q78" s="104">
        <v>6394.0754000000024</v>
      </c>
      <c r="R78" s="104">
        <v>2649.497100000001</v>
      </c>
      <c r="S78" s="104">
        <v>-28286.611199999988</v>
      </c>
      <c r="T78" s="104">
        <v>-10004.439700000001</v>
      </c>
      <c r="U78" s="104">
        <v>-9210.9468000000052</v>
      </c>
      <c r="V78" s="104">
        <v>7121.2232999999978</v>
      </c>
      <c r="W78" s="104">
        <v>12207.78560000001</v>
      </c>
      <c r="X78" s="104">
        <v>12434.687400000001</v>
      </c>
      <c r="Y78" s="102" t="str">
        <f t="shared" si="1"/>
        <v>NESOUT5_09_H_PR24</v>
      </c>
    </row>
    <row r="79" spans="1:25" x14ac:dyDescent="0.25">
      <c r="A79" s="102" t="s">
        <v>75</v>
      </c>
      <c r="B79" s="102" t="s">
        <v>66</v>
      </c>
      <c r="C79" s="102" t="s">
        <v>67</v>
      </c>
      <c r="D79" s="102" t="s">
        <v>68</v>
      </c>
      <c r="E79" s="102" t="s">
        <v>44</v>
      </c>
      <c r="F79" s="106">
        <v>0</v>
      </c>
      <c r="G79" s="106">
        <v>0</v>
      </c>
      <c r="H79" s="106">
        <v>0</v>
      </c>
      <c r="I79" s="106">
        <v>0</v>
      </c>
      <c r="J79" s="106">
        <v>0</v>
      </c>
      <c r="K79" s="106">
        <v>0</v>
      </c>
      <c r="L79" s="106">
        <v>0</v>
      </c>
      <c r="M79" s="106">
        <v>0</v>
      </c>
      <c r="N79" s="106">
        <v>0</v>
      </c>
      <c r="O79" s="106">
        <v>0</v>
      </c>
      <c r="P79" s="106">
        <v>9.2386660042106244E-3</v>
      </c>
      <c r="Q79" s="106">
        <v>2.5938386388213948E-2</v>
      </c>
      <c r="R79" s="106">
        <v>1.0748024571973663E-2</v>
      </c>
      <c r="S79" s="106">
        <v>-0.11474826382541249</v>
      </c>
      <c r="T79" s="106">
        <v>-4.0584291911256981E-2</v>
      </c>
      <c r="U79" s="106">
        <v>-3.7365386260487778E-2</v>
      </c>
      <c r="V79" s="106">
        <v>2.8888155043049996E-2</v>
      </c>
      <c r="W79" s="106">
        <v>4.9522446957268339E-2</v>
      </c>
      <c r="X79" s="106">
        <v>5.0442903190953202E-2</v>
      </c>
      <c r="Y79" s="102" t="str">
        <f t="shared" si="1"/>
        <v>NESOUT5_09_PR24</v>
      </c>
    </row>
    <row r="80" spans="1:25" x14ac:dyDescent="0.25">
      <c r="A80" s="102" t="s">
        <v>76</v>
      </c>
      <c r="B80" s="102" t="s">
        <v>48</v>
      </c>
      <c r="C80" s="102" t="s">
        <v>49</v>
      </c>
      <c r="D80" s="102" t="s">
        <v>50</v>
      </c>
      <c r="E80" s="102" t="s">
        <v>44</v>
      </c>
      <c r="F80" s="103" t="s">
        <v>51</v>
      </c>
      <c r="G80" s="103" t="s">
        <v>51</v>
      </c>
      <c r="H80" s="103" t="s">
        <v>51</v>
      </c>
      <c r="I80" s="103" t="s">
        <v>51</v>
      </c>
      <c r="J80" s="103" t="s">
        <v>51</v>
      </c>
      <c r="K80" s="103" t="s">
        <v>51</v>
      </c>
      <c r="L80" s="103" t="s">
        <v>51</v>
      </c>
      <c r="M80" s="103" t="s">
        <v>51</v>
      </c>
      <c r="N80" s="103" t="s">
        <v>51</v>
      </c>
      <c r="O80" s="103" t="s">
        <v>51</v>
      </c>
      <c r="P80" s="103" t="s">
        <v>51</v>
      </c>
      <c r="Q80" s="103" t="s">
        <v>51</v>
      </c>
      <c r="R80" s="103" t="s">
        <v>51</v>
      </c>
      <c r="S80" s="103" t="s">
        <v>51</v>
      </c>
      <c r="T80" s="103" t="s">
        <v>51</v>
      </c>
      <c r="U80" s="103" t="s">
        <v>51</v>
      </c>
      <c r="V80" s="103" t="s">
        <v>51</v>
      </c>
      <c r="W80" s="103" t="s">
        <v>51</v>
      </c>
      <c r="X80" s="103" t="s">
        <v>51</v>
      </c>
      <c r="Y80" s="102" t="str">
        <f t="shared" si="1"/>
        <v>SVEOUT5_09_A_PR24</v>
      </c>
    </row>
    <row r="81" spans="1:25" x14ac:dyDescent="0.25">
      <c r="A81" s="102" t="s">
        <v>76</v>
      </c>
      <c r="B81" s="102" t="s">
        <v>52</v>
      </c>
      <c r="C81" s="102" t="s">
        <v>53</v>
      </c>
      <c r="D81" s="102" t="s">
        <v>50</v>
      </c>
      <c r="E81" s="102" t="s">
        <v>44</v>
      </c>
      <c r="F81" s="103" t="s">
        <v>51</v>
      </c>
      <c r="G81" s="103" t="s">
        <v>51</v>
      </c>
      <c r="H81" s="103" t="s">
        <v>51</v>
      </c>
      <c r="I81" s="103" t="s">
        <v>51</v>
      </c>
      <c r="J81" s="103" t="s">
        <v>51</v>
      </c>
      <c r="K81" s="103" t="s">
        <v>51</v>
      </c>
      <c r="L81" s="103" t="s">
        <v>51</v>
      </c>
      <c r="M81" s="103" t="s">
        <v>51</v>
      </c>
      <c r="N81" s="103" t="s">
        <v>51</v>
      </c>
      <c r="O81" s="104">
        <v>596513.31218794477</v>
      </c>
      <c r="P81" s="104">
        <v>759336.58938315208</v>
      </c>
      <c r="Q81" s="104">
        <v>732151.00723760319</v>
      </c>
      <c r="R81" s="104">
        <v>1161519.988040064</v>
      </c>
      <c r="S81" s="104">
        <v>1167078.832093738</v>
      </c>
      <c r="T81" s="104">
        <v>1421434.772522063</v>
      </c>
      <c r="U81" s="104">
        <v>1444074.703403085</v>
      </c>
      <c r="V81" s="104">
        <v>1632353.5543306109</v>
      </c>
      <c r="W81" s="104">
        <v>1646673.3254715521</v>
      </c>
      <c r="X81" s="104">
        <v>1646673.3254715521</v>
      </c>
      <c r="Y81" s="102" t="str">
        <f t="shared" si="1"/>
        <v>SVEOUT5_09_B_PR24</v>
      </c>
    </row>
    <row r="82" spans="1:25" x14ac:dyDescent="0.25">
      <c r="A82" s="102" t="s">
        <v>76</v>
      </c>
      <c r="B82" s="102" t="s">
        <v>54</v>
      </c>
      <c r="C82" s="102" t="s">
        <v>55</v>
      </c>
      <c r="D82" s="102" t="s">
        <v>50</v>
      </c>
      <c r="E82" s="102" t="s">
        <v>44</v>
      </c>
      <c r="F82" s="103" t="s">
        <v>51</v>
      </c>
      <c r="G82" s="103" t="s">
        <v>51</v>
      </c>
      <c r="H82" s="103" t="s">
        <v>51</v>
      </c>
      <c r="I82" s="103" t="s">
        <v>51</v>
      </c>
      <c r="J82" s="103" t="s">
        <v>51</v>
      </c>
      <c r="K82" s="103" t="s">
        <v>51</v>
      </c>
      <c r="L82" s="103" t="s">
        <v>51</v>
      </c>
      <c r="M82" s="103" t="s">
        <v>51</v>
      </c>
      <c r="N82" s="103" t="s">
        <v>51</v>
      </c>
      <c r="O82" s="104">
        <v>596513.31218794477</v>
      </c>
      <c r="P82" s="104">
        <v>574504.69030566956</v>
      </c>
      <c r="Q82" s="104">
        <v>562668.94768286298</v>
      </c>
      <c r="R82" s="104">
        <v>980553.45805027848</v>
      </c>
      <c r="S82" s="104">
        <v>980811.38571351976</v>
      </c>
      <c r="T82" s="104">
        <v>836067.08164527058</v>
      </c>
      <c r="U82" s="104">
        <v>820658.97782643232</v>
      </c>
      <c r="V82" s="104">
        <v>852623.14317134162</v>
      </c>
      <c r="W82" s="104">
        <v>760001.45806011464</v>
      </c>
      <c r="X82" s="104">
        <v>760001.45806011464</v>
      </c>
      <c r="Y82" s="102" t="str">
        <f t="shared" si="1"/>
        <v>SVEOUT5_09_C_PR24</v>
      </c>
    </row>
    <row r="83" spans="1:25" x14ac:dyDescent="0.25">
      <c r="A83" s="102" t="s">
        <v>76</v>
      </c>
      <c r="B83" s="102" t="s">
        <v>56</v>
      </c>
      <c r="C83" s="102" t="s">
        <v>57</v>
      </c>
      <c r="D83" s="102" t="s">
        <v>50</v>
      </c>
      <c r="E83" s="102" t="s">
        <v>44</v>
      </c>
      <c r="F83" s="104">
        <v>0</v>
      </c>
      <c r="G83" s="104">
        <v>0</v>
      </c>
      <c r="H83" s="104">
        <v>0</v>
      </c>
      <c r="I83" s="104">
        <v>0</v>
      </c>
      <c r="J83" s="104">
        <v>0</v>
      </c>
      <c r="K83" s="104">
        <v>0</v>
      </c>
      <c r="L83" s="104">
        <v>0</v>
      </c>
      <c r="M83" s="104">
        <v>0</v>
      </c>
      <c r="N83" s="104">
        <v>0</v>
      </c>
      <c r="O83" s="104">
        <v>0</v>
      </c>
      <c r="P83" s="104">
        <v>184831.89907748249</v>
      </c>
      <c r="Q83" s="104">
        <v>169482.0595547402</v>
      </c>
      <c r="R83" s="104">
        <v>180966.52998978549</v>
      </c>
      <c r="S83" s="104">
        <v>186267.44638021829</v>
      </c>
      <c r="T83" s="104">
        <v>585367.69087679242</v>
      </c>
      <c r="U83" s="104">
        <v>623415.72557665268</v>
      </c>
      <c r="V83" s="104">
        <v>779730.41115926928</v>
      </c>
      <c r="W83" s="104">
        <v>886671.86741143744</v>
      </c>
      <c r="X83" s="104">
        <v>886671.86741143744</v>
      </c>
      <c r="Y83" s="102" t="str">
        <f t="shared" si="1"/>
        <v>SVEOUT5_09_D_PR24</v>
      </c>
    </row>
    <row r="84" spans="1:25" x14ac:dyDescent="0.25">
      <c r="A84" s="102" t="s">
        <v>76</v>
      </c>
      <c r="B84" s="102" t="s">
        <v>58</v>
      </c>
      <c r="C84" s="102" t="s">
        <v>59</v>
      </c>
      <c r="D84" s="102" t="s">
        <v>50</v>
      </c>
      <c r="E84" s="102" t="s">
        <v>44</v>
      </c>
      <c r="F84" s="103" t="s">
        <v>51</v>
      </c>
      <c r="G84" s="103" t="s">
        <v>51</v>
      </c>
      <c r="H84" s="103" t="s">
        <v>51</v>
      </c>
      <c r="I84" s="103" t="s">
        <v>51</v>
      </c>
      <c r="J84" s="103" t="s">
        <v>51</v>
      </c>
      <c r="K84" s="103" t="s">
        <v>51</v>
      </c>
      <c r="L84" s="103" t="s">
        <v>51</v>
      </c>
      <c r="M84" s="103" t="s">
        <v>51</v>
      </c>
      <c r="N84" s="103" t="s">
        <v>51</v>
      </c>
      <c r="O84" s="104">
        <v>0</v>
      </c>
      <c r="P84" s="104">
        <v>0</v>
      </c>
      <c r="Q84" s="104">
        <v>0</v>
      </c>
      <c r="R84" s="104">
        <v>0</v>
      </c>
      <c r="S84" s="104">
        <v>0</v>
      </c>
      <c r="T84" s="104">
        <v>0</v>
      </c>
      <c r="U84" s="104">
        <v>0</v>
      </c>
      <c r="V84" s="104">
        <v>0</v>
      </c>
      <c r="W84" s="104">
        <v>0</v>
      </c>
      <c r="X84" s="104">
        <v>0</v>
      </c>
      <c r="Y84" s="102" t="str">
        <f t="shared" si="1"/>
        <v>SVEOUT5_09_E_PR24</v>
      </c>
    </row>
    <row r="85" spans="1:25" x14ac:dyDescent="0.25">
      <c r="A85" s="102" t="s">
        <v>76</v>
      </c>
      <c r="B85" s="102" t="s">
        <v>60</v>
      </c>
      <c r="C85" s="102" t="s">
        <v>61</v>
      </c>
      <c r="D85" s="102" t="s">
        <v>50</v>
      </c>
      <c r="E85" s="102" t="s">
        <v>44</v>
      </c>
      <c r="F85" s="103" t="s">
        <v>51</v>
      </c>
      <c r="G85" s="103" t="s">
        <v>51</v>
      </c>
      <c r="H85" s="103" t="s">
        <v>51</v>
      </c>
      <c r="I85" s="103" t="s">
        <v>51</v>
      </c>
      <c r="J85" s="103" t="s">
        <v>51</v>
      </c>
      <c r="K85" s="103" t="s">
        <v>51</v>
      </c>
      <c r="L85" s="103" t="s">
        <v>51</v>
      </c>
      <c r="M85" s="103" t="s">
        <v>51</v>
      </c>
      <c r="N85" s="103" t="s">
        <v>51</v>
      </c>
      <c r="O85" s="103" t="s">
        <v>51</v>
      </c>
      <c r="P85" s="103" t="s">
        <v>51</v>
      </c>
      <c r="Q85" s="103" t="s">
        <v>51</v>
      </c>
      <c r="R85" s="103" t="s">
        <v>51</v>
      </c>
      <c r="S85" s="103" t="s">
        <v>51</v>
      </c>
      <c r="T85" s="103" t="s">
        <v>51</v>
      </c>
      <c r="U85" s="103" t="s">
        <v>51</v>
      </c>
      <c r="V85" s="103" t="s">
        <v>51</v>
      </c>
      <c r="W85" s="103" t="s">
        <v>51</v>
      </c>
      <c r="X85" s="103" t="s">
        <v>51</v>
      </c>
      <c r="Y85" s="102" t="str">
        <f t="shared" si="1"/>
        <v>SVEOUT5_09_F_PR24</v>
      </c>
    </row>
    <row r="86" spans="1:25" x14ac:dyDescent="0.25">
      <c r="A86" s="102" t="s">
        <v>76</v>
      </c>
      <c r="B86" s="102" t="s">
        <v>62</v>
      </c>
      <c r="C86" s="102" t="s">
        <v>63</v>
      </c>
      <c r="D86" s="102" t="s">
        <v>50</v>
      </c>
      <c r="E86" s="102" t="s">
        <v>44</v>
      </c>
      <c r="F86" s="104">
        <v>0</v>
      </c>
      <c r="G86" s="104">
        <v>0</v>
      </c>
      <c r="H86" s="104">
        <v>0</v>
      </c>
      <c r="I86" s="104">
        <v>0</v>
      </c>
      <c r="J86" s="104">
        <v>0</v>
      </c>
      <c r="K86" s="104">
        <v>0</v>
      </c>
      <c r="L86" s="104">
        <v>0</v>
      </c>
      <c r="M86" s="104">
        <v>0</v>
      </c>
      <c r="N86" s="104">
        <v>0</v>
      </c>
      <c r="O86" s="104">
        <v>0</v>
      </c>
      <c r="P86" s="104">
        <v>0</v>
      </c>
      <c r="Q86" s="104">
        <v>0</v>
      </c>
      <c r="R86" s="104">
        <v>0</v>
      </c>
      <c r="S86" s="104">
        <v>0</v>
      </c>
      <c r="T86" s="104">
        <v>0</v>
      </c>
      <c r="U86" s="104">
        <v>0</v>
      </c>
      <c r="V86" s="104">
        <v>0</v>
      </c>
      <c r="W86" s="104">
        <v>0</v>
      </c>
      <c r="X86" s="104">
        <v>0</v>
      </c>
      <c r="Y86" s="102" t="str">
        <f t="shared" si="1"/>
        <v>SVEOUT5_09_G_PR24</v>
      </c>
    </row>
    <row r="87" spans="1:25" x14ac:dyDescent="0.25">
      <c r="A87" s="102" t="s">
        <v>76</v>
      </c>
      <c r="B87" s="102" t="s">
        <v>64</v>
      </c>
      <c r="C87" s="102" t="s">
        <v>65</v>
      </c>
      <c r="D87" s="102" t="s">
        <v>50</v>
      </c>
      <c r="E87" s="102" t="s">
        <v>44</v>
      </c>
      <c r="F87" s="104">
        <v>0</v>
      </c>
      <c r="G87" s="104">
        <v>0</v>
      </c>
      <c r="H87" s="104">
        <v>0</v>
      </c>
      <c r="I87" s="104">
        <v>0</v>
      </c>
      <c r="J87" s="104">
        <v>0</v>
      </c>
      <c r="K87" s="104">
        <v>0</v>
      </c>
      <c r="L87" s="104">
        <v>0</v>
      </c>
      <c r="M87" s="104">
        <v>0</v>
      </c>
      <c r="N87" s="104">
        <v>0</v>
      </c>
      <c r="O87" s="104">
        <v>0</v>
      </c>
      <c r="P87" s="104">
        <v>184831.89907748249</v>
      </c>
      <c r="Q87" s="104">
        <v>169482.0595547402</v>
      </c>
      <c r="R87" s="104">
        <v>180966.52998978549</v>
      </c>
      <c r="S87" s="104">
        <v>186267.44638021829</v>
      </c>
      <c r="T87" s="104">
        <v>585367.69087679242</v>
      </c>
      <c r="U87" s="104">
        <v>623415.72557665268</v>
      </c>
      <c r="V87" s="104">
        <v>779730.41115926928</v>
      </c>
      <c r="W87" s="104">
        <v>886671.86741143744</v>
      </c>
      <c r="X87" s="104">
        <v>886671.86741143744</v>
      </c>
      <c r="Y87" s="102" t="str">
        <f t="shared" si="1"/>
        <v>SVEOUT5_09_H_PR24</v>
      </c>
    </row>
    <row r="88" spans="1:25" x14ac:dyDescent="0.25">
      <c r="A88" s="102" t="s">
        <v>76</v>
      </c>
      <c r="B88" s="102" t="s">
        <v>66</v>
      </c>
      <c r="C88" s="102" t="s">
        <v>67</v>
      </c>
      <c r="D88" s="102" t="s">
        <v>68</v>
      </c>
      <c r="E88" s="102" t="s">
        <v>44</v>
      </c>
      <c r="F88" s="106">
        <v>0</v>
      </c>
      <c r="G88" s="106">
        <v>0</v>
      </c>
      <c r="H88" s="106">
        <v>0</v>
      </c>
      <c r="I88" s="106">
        <v>0</v>
      </c>
      <c r="J88" s="106">
        <v>0</v>
      </c>
      <c r="K88" s="106">
        <v>0</v>
      </c>
      <c r="L88" s="106">
        <v>0</v>
      </c>
      <c r="M88" s="106">
        <v>0</v>
      </c>
      <c r="N88" s="106">
        <v>0</v>
      </c>
      <c r="O88" s="106">
        <v>0</v>
      </c>
      <c r="P88" s="106">
        <v>0.11959054416961294</v>
      </c>
      <c r="Q88" s="106">
        <v>0.10965884043988255</v>
      </c>
      <c r="R88" s="106">
        <v>0.11708956033012806</v>
      </c>
      <c r="S88" s="106">
        <v>0.12051937671406146</v>
      </c>
      <c r="T88" s="106">
        <v>0.3787465315276512</v>
      </c>
      <c r="U88" s="106">
        <v>0.40336449626778054</v>
      </c>
      <c r="V88" s="106">
        <v>0.50450373902744372</v>
      </c>
      <c r="W88" s="106">
        <v>0.57369735231237973</v>
      </c>
      <c r="X88" s="106">
        <v>0.57369735231237973</v>
      </c>
      <c r="Y88" s="102" t="str">
        <f t="shared" si="1"/>
        <v>SVEOUT5_09_PR24</v>
      </c>
    </row>
    <row r="89" spans="1:25" x14ac:dyDescent="0.25">
      <c r="A89" s="102" t="s">
        <v>77</v>
      </c>
      <c r="B89" s="102" t="s">
        <v>48</v>
      </c>
      <c r="C89" s="102" t="s">
        <v>49</v>
      </c>
      <c r="D89" s="102" t="s">
        <v>50</v>
      </c>
      <c r="E89" s="102" t="s">
        <v>44</v>
      </c>
      <c r="F89" s="103" t="s">
        <v>51</v>
      </c>
      <c r="G89" s="103" t="s">
        <v>51</v>
      </c>
      <c r="H89" s="103" t="s">
        <v>51</v>
      </c>
      <c r="I89" s="103" t="s">
        <v>51</v>
      </c>
      <c r="J89" s="103" t="s">
        <v>51</v>
      </c>
      <c r="K89" s="103" t="s">
        <v>51</v>
      </c>
      <c r="L89" s="103" t="s">
        <v>51</v>
      </c>
      <c r="M89" s="103" t="s">
        <v>51</v>
      </c>
      <c r="N89" s="103" t="s">
        <v>51</v>
      </c>
      <c r="O89" s="103" t="s">
        <v>51</v>
      </c>
      <c r="P89" s="103" t="s">
        <v>51</v>
      </c>
      <c r="Q89" s="103" t="s">
        <v>51</v>
      </c>
      <c r="R89" s="103" t="s">
        <v>51</v>
      </c>
      <c r="S89" s="103" t="s">
        <v>51</v>
      </c>
      <c r="T89" s="103" t="s">
        <v>51</v>
      </c>
      <c r="U89" s="103" t="s">
        <v>51</v>
      </c>
      <c r="V89" s="103" t="s">
        <v>51</v>
      </c>
      <c r="W89" s="103" t="s">
        <v>51</v>
      </c>
      <c r="X89" s="103" t="s">
        <v>51</v>
      </c>
      <c r="Y89" s="102" t="str">
        <f t="shared" si="1"/>
        <v>SVTOUT5_09_A_PR24</v>
      </c>
    </row>
    <row r="90" spans="1:25" x14ac:dyDescent="0.25">
      <c r="A90" s="102" t="s">
        <v>77</v>
      </c>
      <c r="B90" s="102" t="s">
        <v>52</v>
      </c>
      <c r="C90" s="102" t="s">
        <v>53</v>
      </c>
      <c r="D90" s="102" t="s">
        <v>50</v>
      </c>
      <c r="E90" s="102" t="s">
        <v>44</v>
      </c>
      <c r="F90" s="103" t="s">
        <v>51</v>
      </c>
      <c r="G90" s="103" t="s">
        <v>51</v>
      </c>
      <c r="H90" s="103" t="s">
        <v>51</v>
      </c>
      <c r="I90" s="103" t="s">
        <v>51</v>
      </c>
      <c r="J90" s="103" t="s">
        <v>51</v>
      </c>
      <c r="K90" s="103" t="s">
        <v>51</v>
      </c>
      <c r="L90" s="103" t="s">
        <v>51</v>
      </c>
      <c r="M90" s="103" t="s">
        <v>51</v>
      </c>
      <c r="N90" s="103" t="s">
        <v>51</v>
      </c>
      <c r="O90" s="103" t="s">
        <v>51</v>
      </c>
      <c r="P90" s="103" t="s">
        <v>51</v>
      </c>
      <c r="Q90" s="103" t="s">
        <v>51</v>
      </c>
      <c r="R90" s="103" t="s">
        <v>51</v>
      </c>
      <c r="S90" s="103" t="s">
        <v>51</v>
      </c>
      <c r="T90" s="103" t="s">
        <v>51</v>
      </c>
      <c r="U90" s="103" t="s">
        <v>51</v>
      </c>
      <c r="V90" s="103" t="s">
        <v>51</v>
      </c>
      <c r="W90" s="103" t="s">
        <v>51</v>
      </c>
      <c r="X90" s="103" t="s">
        <v>51</v>
      </c>
      <c r="Y90" s="102" t="str">
        <f t="shared" si="1"/>
        <v>SVTOUT5_09_B_PR24</v>
      </c>
    </row>
    <row r="91" spans="1:25" x14ac:dyDescent="0.25">
      <c r="A91" s="102" t="s">
        <v>77</v>
      </c>
      <c r="B91" s="102" t="s">
        <v>54</v>
      </c>
      <c r="C91" s="102" t="s">
        <v>55</v>
      </c>
      <c r="D91" s="102" t="s">
        <v>50</v>
      </c>
      <c r="E91" s="102" t="s">
        <v>44</v>
      </c>
      <c r="F91" s="103" t="s">
        <v>51</v>
      </c>
      <c r="G91" s="103" t="s">
        <v>51</v>
      </c>
      <c r="H91" s="103" t="s">
        <v>51</v>
      </c>
      <c r="I91" s="103" t="s">
        <v>51</v>
      </c>
      <c r="J91" s="103" t="s">
        <v>51</v>
      </c>
      <c r="K91" s="103" t="s">
        <v>51</v>
      </c>
      <c r="L91" s="103" t="s">
        <v>51</v>
      </c>
      <c r="M91" s="103" t="s">
        <v>51</v>
      </c>
      <c r="N91" s="103" t="s">
        <v>51</v>
      </c>
      <c r="O91" s="103" t="s">
        <v>51</v>
      </c>
      <c r="P91" s="103" t="s">
        <v>51</v>
      </c>
      <c r="Q91" s="103" t="s">
        <v>51</v>
      </c>
      <c r="R91" s="103" t="s">
        <v>51</v>
      </c>
      <c r="S91" s="103" t="s">
        <v>51</v>
      </c>
      <c r="T91" s="103" t="s">
        <v>51</v>
      </c>
      <c r="U91" s="103" t="s">
        <v>51</v>
      </c>
      <c r="V91" s="103" t="s">
        <v>51</v>
      </c>
      <c r="W91" s="103" t="s">
        <v>51</v>
      </c>
      <c r="X91" s="103" t="s">
        <v>51</v>
      </c>
      <c r="Y91" s="102" t="str">
        <f t="shared" si="1"/>
        <v>SVTOUT5_09_C_PR24</v>
      </c>
    </row>
    <row r="92" spans="1:25" x14ac:dyDescent="0.25">
      <c r="A92" s="102" t="s">
        <v>77</v>
      </c>
      <c r="B92" s="102" t="s">
        <v>56</v>
      </c>
      <c r="C92" s="102" t="s">
        <v>57</v>
      </c>
      <c r="D92" s="102" t="s">
        <v>50</v>
      </c>
      <c r="E92" s="102" t="s">
        <v>44</v>
      </c>
      <c r="F92" s="103" t="s">
        <v>51</v>
      </c>
      <c r="G92" s="103" t="s">
        <v>51</v>
      </c>
      <c r="H92" s="103" t="s">
        <v>51</v>
      </c>
      <c r="I92" s="103" t="s">
        <v>51</v>
      </c>
      <c r="J92" s="103" t="s">
        <v>51</v>
      </c>
      <c r="K92" s="103" t="s">
        <v>51</v>
      </c>
      <c r="L92" s="103" t="s">
        <v>51</v>
      </c>
      <c r="M92" s="103" t="s">
        <v>51</v>
      </c>
      <c r="N92" s="103" t="s">
        <v>51</v>
      </c>
      <c r="O92" s="103" t="s">
        <v>51</v>
      </c>
      <c r="P92" s="103" t="s">
        <v>51</v>
      </c>
      <c r="Q92" s="103" t="s">
        <v>51</v>
      </c>
      <c r="R92" s="103" t="s">
        <v>51</v>
      </c>
      <c r="S92" s="103" t="s">
        <v>51</v>
      </c>
      <c r="T92" s="103" t="s">
        <v>51</v>
      </c>
      <c r="U92" s="103" t="s">
        <v>51</v>
      </c>
      <c r="V92" s="103" t="s">
        <v>51</v>
      </c>
      <c r="W92" s="103" t="s">
        <v>51</v>
      </c>
      <c r="X92" s="103" t="s">
        <v>51</v>
      </c>
      <c r="Y92" s="102" t="str">
        <f t="shared" si="1"/>
        <v>SVTOUT5_09_D_PR24</v>
      </c>
    </row>
    <row r="93" spans="1:25" x14ac:dyDescent="0.25">
      <c r="A93" s="102" t="s">
        <v>77</v>
      </c>
      <c r="B93" s="102" t="s">
        <v>58</v>
      </c>
      <c r="C93" s="102" t="s">
        <v>59</v>
      </c>
      <c r="D93" s="102" t="s">
        <v>50</v>
      </c>
      <c r="E93" s="102" t="s">
        <v>44</v>
      </c>
      <c r="F93" s="103" t="s">
        <v>51</v>
      </c>
      <c r="G93" s="103" t="s">
        <v>51</v>
      </c>
      <c r="H93" s="103" t="s">
        <v>51</v>
      </c>
      <c r="I93" s="103" t="s">
        <v>51</v>
      </c>
      <c r="J93" s="103" t="s">
        <v>51</v>
      </c>
      <c r="K93" s="103" t="s">
        <v>51</v>
      </c>
      <c r="L93" s="103" t="s">
        <v>51</v>
      </c>
      <c r="M93" s="103" t="s">
        <v>51</v>
      </c>
      <c r="N93" s="103" t="s">
        <v>51</v>
      </c>
      <c r="O93" s="103" t="s">
        <v>51</v>
      </c>
      <c r="P93" s="103" t="s">
        <v>51</v>
      </c>
      <c r="Q93" s="103" t="s">
        <v>51</v>
      </c>
      <c r="R93" s="103" t="s">
        <v>51</v>
      </c>
      <c r="S93" s="103" t="s">
        <v>51</v>
      </c>
      <c r="T93" s="103" t="s">
        <v>51</v>
      </c>
      <c r="U93" s="103" t="s">
        <v>51</v>
      </c>
      <c r="V93" s="103" t="s">
        <v>51</v>
      </c>
      <c r="W93" s="103" t="s">
        <v>51</v>
      </c>
      <c r="X93" s="103" t="s">
        <v>51</v>
      </c>
      <c r="Y93" s="102" t="str">
        <f t="shared" si="1"/>
        <v>SVTOUT5_09_E_PR24</v>
      </c>
    </row>
    <row r="94" spans="1:25" x14ac:dyDescent="0.25">
      <c r="A94" s="102" t="s">
        <v>77</v>
      </c>
      <c r="B94" s="102" t="s">
        <v>60</v>
      </c>
      <c r="C94" s="102" t="s">
        <v>61</v>
      </c>
      <c r="D94" s="102" t="s">
        <v>50</v>
      </c>
      <c r="E94" s="102" t="s">
        <v>44</v>
      </c>
      <c r="F94" s="103" t="s">
        <v>51</v>
      </c>
      <c r="G94" s="103" t="s">
        <v>51</v>
      </c>
      <c r="H94" s="103" t="s">
        <v>51</v>
      </c>
      <c r="I94" s="103" t="s">
        <v>51</v>
      </c>
      <c r="J94" s="103" t="s">
        <v>51</v>
      </c>
      <c r="K94" s="103" t="s">
        <v>51</v>
      </c>
      <c r="L94" s="103" t="s">
        <v>51</v>
      </c>
      <c r="M94" s="103" t="s">
        <v>51</v>
      </c>
      <c r="N94" s="103" t="s">
        <v>51</v>
      </c>
      <c r="O94" s="103" t="s">
        <v>51</v>
      </c>
      <c r="P94" s="103" t="s">
        <v>51</v>
      </c>
      <c r="Q94" s="103" t="s">
        <v>51</v>
      </c>
      <c r="R94" s="103" t="s">
        <v>51</v>
      </c>
      <c r="S94" s="103" t="s">
        <v>51</v>
      </c>
      <c r="T94" s="103" t="s">
        <v>51</v>
      </c>
      <c r="U94" s="103" t="s">
        <v>51</v>
      </c>
      <c r="V94" s="103" t="s">
        <v>51</v>
      </c>
      <c r="W94" s="103" t="s">
        <v>51</v>
      </c>
      <c r="X94" s="103" t="s">
        <v>51</v>
      </c>
      <c r="Y94" s="102" t="str">
        <f t="shared" si="1"/>
        <v>SVTOUT5_09_F_PR24</v>
      </c>
    </row>
    <row r="95" spans="1:25" x14ac:dyDescent="0.25">
      <c r="A95" s="102" t="s">
        <v>77</v>
      </c>
      <c r="B95" s="102" t="s">
        <v>62</v>
      </c>
      <c r="C95" s="102" t="s">
        <v>63</v>
      </c>
      <c r="D95" s="102" t="s">
        <v>50</v>
      </c>
      <c r="E95" s="102" t="s">
        <v>44</v>
      </c>
      <c r="F95" s="103" t="s">
        <v>51</v>
      </c>
      <c r="G95" s="103" t="s">
        <v>51</v>
      </c>
      <c r="H95" s="103" t="s">
        <v>51</v>
      </c>
      <c r="I95" s="103" t="s">
        <v>51</v>
      </c>
      <c r="J95" s="103" t="s">
        <v>51</v>
      </c>
      <c r="K95" s="103" t="s">
        <v>51</v>
      </c>
      <c r="L95" s="103" t="s">
        <v>51</v>
      </c>
      <c r="M95" s="103" t="s">
        <v>51</v>
      </c>
      <c r="N95" s="103" t="s">
        <v>51</v>
      </c>
      <c r="O95" s="103" t="s">
        <v>51</v>
      </c>
      <c r="P95" s="103" t="s">
        <v>51</v>
      </c>
      <c r="Q95" s="103" t="s">
        <v>51</v>
      </c>
      <c r="R95" s="103" t="s">
        <v>51</v>
      </c>
      <c r="S95" s="103" t="s">
        <v>51</v>
      </c>
      <c r="T95" s="103" t="s">
        <v>51</v>
      </c>
      <c r="U95" s="103" t="s">
        <v>51</v>
      </c>
      <c r="V95" s="103" t="s">
        <v>51</v>
      </c>
      <c r="W95" s="103" t="s">
        <v>51</v>
      </c>
      <c r="X95" s="103" t="s">
        <v>51</v>
      </c>
      <c r="Y95" s="102" t="str">
        <f t="shared" si="1"/>
        <v>SVTOUT5_09_G_PR24</v>
      </c>
    </row>
    <row r="96" spans="1:25" x14ac:dyDescent="0.25">
      <c r="A96" s="102" t="s">
        <v>77</v>
      </c>
      <c r="B96" s="102" t="s">
        <v>64</v>
      </c>
      <c r="C96" s="102" t="s">
        <v>65</v>
      </c>
      <c r="D96" s="102" t="s">
        <v>50</v>
      </c>
      <c r="E96" s="102" t="s">
        <v>44</v>
      </c>
      <c r="F96" s="103" t="s">
        <v>51</v>
      </c>
      <c r="G96" s="103" t="s">
        <v>51</v>
      </c>
      <c r="H96" s="103" t="s">
        <v>51</v>
      </c>
      <c r="I96" s="103" t="s">
        <v>51</v>
      </c>
      <c r="J96" s="103" t="s">
        <v>51</v>
      </c>
      <c r="K96" s="103" t="s">
        <v>51</v>
      </c>
      <c r="L96" s="103" t="s">
        <v>51</v>
      </c>
      <c r="M96" s="103" t="s">
        <v>51</v>
      </c>
      <c r="N96" s="103" t="s">
        <v>51</v>
      </c>
      <c r="O96" s="103" t="s">
        <v>51</v>
      </c>
      <c r="P96" s="103" t="s">
        <v>51</v>
      </c>
      <c r="Q96" s="103" t="s">
        <v>51</v>
      </c>
      <c r="R96" s="103" t="s">
        <v>51</v>
      </c>
      <c r="S96" s="103" t="s">
        <v>51</v>
      </c>
      <c r="T96" s="103" t="s">
        <v>51</v>
      </c>
      <c r="U96" s="103" t="s">
        <v>51</v>
      </c>
      <c r="V96" s="103" t="s">
        <v>51</v>
      </c>
      <c r="W96" s="103" t="s">
        <v>51</v>
      </c>
      <c r="X96" s="103" t="s">
        <v>51</v>
      </c>
      <c r="Y96" s="102" t="str">
        <f t="shared" si="1"/>
        <v>SVTOUT5_09_H_PR24</v>
      </c>
    </row>
    <row r="97" spans="1:25" x14ac:dyDescent="0.25">
      <c r="A97" s="102" t="s">
        <v>77</v>
      </c>
      <c r="B97" s="102" t="s">
        <v>66</v>
      </c>
      <c r="C97" s="102" t="s">
        <v>67</v>
      </c>
      <c r="D97" s="102" t="s">
        <v>68</v>
      </c>
      <c r="E97" s="102" t="s">
        <v>44</v>
      </c>
      <c r="F97" s="103" t="s">
        <v>51</v>
      </c>
      <c r="G97" s="103" t="s">
        <v>51</v>
      </c>
      <c r="H97" s="103" t="s">
        <v>51</v>
      </c>
      <c r="I97" s="103" t="s">
        <v>51</v>
      </c>
      <c r="J97" s="103" t="s">
        <v>51</v>
      </c>
      <c r="K97" s="103" t="s">
        <v>51</v>
      </c>
      <c r="L97" s="103" t="s">
        <v>51</v>
      </c>
      <c r="M97" s="103" t="s">
        <v>51</v>
      </c>
      <c r="N97" s="103" t="s">
        <v>51</v>
      </c>
      <c r="O97" s="103" t="s">
        <v>51</v>
      </c>
      <c r="P97" s="103" t="s">
        <v>51</v>
      </c>
      <c r="Q97" s="103" t="s">
        <v>51</v>
      </c>
      <c r="R97" s="103" t="s">
        <v>51</v>
      </c>
      <c r="S97" s="103" t="s">
        <v>51</v>
      </c>
      <c r="T97" s="103" t="s">
        <v>51</v>
      </c>
      <c r="U97" s="103" t="s">
        <v>51</v>
      </c>
      <c r="V97" s="103" t="s">
        <v>51</v>
      </c>
      <c r="W97" s="103" t="s">
        <v>51</v>
      </c>
      <c r="X97" s="103" t="s">
        <v>51</v>
      </c>
      <c r="Y97" s="102" t="str">
        <f t="shared" si="1"/>
        <v>SVTOUT5_09_PR24</v>
      </c>
    </row>
    <row r="98" spans="1:25" x14ac:dyDescent="0.25">
      <c r="A98" s="102" t="s">
        <v>78</v>
      </c>
      <c r="B98" s="102" t="s">
        <v>48</v>
      </c>
      <c r="C98" s="102" t="s">
        <v>49</v>
      </c>
      <c r="D98" s="102" t="s">
        <v>50</v>
      </c>
      <c r="E98" s="102" t="s">
        <v>44</v>
      </c>
      <c r="F98" s="103" t="s">
        <v>51</v>
      </c>
      <c r="G98" s="103" t="s">
        <v>51</v>
      </c>
      <c r="H98" s="103" t="s">
        <v>51</v>
      </c>
      <c r="I98" s="103" t="s">
        <v>51</v>
      </c>
      <c r="J98" s="103" t="s">
        <v>51</v>
      </c>
      <c r="K98" s="103" t="s">
        <v>51</v>
      </c>
      <c r="L98" s="103" t="s">
        <v>51</v>
      </c>
      <c r="M98" s="103" t="s">
        <v>51</v>
      </c>
      <c r="N98" s="103" t="s">
        <v>51</v>
      </c>
      <c r="O98" s="103" t="s">
        <v>51</v>
      </c>
      <c r="P98" s="103" t="s">
        <v>51</v>
      </c>
      <c r="Q98" s="103" t="s">
        <v>51</v>
      </c>
      <c r="R98" s="103" t="s">
        <v>51</v>
      </c>
      <c r="S98" s="103" t="s">
        <v>51</v>
      </c>
      <c r="T98" s="103" t="s">
        <v>51</v>
      </c>
      <c r="U98" s="103" t="s">
        <v>51</v>
      </c>
      <c r="V98" s="103" t="s">
        <v>51</v>
      </c>
      <c r="W98" s="103" t="s">
        <v>51</v>
      </c>
      <c r="X98" s="103" t="s">
        <v>51</v>
      </c>
      <c r="Y98" s="102" t="str">
        <f t="shared" si="1"/>
        <v>SWBOUT5_09_A_PR24</v>
      </c>
    </row>
    <row r="99" spans="1:25" x14ac:dyDescent="0.25">
      <c r="A99" s="102" t="s">
        <v>78</v>
      </c>
      <c r="B99" s="102" t="s">
        <v>52</v>
      </c>
      <c r="C99" s="102" t="s">
        <v>53</v>
      </c>
      <c r="D99" s="102" t="s">
        <v>50</v>
      </c>
      <c r="E99" s="102" t="s">
        <v>44</v>
      </c>
      <c r="F99" s="104">
        <v>63834.520400000001</v>
      </c>
      <c r="G99" s="104">
        <v>63834.520400000001</v>
      </c>
      <c r="H99" s="104">
        <v>63834.520400000001</v>
      </c>
      <c r="I99" s="104">
        <v>63834.520400000001</v>
      </c>
      <c r="J99" s="104">
        <v>63834.520400000001</v>
      </c>
      <c r="K99" s="104">
        <v>109840.57709999999</v>
      </c>
      <c r="L99" s="104">
        <v>109840.57709999999</v>
      </c>
      <c r="M99" s="104">
        <v>109840.57709999999</v>
      </c>
      <c r="N99" s="104">
        <v>109840.57709999999</v>
      </c>
      <c r="O99" s="104">
        <v>109840.57709999999</v>
      </c>
      <c r="P99" s="104">
        <v>221871.08720000001</v>
      </c>
      <c r="Q99" s="104">
        <v>221871.08720000001</v>
      </c>
      <c r="R99" s="104">
        <v>225625.61919999999</v>
      </c>
      <c r="S99" s="104">
        <v>225625.61919999999</v>
      </c>
      <c r="T99" s="104">
        <v>233336.43830000001</v>
      </c>
      <c r="U99" s="104">
        <v>400586.06410000002</v>
      </c>
      <c r="V99" s="104">
        <v>410885.77399999998</v>
      </c>
      <c r="W99" s="104">
        <v>425309.32659999997</v>
      </c>
      <c r="X99" s="104">
        <v>453613.00270000001</v>
      </c>
      <c r="Y99" s="102" t="str">
        <f t="shared" si="1"/>
        <v>SWBOUT5_09_B_PR24</v>
      </c>
    </row>
    <row r="100" spans="1:25" x14ac:dyDescent="0.25">
      <c r="A100" s="102" t="s">
        <v>78</v>
      </c>
      <c r="B100" s="102" t="s">
        <v>54</v>
      </c>
      <c r="C100" s="102" t="s">
        <v>55</v>
      </c>
      <c r="D100" s="102" t="s">
        <v>50</v>
      </c>
      <c r="E100" s="102" t="s">
        <v>44</v>
      </c>
      <c r="F100" s="104">
        <v>52103.287700000001</v>
      </c>
      <c r="G100" s="104">
        <v>52760.5219</v>
      </c>
      <c r="H100" s="104">
        <v>79009.534199999995</v>
      </c>
      <c r="I100" s="104">
        <v>60462.475899999998</v>
      </c>
      <c r="J100" s="104">
        <v>64872.288699999997</v>
      </c>
      <c r="K100" s="104">
        <v>97096.743000000002</v>
      </c>
      <c r="L100" s="104">
        <v>128731.1352</v>
      </c>
      <c r="M100" s="104">
        <v>106872.3337</v>
      </c>
      <c r="N100" s="104">
        <v>96280.549799999993</v>
      </c>
      <c r="O100" s="104">
        <v>109840.57709999999</v>
      </c>
      <c r="P100" s="104">
        <v>194218.93479999999</v>
      </c>
      <c r="Q100" s="104">
        <v>164045.01670000001</v>
      </c>
      <c r="R100" s="104">
        <v>173410.23689999999</v>
      </c>
      <c r="S100" s="104">
        <v>173003.73360000001</v>
      </c>
      <c r="T100" s="104">
        <v>183351.74239999999</v>
      </c>
      <c r="U100" s="104">
        <v>224108.87609999999</v>
      </c>
      <c r="V100" s="104">
        <v>224729.41800000001</v>
      </c>
      <c r="W100" s="104">
        <v>227084.98809999999</v>
      </c>
      <c r="X100" s="104">
        <v>223151.92230000001</v>
      </c>
      <c r="Y100" s="102" t="str">
        <f t="shared" si="1"/>
        <v>SWBOUT5_09_C_PR24</v>
      </c>
    </row>
    <row r="101" spans="1:25" x14ac:dyDescent="0.25">
      <c r="A101" s="102" t="s">
        <v>78</v>
      </c>
      <c r="B101" s="102" t="s">
        <v>56</v>
      </c>
      <c r="C101" s="102" t="s">
        <v>57</v>
      </c>
      <c r="D101" s="102" t="s">
        <v>50</v>
      </c>
      <c r="E101" s="102" t="s">
        <v>44</v>
      </c>
      <c r="F101" s="104">
        <v>11731.2327</v>
      </c>
      <c r="G101" s="104">
        <v>11073.9985</v>
      </c>
      <c r="H101" s="104">
        <v>-15175.01379999999</v>
      </c>
      <c r="I101" s="104">
        <v>3372.0445000000041</v>
      </c>
      <c r="J101" s="104">
        <v>-1037.7682999999961</v>
      </c>
      <c r="K101" s="104">
        <v>12743.834099999989</v>
      </c>
      <c r="L101" s="104">
        <v>-18890.558100000009</v>
      </c>
      <c r="M101" s="104">
        <v>2968.2433999999921</v>
      </c>
      <c r="N101" s="104">
        <v>13560.0273</v>
      </c>
      <c r="O101" s="104">
        <v>0</v>
      </c>
      <c r="P101" s="104">
        <v>27652.152400000021</v>
      </c>
      <c r="Q101" s="104">
        <v>57826.070500000002</v>
      </c>
      <c r="R101" s="104">
        <v>52215.382299999997</v>
      </c>
      <c r="S101" s="104">
        <v>52621.88559999998</v>
      </c>
      <c r="T101" s="104">
        <v>49984.695900000021</v>
      </c>
      <c r="U101" s="104">
        <v>176477.18799999999</v>
      </c>
      <c r="V101" s="104">
        <v>186156.356</v>
      </c>
      <c r="W101" s="104">
        <v>198224.33850000001</v>
      </c>
      <c r="X101" s="104">
        <v>230461.08040000001</v>
      </c>
      <c r="Y101" s="102" t="str">
        <f t="shared" si="1"/>
        <v>SWBOUT5_09_D_PR24</v>
      </c>
    </row>
    <row r="102" spans="1:25" x14ac:dyDescent="0.25">
      <c r="A102" s="102" t="s">
        <v>78</v>
      </c>
      <c r="B102" s="102" t="s">
        <v>58</v>
      </c>
      <c r="C102" s="102" t="s">
        <v>59</v>
      </c>
      <c r="D102" s="102" t="s">
        <v>50</v>
      </c>
      <c r="E102" s="102" t="s">
        <v>44</v>
      </c>
      <c r="F102" s="104">
        <v>0</v>
      </c>
      <c r="G102" s="104">
        <v>0</v>
      </c>
      <c r="H102" s="104">
        <v>0</v>
      </c>
      <c r="I102" s="104">
        <v>0</v>
      </c>
      <c r="J102" s="104">
        <v>0</v>
      </c>
      <c r="K102" s="104">
        <v>0</v>
      </c>
      <c r="L102" s="104">
        <v>0</v>
      </c>
      <c r="M102" s="104">
        <v>0</v>
      </c>
      <c r="N102" s="104">
        <v>0</v>
      </c>
      <c r="O102" s="104">
        <v>0</v>
      </c>
      <c r="P102" s="104">
        <v>0</v>
      </c>
      <c r="Q102" s="104">
        <v>0</v>
      </c>
      <c r="R102" s="104">
        <v>0</v>
      </c>
      <c r="S102" s="104">
        <v>0</v>
      </c>
      <c r="T102" s="104">
        <v>0</v>
      </c>
      <c r="U102" s="104">
        <v>0</v>
      </c>
      <c r="V102" s="104">
        <v>0</v>
      </c>
      <c r="W102" s="104">
        <v>0</v>
      </c>
      <c r="X102" s="104">
        <v>0</v>
      </c>
      <c r="Y102" s="102" t="str">
        <f t="shared" si="1"/>
        <v>SWBOUT5_09_E_PR24</v>
      </c>
    </row>
    <row r="103" spans="1:25" x14ac:dyDescent="0.25">
      <c r="A103" s="102" t="s">
        <v>78</v>
      </c>
      <c r="B103" s="102" t="s">
        <v>60</v>
      </c>
      <c r="C103" s="102" t="s">
        <v>61</v>
      </c>
      <c r="D103" s="102" t="s">
        <v>50</v>
      </c>
      <c r="E103" s="102" t="s">
        <v>44</v>
      </c>
      <c r="F103" s="103" t="s">
        <v>51</v>
      </c>
      <c r="G103" s="103" t="s">
        <v>51</v>
      </c>
      <c r="H103" s="103" t="s">
        <v>51</v>
      </c>
      <c r="I103" s="103" t="s">
        <v>51</v>
      </c>
      <c r="J103" s="103" t="s">
        <v>51</v>
      </c>
      <c r="K103" s="103" t="s">
        <v>51</v>
      </c>
      <c r="L103" s="103" t="s">
        <v>51</v>
      </c>
      <c r="M103" s="103" t="s">
        <v>51</v>
      </c>
      <c r="N103" s="103" t="s">
        <v>51</v>
      </c>
      <c r="O103" s="103" t="s">
        <v>51</v>
      </c>
      <c r="P103" s="103" t="s">
        <v>51</v>
      </c>
      <c r="Q103" s="103" t="s">
        <v>51</v>
      </c>
      <c r="R103" s="103" t="s">
        <v>51</v>
      </c>
      <c r="S103" s="103" t="s">
        <v>51</v>
      </c>
      <c r="T103" s="103" t="s">
        <v>51</v>
      </c>
      <c r="U103" s="103" t="s">
        <v>51</v>
      </c>
      <c r="V103" s="103" t="s">
        <v>51</v>
      </c>
      <c r="W103" s="103" t="s">
        <v>51</v>
      </c>
      <c r="X103" s="103" t="s">
        <v>51</v>
      </c>
      <c r="Y103" s="102" t="str">
        <f t="shared" si="1"/>
        <v>SWBOUT5_09_F_PR24</v>
      </c>
    </row>
    <row r="104" spans="1:25" x14ac:dyDescent="0.25">
      <c r="A104" s="102" t="s">
        <v>78</v>
      </c>
      <c r="B104" s="102" t="s">
        <v>62</v>
      </c>
      <c r="C104" s="102" t="s">
        <v>63</v>
      </c>
      <c r="D104" s="102" t="s">
        <v>50</v>
      </c>
      <c r="E104" s="102" t="s">
        <v>44</v>
      </c>
      <c r="F104" s="104">
        <v>0</v>
      </c>
      <c r="G104" s="104">
        <v>0</v>
      </c>
      <c r="H104" s="104">
        <v>0</v>
      </c>
      <c r="I104" s="104">
        <v>0</v>
      </c>
      <c r="J104" s="104">
        <v>0</v>
      </c>
      <c r="K104" s="104">
        <v>0</v>
      </c>
      <c r="L104" s="104">
        <v>0</v>
      </c>
      <c r="M104" s="104">
        <v>0</v>
      </c>
      <c r="N104" s="104">
        <v>0</v>
      </c>
      <c r="O104" s="104">
        <v>0</v>
      </c>
      <c r="P104" s="104">
        <v>0</v>
      </c>
      <c r="Q104" s="104">
        <v>0</v>
      </c>
      <c r="R104" s="104">
        <v>0</v>
      </c>
      <c r="S104" s="104">
        <v>0</v>
      </c>
      <c r="T104" s="104">
        <v>0</v>
      </c>
      <c r="U104" s="104">
        <v>0</v>
      </c>
      <c r="V104" s="104">
        <v>0</v>
      </c>
      <c r="W104" s="104">
        <v>0</v>
      </c>
      <c r="X104" s="104">
        <v>0</v>
      </c>
      <c r="Y104" s="102" t="str">
        <f t="shared" si="1"/>
        <v>SWBOUT5_09_G_PR24</v>
      </c>
    </row>
    <row r="105" spans="1:25" x14ac:dyDescent="0.25">
      <c r="A105" s="102" t="s">
        <v>78</v>
      </c>
      <c r="B105" s="102" t="s">
        <v>64</v>
      </c>
      <c r="C105" s="102" t="s">
        <v>65</v>
      </c>
      <c r="D105" s="102" t="s">
        <v>50</v>
      </c>
      <c r="E105" s="102" t="s">
        <v>44</v>
      </c>
      <c r="F105" s="104">
        <v>11731.2327</v>
      </c>
      <c r="G105" s="104">
        <v>11073.9985</v>
      </c>
      <c r="H105" s="104">
        <v>-15175.01379999999</v>
      </c>
      <c r="I105" s="104">
        <v>3372.0445000000041</v>
      </c>
      <c r="J105" s="104">
        <v>-1037.7682999999961</v>
      </c>
      <c r="K105" s="104">
        <v>12743.834099999989</v>
      </c>
      <c r="L105" s="104">
        <v>-18890.558100000009</v>
      </c>
      <c r="M105" s="104">
        <v>2968.2433999999921</v>
      </c>
      <c r="N105" s="104">
        <v>13560.0273</v>
      </c>
      <c r="O105" s="104">
        <v>0</v>
      </c>
      <c r="P105" s="104">
        <v>27652.152400000021</v>
      </c>
      <c r="Q105" s="104">
        <v>57826.070500000002</v>
      </c>
      <c r="R105" s="104">
        <v>52215.382299999997</v>
      </c>
      <c r="S105" s="104">
        <v>52621.88559999998</v>
      </c>
      <c r="T105" s="104">
        <v>49984.695900000021</v>
      </c>
      <c r="U105" s="104">
        <v>176477.18799999999</v>
      </c>
      <c r="V105" s="104">
        <v>186156.356</v>
      </c>
      <c r="W105" s="104">
        <v>198224.33850000001</v>
      </c>
      <c r="X105" s="104">
        <v>230461.08040000001</v>
      </c>
      <c r="Y105" s="102" t="str">
        <f t="shared" si="1"/>
        <v>SWBOUT5_09_H_PR24</v>
      </c>
    </row>
    <row r="106" spans="1:25" x14ac:dyDescent="0.25">
      <c r="A106" s="102" t="s">
        <v>78</v>
      </c>
      <c r="B106" s="102" t="s">
        <v>66</v>
      </c>
      <c r="C106" s="102" t="s">
        <v>67</v>
      </c>
      <c r="D106" s="102" t="s">
        <v>68</v>
      </c>
      <c r="E106" s="102" t="s">
        <v>44</v>
      </c>
      <c r="F106" s="106">
        <v>6.4280561082195624E-3</v>
      </c>
      <c r="G106" s="106">
        <v>6.0679287096861764E-3</v>
      </c>
      <c r="H106" s="106">
        <v>-8.3150545764390221E-3</v>
      </c>
      <c r="I106" s="106">
        <v>1.8476908437263545E-3</v>
      </c>
      <c r="J106" s="106">
        <v>-5.6863869555086105E-4</v>
      </c>
      <c r="K106" s="106">
        <v>6.9829047571992754E-3</v>
      </c>
      <c r="L106" s="106">
        <v>-1.0350964002477044E-2</v>
      </c>
      <c r="M106" s="106">
        <v>1.6264305385445426E-3</v>
      </c>
      <c r="N106" s="106">
        <v>7.4301327526636674E-3</v>
      </c>
      <c r="O106" s="106">
        <v>0</v>
      </c>
      <c r="P106" s="106">
        <v>1.5151825190564872E-2</v>
      </c>
      <c r="Q106" s="106">
        <v>3.168543623653975E-2</v>
      </c>
      <c r="R106" s="106">
        <v>2.8611094479144939E-2</v>
      </c>
      <c r="S106" s="106">
        <v>2.8833835438036352E-2</v>
      </c>
      <c r="T106" s="106">
        <v>2.7388803718597487E-2</v>
      </c>
      <c r="U106" s="106">
        <v>9.669957925945942E-2</v>
      </c>
      <c r="V106" s="106">
        <v>0.10200321925842415</v>
      </c>
      <c r="W106" s="106">
        <v>0.10861579532837219</v>
      </c>
      <c r="X106" s="106">
        <v>0.12627971786563399</v>
      </c>
      <c r="Y106" s="102" t="str">
        <f t="shared" si="1"/>
        <v>SWBOUT5_09_PR24</v>
      </c>
    </row>
    <row r="107" spans="1:25" x14ac:dyDescent="0.25">
      <c r="A107" s="102" t="s">
        <v>79</v>
      </c>
      <c r="B107" s="102" t="s">
        <v>48</v>
      </c>
      <c r="C107" s="102" t="s">
        <v>49</v>
      </c>
      <c r="D107" s="102" t="s">
        <v>50</v>
      </c>
      <c r="E107" s="102" t="s">
        <v>44</v>
      </c>
      <c r="F107" s="103" t="s">
        <v>51</v>
      </c>
      <c r="G107" s="103" t="s">
        <v>51</v>
      </c>
      <c r="H107" s="103" t="s">
        <v>51</v>
      </c>
      <c r="I107" s="103" t="s">
        <v>51</v>
      </c>
      <c r="J107" s="103" t="s">
        <v>51</v>
      </c>
      <c r="K107" s="103" t="s">
        <v>51</v>
      </c>
      <c r="L107" s="103" t="s">
        <v>51</v>
      </c>
      <c r="M107" s="103" t="s">
        <v>51</v>
      </c>
      <c r="N107" s="103" t="s">
        <v>51</v>
      </c>
      <c r="O107" s="103" t="s">
        <v>51</v>
      </c>
      <c r="P107" s="103" t="s">
        <v>51</v>
      </c>
      <c r="Q107" s="103" t="s">
        <v>51</v>
      </c>
      <c r="R107" s="103" t="s">
        <v>51</v>
      </c>
      <c r="S107" s="103" t="s">
        <v>51</v>
      </c>
      <c r="T107" s="103" t="s">
        <v>51</v>
      </c>
      <c r="U107" s="103" t="s">
        <v>51</v>
      </c>
      <c r="V107" s="103" t="s">
        <v>51</v>
      </c>
      <c r="W107" s="103" t="s">
        <v>51</v>
      </c>
      <c r="X107" s="103" t="s">
        <v>51</v>
      </c>
      <c r="Y107" s="102" t="str">
        <f t="shared" si="1"/>
        <v>SWTOUT5_09_A_PR24</v>
      </c>
    </row>
    <row r="108" spans="1:25" x14ac:dyDescent="0.25">
      <c r="A108" s="102" t="s">
        <v>79</v>
      </c>
      <c r="B108" s="102" t="s">
        <v>52</v>
      </c>
      <c r="C108" s="102" t="s">
        <v>53</v>
      </c>
      <c r="D108" s="102" t="s">
        <v>50</v>
      </c>
      <c r="E108" s="102" t="s">
        <v>44</v>
      </c>
      <c r="F108" s="103" t="s">
        <v>51</v>
      </c>
      <c r="G108" s="103" t="s">
        <v>51</v>
      </c>
      <c r="H108" s="103" t="s">
        <v>51</v>
      </c>
      <c r="I108" s="103" t="s">
        <v>51</v>
      </c>
      <c r="J108" s="103" t="s">
        <v>51</v>
      </c>
      <c r="K108" s="103" t="s">
        <v>51</v>
      </c>
      <c r="L108" s="103" t="s">
        <v>51</v>
      </c>
      <c r="M108" s="103" t="s">
        <v>51</v>
      </c>
      <c r="N108" s="103" t="s">
        <v>51</v>
      </c>
      <c r="O108" s="103" t="s">
        <v>51</v>
      </c>
      <c r="P108" s="103" t="s">
        <v>51</v>
      </c>
      <c r="Q108" s="103" t="s">
        <v>51</v>
      </c>
      <c r="R108" s="103" t="s">
        <v>51</v>
      </c>
      <c r="S108" s="103" t="s">
        <v>51</v>
      </c>
      <c r="T108" s="103" t="s">
        <v>51</v>
      </c>
      <c r="U108" s="103" t="s">
        <v>51</v>
      </c>
      <c r="V108" s="103" t="s">
        <v>51</v>
      </c>
      <c r="W108" s="103" t="s">
        <v>51</v>
      </c>
      <c r="X108" s="103" t="s">
        <v>51</v>
      </c>
      <c r="Y108" s="102" t="str">
        <f t="shared" si="1"/>
        <v>SWTOUT5_09_B_PR24</v>
      </c>
    </row>
    <row r="109" spans="1:25" x14ac:dyDescent="0.25">
      <c r="A109" s="102" t="s">
        <v>79</v>
      </c>
      <c r="B109" s="102" t="s">
        <v>54</v>
      </c>
      <c r="C109" s="102" t="s">
        <v>55</v>
      </c>
      <c r="D109" s="102" t="s">
        <v>50</v>
      </c>
      <c r="E109" s="102" t="s">
        <v>44</v>
      </c>
      <c r="F109" s="103" t="s">
        <v>51</v>
      </c>
      <c r="G109" s="103" t="s">
        <v>51</v>
      </c>
      <c r="H109" s="103" t="s">
        <v>51</v>
      </c>
      <c r="I109" s="103" t="s">
        <v>51</v>
      </c>
      <c r="J109" s="103" t="s">
        <v>51</v>
      </c>
      <c r="K109" s="103" t="s">
        <v>51</v>
      </c>
      <c r="L109" s="103" t="s">
        <v>51</v>
      </c>
      <c r="M109" s="103" t="s">
        <v>51</v>
      </c>
      <c r="N109" s="103" t="s">
        <v>51</v>
      </c>
      <c r="O109" s="103" t="s">
        <v>51</v>
      </c>
      <c r="P109" s="103" t="s">
        <v>51</v>
      </c>
      <c r="Q109" s="103" t="s">
        <v>51</v>
      </c>
      <c r="R109" s="103" t="s">
        <v>51</v>
      </c>
      <c r="S109" s="103" t="s">
        <v>51</v>
      </c>
      <c r="T109" s="103" t="s">
        <v>51</v>
      </c>
      <c r="U109" s="103" t="s">
        <v>51</v>
      </c>
      <c r="V109" s="103" t="s">
        <v>51</v>
      </c>
      <c r="W109" s="103" t="s">
        <v>51</v>
      </c>
      <c r="X109" s="103" t="s">
        <v>51</v>
      </c>
      <c r="Y109" s="102" t="str">
        <f t="shared" si="1"/>
        <v>SWTOUT5_09_C_PR24</v>
      </c>
    </row>
    <row r="110" spans="1:25" x14ac:dyDescent="0.25">
      <c r="A110" s="102" t="s">
        <v>79</v>
      </c>
      <c r="B110" s="102" t="s">
        <v>56</v>
      </c>
      <c r="C110" s="102" t="s">
        <v>57</v>
      </c>
      <c r="D110" s="102" t="s">
        <v>50</v>
      </c>
      <c r="E110" s="102" t="s">
        <v>44</v>
      </c>
      <c r="F110" s="103" t="s">
        <v>51</v>
      </c>
      <c r="G110" s="103" t="s">
        <v>51</v>
      </c>
      <c r="H110" s="103" t="s">
        <v>51</v>
      </c>
      <c r="I110" s="103" t="s">
        <v>51</v>
      </c>
      <c r="J110" s="103" t="s">
        <v>51</v>
      </c>
      <c r="K110" s="103" t="s">
        <v>51</v>
      </c>
      <c r="L110" s="103" t="s">
        <v>51</v>
      </c>
      <c r="M110" s="103" t="s">
        <v>51</v>
      </c>
      <c r="N110" s="103" t="s">
        <v>51</v>
      </c>
      <c r="O110" s="103" t="s">
        <v>51</v>
      </c>
      <c r="P110" s="103" t="s">
        <v>51</v>
      </c>
      <c r="Q110" s="103" t="s">
        <v>51</v>
      </c>
      <c r="R110" s="103" t="s">
        <v>51</v>
      </c>
      <c r="S110" s="103" t="s">
        <v>51</v>
      </c>
      <c r="T110" s="103" t="s">
        <v>51</v>
      </c>
      <c r="U110" s="103" t="s">
        <v>51</v>
      </c>
      <c r="V110" s="103" t="s">
        <v>51</v>
      </c>
      <c r="W110" s="103" t="s">
        <v>51</v>
      </c>
      <c r="X110" s="103" t="s">
        <v>51</v>
      </c>
      <c r="Y110" s="102" t="str">
        <f t="shared" si="1"/>
        <v>SWTOUT5_09_D_PR24</v>
      </c>
    </row>
    <row r="111" spans="1:25" x14ac:dyDescent="0.25">
      <c r="A111" s="102" t="s">
        <v>79</v>
      </c>
      <c r="B111" s="102" t="s">
        <v>58</v>
      </c>
      <c r="C111" s="102" t="s">
        <v>59</v>
      </c>
      <c r="D111" s="102" t="s">
        <v>50</v>
      </c>
      <c r="E111" s="102" t="s">
        <v>44</v>
      </c>
      <c r="F111" s="103" t="s">
        <v>51</v>
      </c>
      <c r="G111" s="103" t="s">
        <v>51</v>
      </c>
      <c r="H111" s="103" t="s">
        <v>51</v>
      </c>
      <c r="I111" s="103" t="s">
        <v>51</v>
      </c>
      <c r="J111" s="103" t="s">
        <v>51</v>
      </c>
      <c r="K111" s="103" t="s">
        <v>51</v>
      </c>
      <c r="L111" s="103" t="s">
        <v>51</v>
      </c>
      <c r="M111" s="103" t="s">
        <v>51</v>
      </c>
      <c r="N111" s="103" t="s">
        <v>51</v>
      </c>
      <c r="O111" s="103" t="s">
        <v>51</v>
      </c>
      <c r="P111" s="103" t="s">
        <v>51</v>
      </c>
      <c r="Q111" s="103" t="s">
        <v>51</v>
      </c>
      <c r="R111" s="103" t="s">
        <v>51</v>
      </c>
      <c r="S111" s="103" t="s">
        <v>51</v>
      </c>
      <c r="T111" s="103" t="s">
        <v>51</v>
      </c>
      <c r="U111" s="103" t="s">
        <v>51</v>
      </c>
      <c r="V111" s="103" t="s">
        <v>51</v>
      </c>
      <c r="W111" s="103" t="s">
        <v>51</v>
      </c>
      <c r="X111" s="103" t="s">
        <v>51</v>
      </c>
      <c r="Y111" s="102" t="str">
        <f t="shared" si="1"/>
        <v>SWTOUT5_09_E_PR24</v>
      </c>
    </row>
    <row r="112" spans="1:25" x14ac:dyDescent="0.25">
      <c r="A112" s="102" t="s">
        <v>79</v>
      </c>
      <c r="B112" s="102" t="s">
        <v>60</v>
      </c>
      <c r="C112" s="102" t="s">
        <v>61</v>
      </c>
      <c r="D112" s="102" t="s">
        <v>50</v>
      </c>
      <c r="E112" s="102" t="s">
        <v>44</v>
      </c>
      <c r="F112" s="103" t="s">
        <v>51</v>
      </c>
      <c r="G112" s="103" t="s">
        <v>51</v>
      </c>
      <c r="H112" s="103" t="s">
        <v>51</v>
      </c>
      <c r="I112" s="103" t="s">
        <v>51</v>
      </c>
      <c r="J112" s="103" t="s">
        <v>51</v>
      </c>
      <c r="K112" s="103" t="s">
        <v>51</v>
      </c>
      <c r="L112" s="103" t="s">
        <v>51</v>
      </c>
      <c r="M112" s="103" t="s">
        <v>51</v>
      </c>
      <c r="N112" s="103" t="s">
        <v>51</v>
      </c>
      <c r="O112" s="103" t="s">
        <v>51</v>
      </c>
      <c r="P112" s="103" t="s">
        <v>51</v>
      </c>
      <c r="Q112" s="103" t="s">
        <v>51</v>
      </c>
      <c r="R112" s="103" t="s">
        <v>51</v>
      </c>
      <c r="S112" s="103" t="s">
        <v>51</v>
      </c>
      <c r="T112" s="103" t="s">
        <v>51</v>
      </c>
      <c r="U112" s="103" t="s">
        <v>51</v>
      </c>
      <c r="V112" s="103" t="s">
        <v>51</v>
      </c>
      <c r="W112" s="103" t="s">
        <v>51</v>
      </c>
      <c r="X112" s="103" t="s">
        <v>51</v>
      </c>
      <c r="Y112" s="102" t="str">
        <f t="shared" si="1"/>
        <v>SWTOUT5_09_F_PR24</v>
      </c>
    </row>
    <row r="113" spans="1:25" x14ac:dyDescent="0.25">
      <c r="A113" s="102" t="s">
        <v>79</v>
      </c>
      <c r="B113" s="102" t="s">
        <v>62</v>
      </c>
      <c r="C113" s="102" t="s">
        <v>63</v>
      </c>
      <c r="D113" s="102" t="s">
        <v>50</v>
      </c>
      <c r="E113" s="102" t="s">
        <v>44</v>
      </c>
      <c r="F113" s="103" t="s">
        <v>51</v>
      </c>
      <c r="G113" s="103" t="s">
        <v>51</v>
      </c>
      <c r="H113" s="103" t="s">
        <v>51</v>
      </c>
      <c r="I113" s="103" t="s">
        <v>51</v>
      </c>
      <c r="J113" s="103" t="s">
        <v>51</v>
      </c>
      <c r="K113" s="103" t="s">
        <v>51</v>
      </c>
      <c r="L113" s="103" t="s">
        <v>51</v>
      </c>
      <c r="M113" s="103" t="s">
        <v>51</v>
      </c>
      <c r="N113" s="103" t="s">
        <v>51</v>
      </c>
      <c r="O113" s="103" t="s">
        <v>51</v>
      </c>
      <c r="P113" s="103" t="s">
        <v>51</v>
      </c>
      <c r="Q113" s="103" t="s">
        <v>51</v>
      </c>
      <c r="R113" s="103" t="s">
        <v>51</v>
      </c>
      <c r="S113" s="103" t="s">
        <v>51</v>
      </c>
      <c r="T113" s="103" t="s">
        <v>51</v>
      </c>
      <c r="U113" s="103" t="s">
        <v>51</v>
      </c>
      <c r="V113" s="103" t="s">
        <v>51</v>
      </c>
      <c r="W113" s="103" t="s">
        <v>51</v>
      </c>
      <c r="X113" s="103" t="s">
        <v>51</v>
      </c>
      <c r="Y113" s="102" t="str">
        <f t="shared" si="1"/>
        <v>SWTOUT5_09_G_PR24</v>
      </c>
    </row>
    <row r="114" spans="1:25" x14ac:dyDescent="0.25">
      <c r="A114" s="102" t="s">
        <v>79</v>
      </c>
      <c r="B114" s="102" t="s">
        <v>64</v>
      </c>
      <c r="C114" s="102" t="s">
        <v>65</v>
      </c>
      <c r="D114" s="102" t="s">
        <v>50</v>
      </c>
      <c r="E114" s="102" t="s">
        <v>44</v>
      </c>
      <c r="F114" s="103" t="s">
        <v>51</v>
      </c>
      <c r="G114" s="103" t="s">
        <v>51</v>
      </c>
      <c r="H114" s="103" t="s">
        <v>51</v>
      </c>
      <c r="I114" s="103" t="s">
        <v>51</v>
      </c>
      <c r="J114" s="103" t="s">
        <v>51</v>
      </c>
      <c r="K114" s="103" t="s">
        <v>51</v>
      </c>
      <c r="L114" s="103" t="s">
        <v>51</v>
      </c>
      <c r="M114" s="103" t="s">
        <v>51</v>
      </c>
      <c r="N114" s="103" t="s">
        <v>51</v>
      </c>
      <c r="O114" s="103" t="s">
        <v>51</v>
      </c>
      <c r="P114" s="103" t="s">
        <v>51</v>
      </c>
      <c r="Q114" s="103" t="s">
        <v>51</v>
      </c>
      <c r="R114" s="103" t="s">
        <v>51</v>
      </c>
      <c r="S114" s="103" t="s">
        <v>51</v>
      </c>
      <c r="T114" s="103" t="s">
        <v>51</v>
      </c>
      <c r="U114" s="103" t="s">
        <v>51</v>
      </c>
      <c r="V114" s="103" t="s">
        <v>51</v>
      </c>
      <c r="W114" s="103" t="s">
        <v>51</v>
      </c>
      <c r="X114" s="103" t="s">
        <v>51</v>
      </c>
      <c r="Y114" s="102" t="str">
        <f t="shared" si="1"/>
        <v>SWTOUT5_09_H_PR24</v>
      </c>
    </row>
    <row r="115" spans="1:25" x14ac:dyDescent="0.25">
      <c r="A115" s="102" t="s">
        <v>79</v>
      </c>
      <c r="B115" s="102" t="s">
        <v>66</v>
      </c>
      <c r="C115" s="102" t="s">
        <v>67</v>
      </c>
      <c r="D115" s="102" t="s">
        <v>68</v>
      </c>
      <c r="E115" s="102" t="s">
        <v>44</v>
      </c>
      <c r="F115" s="103" t="s">
        <v>51</v>
      </c>
      <c r="G115" s="103" t="s">
        <v>51</v>
      </c>
      <c r="H115" s="103" t="s">
        <v>51</v>
      </c>
      <c r="I115" s="103" t="s">
        <v>51</v>
      </c>
      <c r="J115" s="103" t="s">
        <v>51</v>
      </c>
      <c r="K115" s="103" t="s">
        <v>51</v>
      </c>
      <c r="L115" s="103" t="s">
        <v>51</v>
      </c>
      <c r="M115" s="103" t="s">
        <v>51</v>
      </c>
      <c r="N115" s="103" t="s">
        <v>51</v>
      </c>
      <c r="O115" s="103" t="s">
        <v>51</v>
      </c>
      <c r="P115" s="103" t="s">
        <v>51</v>
      </c>
      <c r="Q115" s="103" t="s">
        <v>51</v>
      </c>
      <c r="R115" s="103" t="s">
        <v>51</v>
      </c>
      <c r="S115" s="103" t="s">
        <v>51</v>
      </c>
      <c r="T115" s="103" t="s">
        <v>51</v>
      </c>
      <c r="U115" s="103" t="s">
        <v>51</v>
      </c>
      <c r="V115" s="103" t="s">
        <v>51</v>
      </c>
      <c r="W115" s="103" t="s">
        <v>51</v>
      </c>
      <c r="X115" s="103" t="s">
        <v>51</v>
      </c>
      <c r="Y115" s="102" t="str">
        <f t="shared" si="1"/>
        <v>SWTOUT5_09_PR24</v>
      </c>
    </row>
    <row r="116" spans="1:25" x14ac:dyDescent="0.25">
      <c r="A116" s="102" t="s">
        <v>80</v>
      </c>
      <c r="B116" s="102" t="s">
        <v>48</v>
      </c>
      <c r="C116" s="102" t="s">
        <v>49</v>
      </c>
      <c r="D116" s="102" t="s">
        <v>50</v>
      </c>
      <c r="E116" s="102" t="s">
        <v>44</v>
      </c>
      <c r="F116" s="103" t="s">
        <v>51</v>
      </c>
      <c r="G116" s="103" t="s">
        <v>51</v>
      </c>
      <c r="H116" s="103" t="s">
        <v>51</v>
      </c>
      <c r="I116" s="103" t="s">
        <v>51</v>
      </c>
      <c r="J116" s="103" t="s">
        <v>51</v>
      </c>
      <c r="K116" s="103" t="s">
        <v>51</v>
      </c>
      <c r="L116" s="103" t="s">
        <v>51</v>
      </c>
      <c r="M116" s="103" t="s">
        <v>51</v>
      </c>
      <c r="N116" s="103" t="s">
        <v>51</v>
      </c>
      <c r="O116" s="103" t="s">
        <v>51</v>
      </c>
      <c r="P116" s="103" t="s">
        <v>51</v>
      </c>
      <c r="Q116" s="103" t="s">
        <v>51</v>
      </c>
      <c r="R116" s="103" t="s">
        <v>51</v>
      </c>
      <c r="S116" s="103" t="s">
        <v>51</v>
      </c>
      <c r="T116" s="103" t="s">
        <v>51</v>
      </c>
      <c r="U116" s="103" t="s">
        <v>51</v>
      </c>
      <c r="V116" s="103" t="s">
        <v>51</v>
      </c>
      <c r="W116" s="103" t="s">
        <v>51</v>
      </c>
      <c r="X116" s="103" t="s">
        <v>51</v>
      </c>
      <c r="Y116" s="102" t="str">
        <f t="shared" si="1"/>
        <v>SBBOUT5_09_A_PR24</v>
      </c>
    </row>
    <row r="117" spans="1:25" x14ac:dyDescent="0.25">
      <c r="A117" s="102" t="s">
        <v>80</v>
      </c>
      <c r="B117" s="102" t="s">
        <v>52</v>
      </c>
      <c r="C117" s="102" t="s">
        <v>53</v>
      </c>
      <c r="D117" s="102" t="s">
        <v>50</v>
      </c>
      <c r="E117" s="102" t="s">
        <v>44</v>
      </c>
      <c r="F117" s="103" t="s">
        <v>51</v>
      </c>
      <c r="G117" s="103" t="s">
        <v>51</v>
      </c>
      <c r="H117" s="103" t="s">
        <v>51</v>
      </c>
      <c r="I117" s="103" t="s">
        <v>51</v>
      </c>
      <c r="J117" s="103" t="s">
        <v>51</v>
      </c>
      <c r="K117" s="103" t="s">
        <v>51</v>
      </c>
      <c r="L117" s="103" t="s">
        <v>51</v>
      </c>
      <c r="M117" s="103" t="s">
        <v>51</v>
      </c>
      <c r="N117" s="103" t="s">
        <v>51</v>
      </c>
      <c r="O117" s="103" t="s">
        <v>51</v>
      </c>
      <c r="P117" s="103" t="s">
        <v>51</v>
      </c>
      <c r="Q117" s="103" t="s">
        <v>51</v>
      </c>
      <c r="R117" s="103" t="s">
        <v>51</v>
      </c>
      <c r="S117" s="103" t="s">
        <v>51</v>
      </c>
      <c r="T117" s="103" t="s">
        <v>51</v>
      </c>
      <c r="U117" s="103" t="s">
        <v>51</v>
      </c>
      <c r="V117" s="103" t="s">
        <v>51</v>
      </c>
      <c r="W117" s="103" t="s">
        <v>51</v>
      </c>
      <c r="X117" s="103" t="s">
        <v>51</v>
      </c>
      <c r="Y117" s="102" t="str">
        <f t="shared" si="1"/>
        <v>SBBOUT5_09_B_PR24</v>
      </c>
    </row>
    <row r="118" spans="1:25" x14ac:dyDescent="0.25">
      <c r="A118" s="102" t="s">
        <v>80</v>
      </c>
      <c r="B118" s="102" t="s">
        <v>54</v>
      </c>
      <c r="C118" s="102" t="s">
        <v>55</v>
      </c>
      <c r="D118" s="102" t="s">
        <v>50</v>
      </c>
      <c r="E118" s="102" t="s">
        <v>44</v>
      </c>
      <c r="F118" s="103" t="s">
        <v>51</v>
      </c>
      <c r="G118" s="103" t="s">
        <v>51</v>
      </c>
      <c r="H118" s="103" t="s">
        <v>51</v>
      </c>
      <c r="I118" s="103" t="s">
        <v>51</v>
      </c>
      <c r="J118" s="103" t="s">
        <v>51</v>
      </c>
      <c r="K118" s="103" t="s">
        <v>51</v>
      </c>
      <c r="L118" s="103" t="s">
        <v>51</v>
      </c>
      <c r="M118" s="103" t="s">
        <v>51</v>
      </c>
      <c r="N118" s="103" t="s">
        <v>51</v>
      </c>
      <c r="O118" s="103" t="s">
        <v>51</v>
      </c>
      <c r="P118" s="103" t="s">
        <v>51</v>
      </c>
      <c r="Q118" s="103" t="s">
        <v>51</v>
      </c>
      <c r="R118" s="103" t="s">
        <v>51</v>
      </c>
      <c r="S118" s="103" t="s">
        <v>51</v>
      </c>
      <c r="T118" s="103" t="s">
        <v>51</v>
      </c>
      <c r="U118" s="103" t="s">
        <v>51</v>
      </c>
      <c r="V118" s="103" t="s">
        <v>51</v>
      </c>
      <c r="W118" s="103" t="s">
        <v>51</v>
      </c>
      <c r="X118" s="103" t="s">
        <v>51</v>
      </c>
      <c r="Y118" s="102" t="str">
        <f t="shared" si="1"/>
        <v>SBBOUT5_09_C_PR24</v>
      </c>
    </row>
    <row r="119" spans="1:25" x14ac:dyDescent="0.25">
      <c r="A119" s="102" t="s">
        <v>80</v>
      </c>
      <c r="B119" s="102" t="s">
        <v>56</v>
      </c>
      <c r="C119" s="102" t="s">
        <v>57</v>
      </c>
      <c r="D119" s="102" t="s">
        <v>50</v>
      </c>
      <c r="E119" s="102" t="s">
        <v>44</v>
      </c>
      <c r="F119" s="104">
        <v>0</v>
      </c>
      <c r="G119" s="104">
        <v>0</v>
      </c>
      <c r="H119" s="104">
        <v>0</v>
      </c>
      <c r="I119" s="104">
        <v>0</v>
      </c>
      <c r="J119" s="104">
        <v>0</v>
      </c>
      <c r="K119" s="104">
        <v>0</v>
      </c>
      <c r="L119" s="104">
        <v>0</v>
      </c>
      <c r="M119" s="104">
        <v>0</v>
      </c>
      <c r="N119" s="104">
        <v>0</v>
      </c>
      <c r="O119" s="104">
        <v>0</v>
      </c>
      <c r="P119" s="104">
        <v>0</v>
      </c>
      <c r="Q119" s="104">
        <v>0</v>
      </c>
      <c r="R119" s="104">
        <v>0</v>
      </c>
      <c r="S119" s="104">
        <v>0</v>
      </c>
      <c r="T119" s="104">
        <v>0</v>
      </c>
      <c r="U119" s="104">
        <v>0</v>
      </c>
      <c r="V119" s="104">
        <v>0</v>
      </c>
      <c r="W119" s="104">
        <v>0</v>
      </c>
      <c r="X119" s="104">
        <v>0</v>
      </c>
      <c r="Y119" s="102" t="str">
        <f t="shared" si="1"/>
        <v>SBBOUT5_09_D_PR24</v>
      </c>
    </row>
    <row r="120" spans="1:25" x14ac:dyDescent="0.25">
      <c r="A120" s="102" t="s">
        <v>80</v>
      </c>
      <c r="B120" s="102" t="s">
        <v>58</v>
      </c>
      <c r="C120" s="102" t="s">
        <v>59</v>
      </c>
      <c r="D120" s="102" t="s">
        <v>50</v>
      </c>
      <c r="E120" s="102" t="s">
        <v>44</v>
      </c>
      <c r="F120" s="103" t="s">
        <v>51</v>
      </c>
      <c r="G120" s="103" t="s">
        <v>51</v>
      </c>
      <c r="H120" s="103" t="s">
        <v>51</v>
      </c>
      <c r="I120" s="103" t="s">
        <v>51</v>
      </c>
      <c r="J120" s="103" t="s">
        <v>51</v>
      </c>
      <c r="K120" s="103" t="s">
        <v>51</v>
      </c>
      <c r="L120" s="103" t="s">
        <v>51</v>
      </c>
      <c r="M120" s="103" t="s">
        <v>51</v>
      </c>
      <c r="N120" s="103" t="s">
        <v>51</v>
      </c>
      <c r="O120" s="103" t="s">
        <v>51</v>
      </c>
      <c r="P120" s="103" t="s">
        <v>51</v>
      </c>
      <c r="Q120" s="103" t="s">
        <v>51</v>
      </c>
      <c r="R120" s="103" t="s">
        <v>51</v>
      </c>
      <c r="S120" s="103" t="s">
        <v>51</v>
      </c>
      <c r="T120" s="103" t="s">
        <v>51</v>
      </c>
      <c r="U120" s="103" t="s">
        <v>51</v>
      </c>
      <c r="V120" s="103" t="s">
        <v>51</v>
      </c>
      <c r="W120" s="103" t="s">
        <v>51</v>
      </c>
      <c r="X120" s="103" t="s">
        <v>51</v>
      </c>
      <c r="Y120" s="102" t="str">
        <f t="shared" si="1"/>
        <v>SBBOUT5_09_E_PR24</v>
      </c>
    </row>
    <row r="121" spans="1:25" x14ac:dyDescent="0.25">
      <c r="A121" s="102" t="s">
        <v>80</v>
      </c>
      <c r="B121" s="102" t="s">
        <v>60</v>
      </c>
      <c r="C121" s="102" t="s">
        <v>61</v>
      </c>
      <c r="D121" s="102" t="s">
        <v>50</v>
      </c>
      <c r="E121" s="102" t="s">
        <v>44</v>
      </c>
      <c r="F121" s="103" t="s">
        <v>51</v>
      </c>
      <c r="G121" s="103" t="s">
        <v>51</v>
      </c>
      <c r="H121" s="103" t="s">
        <v>51</v>
      </c>
      <c r="I121" s="103" t="s">
        <v>51</v>
      </c>
      <c r="J121" s="103" t="s">
        <v>51</v>
      </c>
      <c r="K121" s="103" t="s">
        <v>51</v>
      </c>
      <c r="L121" s="103" t="s">
        <v>51</v>
      </c>
      <c r="M121" s="103" t="s">
        <v>51</v>
      </c>
      <c r="N121" s="103" t="s">
        <v>51</v>
      </c>
      <c r="O121" s="103" t="s">
        <v>51</v>
      </c>
      <c r="P121" s="103" t="s">
        <v>51</v>
      </c>
      <c r="Q121" s="103" t="s">
        <v>51</v>
      </c>
      <c r="R121" s="103" t="s">
        <v>51</v>
      </c>
      <c r="S121" s="103" t="s">
        <v>51</v>
      </c>
      <c r="T121" s="103" t="s">
        <v>51</v>
      </c>
      <c r="U121" s="103" t="s">
        <v>51</v>
      </c>
      <c r="V121" s="103" t="s">
        <v>51</v>
      </c>
      <c r="W121" s="103" t="s">
        <v>51</v>
      </c>
      <c r="X121" s="103" t="s">
        <v>51</v>
      </c>
      <c r="Y121" s="102" t="str">
        <f t="shared" si="1"/>
        <v>SBBOUT5_09_F_PR24</v>
      </c>
    </row>
    <row r="122" spans="1:25" x14ac:dyDescent="0.25">
      <c r="A122" s="102" t="s">
        <v>80</v>
      </c>
      <c r="B122" s="102" t="s">
        <v>62</v>
      </c>
      <c r="C122" s="102" t="s">
        <v>63</v>
      </c>
      <c r="D122" s="102" t="s">
        <v>50</v>
      </c>
      <c r="E122" s="102" t="s">
        <v>44</v>
      </c>
      <c r="F122" s="104">
        <v>0</v>
      </c>
      <c r="G122" s="104">
        <v>0</v>
      </c>
      <c r="H122" s="104">
        <v>0</v>
      </c>
      <c r="I122" s="104">
        <v>0</v>
      </c>
      <c r="J122" s="104">
        <v>0</v>
      </c>
      <c r="K122" s="104">
        <v>0</v>
      </c>
      <c r="L122" s="104">
        <v>0</v>
      </c>
      <c r="M122" s="104">
        <v>0</v>
      </c>
      <c r="N122" s="104">
        <v>0</v>
      </c>
      <c r="O122" s="104">
        <v>0</v>
      </c>
      <c r="P122" s="104">
        <v>0</v>
      </c>
      <c r="Q122" s="104">
        <v>0</v>
      </c>
      <c r="R122" s="104">
        <v>0</v>
      </c>
      <c r="S122" s="104">
        <v>0</v>
      </c>
      <c r="T122" s="104">
        <v>0</v>
      </c>
      <c r="U122" s="104">
        <v>0</v>
      </c>
      <c r="V122" s="104">
        <v>0</v>
      </c>
      <c r="W122" s="104">
        <v>0</v>
      </c>
      <c r="X122" s="104">
        <v>0</v>
      </c>
      <c r="Y122" s="102" t="str">
        <f t="shared" si="1"/>
        <v>SBBOUT5_09_G_PR24</v>
      </c>
    </row>
    <row r="123" spans="1:25" x14ac:dyDescent="0.25">
      <c r="A123" s="102" t="s">
        <v>80</v>
      </c>
      <c r="B123" s="102" t="s">
        <v>64</v>
      </c>
      <c r="C123" s="102" t="s">
        <v>65</v>
      </c>
      <c r="D123" s="102" t="s">
        <v>50</v>
      </c>
      <c r="E123" s="102" t="s">
        <v>44</v>
      </c>
      <c r="F123" s="104">
        <v>0</v>
      </c>
      <c r="G123" s="104">
        <v>0</v>
      </c>
      <c r="H123" s="104">
        <v>0</v>
      </c>
      <c r="I123" s="104">
        <v>0</v>
      </c>
      <c r="J123" s="104">
        <v>0</v>
      </c>
      <c r="K123" s="104">
        <v>0</v>
      </c>
      <c r="L123" s="104">
        <v>0</v>
      </c>
      <c r="M123" s="104">
        <v>0</v>
      </c>
      <c r="N123" s="104">
        <v>0</v>
      </c>
      <c r="O123" s="104">
        <v>0</v>
      </c>
      <c r="P123" s="104">
        <v>0</v>
      </c>
      <c r="Q123" s="104">
        <v>0</v>
      </c>
      <c r="R123" s="104">
        <v>0</v>
      </c>
      <c r="S123" s="104">
        <v>0</v>
      </c>
      <c r="T123" s="104">
        <v>0</v>
      </c>
      <c r="U123" s="104">
        <v>0</v>
      </c>
      <c r="V123" s="104">
        <v>0</v>
      </c>
      <c r="W123" s="104">
        <v>0</v>
      </c>
      <c r="X123" s="104">
        <v>0</v>
      </c>
      <c r="Y123" s="102" t="str">
        <f t="shared" si="1"/>
        <v>SBBOUT5_09_H_PR24</v>
      </c>
    </row>
    <row r="124" spans="1:25" x14ac:dyDescent="0.25">
      <c r="A124" s="102" t="s">
        <v>80</v>
      </c>
      <c r="B124" s="102" t="s">
        <v>66</v>
      </c>
      <c r="C124" s="102" t="s">
        <v>67</v>
      </c>
      <c r="D124" s="102" t="s">
        <v>68</v>
      </c>
      <c r="E124" s="102" t="s">
        <v>44</v>
      </c>
      <c r="F124" s="103" t="s">
        <v>51</v>
      </c>
      <c r="G124" s="103" t="s">
        <v>51</v>
      </c>
      <c r="H124" s="103" t="s">
        <v>51</v>
      </c>
      <c r="I124" s="103" t="s">
        <v>51</v>
      </c>
      <c r="J124" s="103" t="s">
        <v>51</v>
      </c>
      <c r="K124" s="103" t="s">
        <v>51</v>
      </c>
      <c r="L124" s="103" t="s">
        <v>51</v>
      </c>
      <c r="M124" s="103" t="s">
        <v>51</v>
      </c>
      <c r="N124" s="103" t="s">
        <v>51</v>
      </c>
      <c r="O124" s="103" t="s">
        <v>51</v>
      </c>
      <c r="P124" s="103" t="s">
        <v>51</v>
      </c>
      <c r="Q124" s="103" t="s">
        <v>51</v>
      </c>
      <c r="R124" s="103" t="s">
        <v>51</v>
      </c>
      <c r="S124" s="103" t="s">
        <v>51</v>
      </c>
      <c r="T124" s="103" t="s">
        <v>51</v>
      </c>
      <c r="U124" s="103" t="s">
        <v>51</v>
      </c>
      <c r="V124" s="103" t="s">
        <v>51</v>
      </c>
      <c r="W124" s="103" t="s">
        <v>51</v>
      </c>
      <c r="X124" s="103" t="s">
        <v>51</v>
      </c>
      <c r="Y124" s="102" t="str">
        <f t="shared" si="1"/>
        <v>SBBOUT5_09_PR24</v>
      </c>
    </row>
    <row r="125" spans="1:25" x14ac:dyDescent="0.25">
      <c r="A125" s="102" t="s">
        <v>81</v>
      </c>
      <c r="B125" s="102" t="s">
        <v>48</v>
      </c>
      <c r="C125" s="102" t="s">
        <v>49</v>
      </c>
      <c r="D125" s="102" t="s">
        <v>50</v>
      </c>
      <c r="E125" s="102" t="s">
        <v>44</v>
      </c>
      <c r="F125" s="103" t="s">
        <v>51</v>
      </c>
      <c r="G125" s="103" t="s">
        <v>51</v>
      </c>
      <c r="H125" s="103" t="s">
        <v>51</v>
      </c>
      <c r="I125" s="103" t="s">
        <v>51</v>
      </c>
      <c r="J125" s="103" t="s">
        <v>51</v>
      </c>
      <c r="K125" s="103" t="s">
        <v>51</v>
      </c>
      <c r="L125" s="103" t="s">
        <v>51</v>
      </c>
      <c r="M125" s="103" t="s">
        <v>51</v>
      </c>
      <c r="N125" s="103" t="s">
        <v>51</v>
      </c>
      <c r="O125" s="103" t="s">
        <v>51</v>
      </c>
      <c r="P125" s="103" t="s">
        <v>51</v>
      </c>
      <c r="Q125" s="103" t="s">
        <v>51</v>
      </c>
      <c r="R125" s="103" t="s">
        <v>51</v>
      </c>
      <c r="S125" s="103" t="s">
        <v>51</v>
      </c>
      <c r="T125" s="103" t="s">
        <v>51</v>
      </c>
      <c r="U125" s="103" t="s">
        <v>51</v>
      </c>
      <c r="V125" s="103" t="s">
        <v>51</v>
      </c>
      <c r="W125" s="103" t="s">
        <v>51</v>
      </c>
      <c r="X125" s="103" t="s">
        <v>51</v>
      </c>
      <c r="Y125" s="102" t="str">
        <f t="shared" si="1"/>
        <v>SRNOUT5_09_A_PR24</v>
      </c>
    </row>
    <row r="126" spans="1:25" x14ac:dyDescent="0.25">
      <c r="A126" s="102" t="s">
        <v>81</v>
      </c>
      <c r="B126" s="102" t="s">
        <v>52</v>
      </c>
      <c r="C126" s="102" t="s">
        <v>53</v>
      </c>
      <c r="D126" s="102" t="s">
        <v>50</v>
      </c>
      <c r="E126" s="102" t="s">
        <v>44</v>
      </c>
      <c r="F126" s="103" t="s">
        <v>51</v>
      </c>
      <c r="G126" s="103" t="s">
        <v>51</v>
      </c>
      <c r="H126" s="103" t="s">
        <v>51</v>
      </c>
      <c r="I126" s="103" t="s">
        <v>51</v>
      </c>
      <c r="J126" s="103" t="s">
        <v>51</v>
      </c>
      <c r="K126" s="103" t="s">
        <v>51</v>
      </c>
      <c r="L126" s="103" t="s">
        <v>51</v>
      </c>
      <c r="M126" s="103" t="s">
        <v>51</v>
      </c>
      <c r="N126" s="103" t="s">
        <v>51</v>
      </c>
      <c r="O126" s="103" t="s">
        <v>51</v>
      </c>
      <c r="P126" s="103" t="s">
        <v>51</v>
      </c>
      <c r="Q126" s="103" t="s">
        <v>51</v>
      </c>
      <c r="R126" s="103" t="s">
        <v>51</v>
      </c>
      <c r="S126" s="104">
        <v>250802.0748619537</v>
      </c>
      <c r="T126" s="104">
        <v>250802.0748619537</v>
      </c>
      <c r="U126" s="104">
        <v>250802.0748619537</v>
      </c>
      <c r="V126" s="104">
        <v>250802.0748619537</v>
      </c>
      <c r="W126" s="104">
        <v>250802.0748619537</v>
      </c>
      <c r="X126" s="104">
        <v>250802.0748619537</v>
      </c>
      <c r="Y126" s="102" t="str">
        <f t="shared" si="1"/>
        <v>SRNOUT5_09_B_PR24</v>
      </c>
    </row>
    <row r="127" spans="1:25" x14ac:dyDescent="0.25">
      <c r="A127" s="102" t="s">
        <v>81</v>
      </c>
      <c r="B127" s="102" t="s">
        <v>54</v>
      </c>
      <c r="C127" s="102" t="s">
        <v>55</v>
      </c>
      <c r="D127" s="102" t="s">
        <v>50</v>
      </c>
      <c r="E127" s="102" t="s">
        <v>44</v>
      </c>
      <c r="F127" s="103" t="s">
        <v>51</v>
      </c>
      <c r="G127" s="103" t="s">
        <v>51</v>
      </c>
      <c r="H127" s="103" t="s">
        <v>51</v>
      </c>
      <c r="I127" s="103" t="s">
        <v>51</v>
      </c>
      <c r="J127" s="103" t="s">
        <v>51</v>
      </c>
      <c r="K127" s="103" t="s">
        <v>51</v>
      </c>
      <c r="L127" s="103" t="s">
        <v>51</v>
      </c>
      <c r="M127" s="103" t="s">
        <v>51</v>
      </c>
      <c r="N127" s="103" t="s">
        <v>51</v>
      </c>
      <c r="O127" s="103" t="s">
        <v>51</v>
      </c>
      <c r="P127" s="103" t="s">
        <v>51</v>
      </c>
      <c r="Q127" s="103" t="s">
        <v>51</v>
      </c>
      <c r="R127" s="103" t="s">
        <v>51</v>
      </c>
      <c r="S127" s="104">
        <v>166456.48174557259</v>
      </c>
      <c r="T127" s="104">
        <v>166456.48174557259</v>
      </c>
      <c r="U127" s="104">
        <v>166456.48174557259</v>
      </c>
      <c r="V127" s="104">
        <v>166456.48174557259</v>
      </c>
      <c r="W127" s="104">
        <v>166456.48174557259</v>
      </c>
      <c r="X127" s="104">
        <v>68773.690612807812</v>
      </c>
      <c r="Y127" s="102" t="str">
        <f t="shared" si="1"/>
        <v>SRNOUT5_09_C_PR24</v>
      </c>
    </row>
    <row r="128" spans="1:25" x14ac:dyDescent="0.25">
      <c r="A128" s="102" t="s">
        <v>81</v>
      </c>
      <c r="B128" s="102" t="s">
        <v>56</v>
      </c>
      <c r="C128" s="102" t="s">
        <v>57</v>
      </c>
      <c r="D128" s="102" t="s">
        <v>50</v>
      </c>
      <c r="E128" s="102" t="s">
        <v>44</v>
      </c>
      <c r="F128" s="104">
        <v>0</v>
      </c>
      <c r="G128" s="104">
        <v>0</v>
      </c>
      <c r="H128" s="104">
        <v>0</v>
      </c>
      <c r="I128" s="104">
        <v>0</v>
      </c>
      <c r="J128" s="104">
        <v>0</v>
      </c>
      <c r="K128" s="104">
        <v>0</v>
      </c>
      <c r="L128" s="104">
        <v>0</v>
      </c>
      <c r="M128" s="104">
        <v>0</v>
      </c>
      <c r="N128" s="104">
        <v>0</v>
      </c>
      <c r="O128" s="104">
        <v>0</v>
      </c>
      <c r="P128" s="104">
        <v>0</v>
      </c>
      <c r="Q128" s="104">
        <v>0</v>
      </c>
      <c r="R128" s="104">
        <v>0</v>
      </c>
      <c r="S128" s="104">
        <v>84345.593116381118</v>
      </c>
      <c r="T128" s="104">
        <v>84345.593116381118</v>
      </c>
      <c r="U128" s="104">
        <v>84345.593116381118</v>
      </c>
      <c r="V128" s="104">
        <v>84345.593116381118</v>
      </c>
      <c r="W128" s="104">
        <v>84345.593116381118</v>
      </c>
      <c r="X128" s="104">
        <v>182028.38424914589</v>
      </c>
      <c r="Y128" s="102" t="str">
        <f t="shared" si="1"/>
        <v>SRNOUT5_09_D_PR24</v>
      </c>
    </row>
    <row r="129" spans="1:25" x14ac:dyDescent="0.25">
      <c r="A129" s="102" t="s">
        <v>81</v>
      </c>
      <c r="B129" s="102" t="s">
        <v>58</v>
      </c>
      <c r="C129" s="102" t="s">
        <v>59</v>
      </c>
      <c r="D129" s="102" t="s">
        <v>50</v>
      </c>
      <c r="E129" s="102" t="s">
        <v>44</v>
      </c>
      <c r="F129" s="104">
        <v>0</v>
      </c>
      <c r="G129" s="104">
        <v>0</v>
      </c>
      <c r="H129" s="104">
        <v>0</v>
      </c>
      <c r="I129" s="104">
        <v>0</v>
      </c>
      <c r="J129" s="104">
        <v>0</v>
      </c>
      <c r="K129" s="104">
        <v>0</v>
      </c>
      <c r="L129" s="104">
        <v>0</v>
      </c>
      <c r="M129" s="104">
        <v>0</v>
      </c>
      <c r="N129" s="104">
        <v>0</v>
      </c>
      <c r="O129" s="104">
        <v>0</v>
      </c>
      <c r="P129" s="104">
        <v>0</v>
      </c>
      <c r="Q129" s="104">
        <v>0</v>
      </c>
      <c r="R129" s="104">
        <v>0</v>
      </c>
      <c r="S129" s="104">
        <v>0</v>
      </c>
      <c r="T129" s="104">
        <v>0</v>
      </c>
      <c r="U129" s="104">
        <v>0</v>
      </c>
      <c r="V129" s="104">
        <v>0</v>
      </c>
      <c r="W129" s="104">
        <v>0</v>
      </c>
      <c r="X129" s="104">
        <v>0</v>
      </c>
      <c r="Y129" s="102" t="str">
        <f t="shared" si="1"/>
        <v>SRNOUT5_09_E_PR24</v>
      </c>
    </row>
    <row r="130" spans="1:25" x14ac:dyDescent="0.25">
      <c r="A130" s="102" t="s">
        <v>81</v>
      </c>
      <c r="B130" s="102" t="s">
        <v>60</v>
      </c>
      <c r="C130" s="102" t="s">
        <v>61</v>
      </c>
      <c r="D130" s="102" t="s">
        <v>50</v>
      </c>
      <c r="E130" s="102" t="s">
        <v>44</v>
      </c>
      <c r="F130" s="103" t="s">
        <v>51</v>
      </c>
      <c r="G130" s="103" t="s">
        <v>51</v>
      </c>
      <c r="H130" s="103" t="s">
        <v>51</v>
      </c>
      <c r="I130" s="103" t="s">
        <v>51</v>
      </c>
      <c r="J130" s="103" t="s">
        <v>51</v>
      </c>
      <c r="K130" s="103" t="s">
        <v>51</v>
      </c>
      <c r="L130" s="103" t="s">
        <v>51</v>
      </c>
      <c r="M130" s="103" t="s">
        <v>51</v>
      </c>
      <c r="N130" s="103" t="s">
        <v>51</v>
      </c>
      <c r="O130" s="103" t="s">
        <v>51</v>
      </c>
      <c r="P130" s="103" t="s">
        <v>51</v>
      </c>
      <c r="Q130" s="103" t="s">
        <v>51</v>
      </c>
      <c r="R130" s="103" t="s">
        <v>51</v>
      </c>
      <c r="S130" s="103" t="s">
        <v>51</v>
      </c>
      <c r="T130" s="103" t="s">
        <v>51</v>
      </c>
      <c r="U130" s="103" t="s">
        <v>51</v>
      </c>
      <c r="V130" s="103" t="s">
        <v>51</v>
      </c>
      <c r="W130" s="103" t="s">
        <v>51</v>
      </c>
      <c r="X130" s="103" t="s">
        <v>51</v>
      </c>
      <c r="Y130" s="102" t="str">
        <f t="shared" si="1"/>
        <v>SRNOUT5_09_F_PR24</v>
      </c>
    </row>
    <row r="131" spans="1:25" x14ac:dyDescent="0.25">
      <c r="A131" s="102" t="s">
        <v>81</v>
      </c>
      <c r="B131" s="102" t="s">
        <v>62</v>
      </c>
      <c r="C131" s="102" t="s">
        <v>63</v>
      </c>
      <c r="D131" s="102" t="s">
        <v>50</v>
      </c>
      <c r="E131" s="102" t="s">
        <v>44</v>
      </c>
      <c r="F131" s="104">
        <v>0</v>
      </c>
      <c r="G131" s="104">
        <v>0</v>
      </c>
      <c r="H131" s="104">
        <v>0</v>
      </c>
      <c r="I131" s="104">
        <v>0</v>
      </c>
      <c r="J131" s="104">
        <v>0</v>
      </c>
      <c r="K131" s="104">
        <v>0</v>
      </c>
      <c r="L131" s="104">
        <v>0</v>
      </c>
      <c r="M131" s="104">
        <v>0</v>
      </c>
      <c r="N131" s="104">
        <v>0</v>
      </c>
      <c r="O131" s="104">
        <v>0</v>
      </c>
      <c r="P131" s="104">
        <v>0</v>
      </c>
      <c r="Q131" s="104">
        <v>0</v>
      </c>
      <c r="R131" s="104">
        <v>0</v>
      </c>
      <c r="S131" s="104">
        <v>0</v>
      </c>
      <c r="T131" s="104">
        <v>0</v>
      </c>
      <c r="U131" s="104">
        <v>0</v>
      </c>
      <c r="V131" s="104">
        <v>0</v>
      </c>
      <c r="W131" s="104">
        <v>0</v>
      </c>
      <c r="X131" s="104">
        <v>0</v>
      </c>
      <c r="Y131" s="102" t="str">
        <f t="shared" si="1"/>
        <v>SRNOUT5_09_G_PR24</v>
      </c>
    </row>
    <row r="132" spans="1:25" x14ac:dyDescent="0.25">
      <c r="A132" s="102" t="s">
        <v>81</v>
      </c>
      <c r="B132" s="102" t="s">
        <v>64</v>
      </c>
      <c r="C132" s="102" t="s">
        <v>65</v>
      </c>
      <c r="D132" s="102" t="s">
        <v>50</v>
      </c>
      <c r="E132" s="102" t="s">
        <v>44</v>
      </c>
      <c r="F132" s="104">
        <v>0</v>
      </c>
      <c r="G132" s="104">
        <v>0</v>
      </c>
      <c r="H132" s="104">
        <v>0</v>
      </c>
      <c r="I132" s="104">
        <v>0</v>
      </c>
      <c r="J132" s="104">
        <v>0</v>
      </c>
      <c r="K132" s="104">
        <v>0</v>
      </c>
      <c r="L132" s="104">
        <v>0</v>
      </c>
      <c r="M132" s="104">
        <v>0</v>
      </c>
      <c r="N132" s="104">
        <v>0</v>
      </c>
      <c r="O132" s="104">
        <v>0</v>
      </c>
      <c r="P132" s="104">
        <v>0</v>
      </c>
      <c r="Q132" s="104">
        <v>0</v>
      </c>
      <c r="R132" s="104">
        <v>0</v>
      </c>
      <c r="S132" s="104">
        <v>84345.593116381118</v>
      </c>
      <c r="T132" s="104">
        <v>84345.593116381118</v>
      </c>
      <c r="U132" s="104">
        <v>84345.593116381118</v>
      </c>
      <c r="V132" s="104">
        <v>84345.593116381118</v>
      </c>
      <c r="W132" s="104">
        <v>84345.593116381118</v>
      </c>
      <c r="X132" s="104">
        <v>182028.38424914589</v>
      </c>
      <c r="Y132" s="102" t="str">
        <f t="shared" si="1"/>
        <v>SRNOUT5_09_H_PR24</v>
      </c>
    </row>
    <row r="133" spans="1:25" x14ac:dyDescent="0.25">
      <c r="A133" s="102" t="s">
        <v>81</v>
      </c>
      <c r="B133" s="102" t="s">
        <v>66</v>
      </c>
      <c r="C133" s="102" t="s">
        <v>67</v>
      </c>
      <c r="D133" s="102" t="s">
        <v>68</v>
      </c>
      <c r="E133" s="102" t="s">
        <v>44</v>
      </c>
      <c r="F133" s="106">
        <v>0</v>
      </c>
      <c r="G133" s="106">
        <v>0</v>
      </c>
      <c r="H133" s="106">
        <v>0</v>
      </c>
      <c r="I133" s="106">
        <v>0</v>
      </c>
      <c r="J133" s="106">
        <v>0</v>
      </c>
      <c r="K133" s="106">
        <v>0</v>
      </c>
      <c r="L133" s="106">
        <v>0</v>
      </c>
      <c r="M133" s="106">
        <v>0</v>
      </c>
      <c r="N133" s="106">
        <v>0</v>
      </c>
      <c r="O133" s="106">
        <v>0</v>
      </c>
      <c r="P133" s="106">
        <v>0</v>
      </c>
      <c r="Q133" s="106">
        <v>0</v>
      </c>
      <c r="R133" s="106">
        <v>0</v>
      </c>
      <c r="S133" s="106">
        <v>0.33630341041957712</v>
      </c>
      <c r="T133" s="106">
        <v>0.33630341041957712</v>
      </c>
      <c r="U133" s="106">
        <v>0.33630341041957712</v>
      </c>
      <c r="V133" s="106">
        <v>0.33630341041957712</v>
      </c>
      <c r="W133" s="106">
        <v>0.33630341041957712</v>
      </c>
      <c r="X133" s="106">
        <v>0.72578500137743207</v>
      </c>
      <c r="Y133" s="102" t="str">
        <f t="shared" ref="Y133:Y196" si="2">A133&amp;B133</f>
        <v>SRNOUT5_09_PR24</v>
      </c>
    </row>
    <row r="134" spans="1:25" x14ac:dyDescent="0.25">
      <c r="A134" s="102" t="s">
        <v>82</v>
      </c>
      <c r="B134" s="102" t="s">
        <v>48</v>
      </c>
      <c r="C134" s="102" t="s">
        <v>49</v>
      </c>
      <c r="D134" s="102" t="s">
        <v>50</v>
      </c>
      <c r="E134" s="102" t="s">
        <v>44</v>
      </c>
      <c r="F134" s="103" t="s">
        <v>51</v>
      </c>
      <c r="G134" s="103" t="s">
        <v>51</v>
      </c>
      <c r="H134" s="103" t="s">
        <v>51</v>
      </c>
      <c r="I134" s="103" t="s">
        <v>51</v>
      </c>
      <c r="J134" s="103" t="s">
        <v>51</v>
      </c>
      <c r="K134" s="103" t="s">
        <v>51</v>
      </c>
      <c r="L134" s="103" t="s">
        <v>51</v>
      </c>
      <c r="M134" s="103" t="s">
        <v>51</v>
      </c>
      <c r="N134" s="103" t="s">
        <v>51</v>
      </c>
      <c r="O134" s="103" t="s">
        <v>51</v>
      </c>
      <c r="P134" s="103" t="s">
        <v>51</v>
      </c>
      <c r="Q134" s="103" t="s">
        <v>51</v>
      </c>
      <c r="R134" s="103" t="s">
        <v>51</v>
      </c>
      <c r="S134" s="103" t="s">
        <v>51</v>
      </c>
      <c r="T134" s="103" t="s">
        <v>51</v>
      </c>
      <c r="U134" s="103" t="s">
        <v>51</v>
      </c>
      <c r="V134" s="103" t="s">
        <v>51</v>
      </c>
      <c r="W134" s="103" t="s">
        <v>51</v>
      </c>
      <c r="X134" s="103" t="s">
        <v>51</v>
      </c>
      <c r="Y134" s="102" t="str">
        <f t="shared" si="2"/>
        <v>TMSOUT5_09_A_PR24</v>
      </c>
    </row>
    <row r="135" spans="1:25" x14ac:dyDescent="0.25">
      <c r="A135" s="102" t="s">
        <v>82</v>
      </c>
      <c r="B135" s="102" t="s">
        <v>52</v>
      </c>
      <c r="C135" s="102" t="s">
        <v>53</v>
      </c>
      <c r="D135" s="102" t="s">
        <v>50</v>
      </c>
      <c r="E135" s="102" t="s">
        <v>44</v>
      </c>
      <c r="F135" s="104">
        <v>454081.2424947226</v>
      </c>
      <c r="G135" s="104">
        <v>525613.90955727443</v>
      </c>
      <c r="H135" s="104">
        <v>525613.90955727443</v>
      </c>
      <c r="I135" s="104">
        <v>525696.35585592582</v>
      </c>
      <c r="J135" s="104">
        <v>527225.87277162587</v>
      </c>
      <c r="K135" s="104">
        <v>527225.87277162587</v>
      </c>
      <c r="L135" s="104">
        <v>527225.87277162587</v>
      </c>
      <c r="M135" s="104">
        <v>571110.31001727609</v>
      </c>
      <c r="N135" s="104">
        <v>571110.31001727609</v>
      </c>
      <c r="O135" s="104">
        <v>572949.5982935169</v>
      </c>
      <c r="P135" s="104">
        <v>572949.5982935169</v>
      </c>
      <c r="Q135" s="104">
        <v>578008.35742944572</v>
      </c>
      <c r="R135" s="104">
        <v>578008.35742944572</v>
      </c>
      <c r="S135" s="104">
        <v>578008.35742944572</v>
      </c>
      <c r="T135" s="104">
        <v>580588.88344618946</v>
      </c>
      <c r="U135" s="104">
        <v>580588.88344618946</v>
      </c>
      <c r="V135" s="104">
        <v>592044.99739706377</v>
      </c>
      <c r="W135" s="104">
        <v>642575.85915027198</v>
      </c>
      <c r="X135" s="104">
        <v>666819.13924629916</v>
      </c>
      <c r="Y135" s="102" t="str">
        <f t="shared" si="2"/>
        <v>TMSOUT5_09_B_PR24</v>
      </c>
    </row>
    <row r="136" spans="1:25" x14ac:dyDescent="0.25">
      <c r="A136" s="102" t="s">
        <v>82</v>
      </c>
      <c r="B136" s="102" t="s">
        <v>54</v>
      </c>
      <c r="C136" s="102" t="s">
        <v>55</v>
      </c>
      <c r="D136" s="102" t="s">
        <v>50</v>
      </c>
      <c r="E136" s="102" t="s">
        <v>44</v>
      </c>
      <c r="F136" s="104">
        <v>381887.04352500651</v>
      </c>
      <c r="G136" s="104">
        <v>596708.58196588326</v>
      </c>
      <c r="H136" s="104">
        <v>540617.22985174647</v>
      </c>
      <c r="I136" s="104">
        <v>511721.37617301679</v>
      </c>
      <c r="J136" s="104">
        <v>484341.24846556439</v>
      </c>
      <c r="K136" s="104">
        <v>511107.6951452503</v>
      </c>
      <c r="L136" s="104">
        <v>425829.01109560078</v>
      </c>
      <c r="M136" s="104">
        <v>460118.72743339691</v>
      </c>
      <c r="N136" s="104">
        <v>473207.49455585319</v>
      </c>
      <c r="O136" s="104">
        <v>572949.5982935169</v>
      </c>
      <c r="P136" s="104">
        <v>549964.46256590157</v>
      </c>
      <c r="Q136" s="104">
        <v>511305.70714064979</v>
      </c>
      <c r="R136" s="104">
        <v>545319.9514666897</v>
      </c>
      <c r="S136" s="104">
        <v>545077.72800716863</v>
      </c>
      <c r="T136" s="104">
        <v>536823.77093961753</v>
      </c>
      <c r="U136" s="104">
        <v>536823.77093961753</v>
      </c>
      <c r="V136" s="104">
        <v>526606.13211272168</v>
      </c>
      <c r="W136" s="104">
        <v>518911.76723417599</v>
      </c>
      <c r="X136" s="104">
        <v>503264.50599750777</v>
      </c>
      <c r="Y136" s="102" t="str">
        <f t="shared" si="2"/>
        <v>TMSOUT5_09_C_PR24</v>
      </c>
    </row>
    <row r="137" spans="1:25" x14ac:dyDescent="0.25">
      <c r="A137" s="102" t="s">
        <v>82</v>
      </c>
      <c r="B137" s="102" t="s">
        <v>56</v>
      </c>
      <c r="C137" s="102" t="s">
        <v>57</v>
      </c>
      <c r="D137" s="102" t="s">
        <v>50</v>
      </c>
      <c r="E137" s="102" t="s">
        <v>44</v>
      </c>
      <c r="F137" s="104">
        <v>72194.19896971609</v>
      </c>
      <c r="G137" s="104">
        <v>-71094.672408608836</v>
      </c>
      <c r="H137" s="104">
        <v>-15003.32029447204</v>
      </c>
      <c r="I137" s="104">
        <v>13974.97968290903</v>
      </c>
      <c r="J137" s="104">
        <v>42884.62430606148</v>
      </c>
      <c r="K137" s="104">
        <v>16118.177626375569</v>
      </c>
      <c r="L137" s="104">
        <v>101396.8616760251</v>
      </c>
      <c r="M137" s="104">
        <v>110991.58258387919</v>
      </c>
      <c r="N137" s="104">
        <v>97902.815461422899</v>
      </c>
      <c r="O137" s="104">
        <v>0</v>
      </c>
      <c r="P137" s="104">
        <v>22985.135727615329</v>
      </c>
      <c r="Q137" s="104">
        <v>66702.650288795936</v>
      </c>
      <c r="R137" s="104">
        <v>32688.40596275602</v>
      </c>
      <c r="S137" s="104">
        <v>32930.629422277103</v>
      </c>
      <c r="T137" s="104">
        <v>43765.112506571917</v>
      </c>
      <c r="U137" s="104">
        <v>43765.112506571917</v>
      </c>
      <c r="V137" s="104">
        <v>65438.865284342093</v>
      </c>
      <c r="W137" s="104">
        <v>123664.091916096</v>
      </c>
      <c r="X137" s="104">
        <v>163554.63324879139</v>
      </c>
      <c r="Y137" s="102" t="str">
        <f t="shared" si="2"/>
        <v>TMSOUT5_09_D_PR24</v>
      </c>
    </row>
    <row r="138" spans="1:25" x14ac:dyDescent="0.25">
      <c r="A138" s="102" t="s">
        <v>82</v>
      </c>
      <c r="B138" s="102" t="s">
        <v>58</v>
      </c>
      <c r="C138" s="102" t="s">
        <v>59</v>
      </c>
      <c r="D138" s="102" t="s">
        <v>50</v>
      </c>
      <c r="E138" s="102" t="s">
        <v>44</v>
      </c>
      <c r="F138" s="104">
        <v>0</v>
      </c>
      <c r="G138" s="104">
        <v>0</v>
      </c>
      <c r="H138" s="104">
        <v>0</v>
      </c>
      <c r="I138" s="104">
        <v>0</v>
      </c>
      <c r="J138" s="104">
        <v>0</v>
      </c>
      <c r="K138" s="104">
        <v>0</v>
      </c>
      <c r="L138" s="104">
        <v>0</v>
      </c>
      <c r="M138" s="104">
        <v>0</v>
      </c>
      <c r="N138" s="104">
        <v>0</v>
      </c>
      <c r="O138" s="104">
        <v>0</v>
      </c>
      <c r="P138" s="104">
        <v>299</v>
      </c>
      <c r="Q138" s="104">
        <v>299</v>
      </c>
      <c r="R138" s="104">
        <v>299</v>
      </c>
      <c r="S138" s="104">
        <v>299</v>
      </c>
      <c r="T138" s="104">
        <v>299</v>
      </c>
      <c r="U138" s="104">
        <v>299</v>
      </c>
      <c r="V138" s="104">
        <v>299</v>
      </c>
      <c r="W138" s="104">
        <v>299</v>
      </c>
      <c r="X138" s="104">
        <v>299</v>
      </c>
      <c r="Y138" s="102" t="str">
        <f t="shared" si="2"/>
        <v>TMSOUT5_09_E_PR24</v>
      </c>
    </row>
    <row r="139" spans="1:25" x14ac:dyDescent="0.25">
      <c r="A139" s="102" t="s">
        <v>82</v>
      </c>
      <c r="B139" s="102" t="s">
        <v>60</v>
      </c>
      <c r="C139" s="102" t="s">
        <v>61</v>
      </c>
      <c r="D139" s="102" t="s">
        <v>50</v>
      </c>
      <c r="E139" s="102" t="s">
        <v>44</v>
      </c>
      <c r="F139" s="103" t="s">
        <v>51</v>
      </c>
      <c r="G139" s="103" t="s">
        <v>51</v>
      </c>
      <c r="H139" s="103" t="s">
        <v>51</v>
      </c>
      <c r="I139" s="103" t="s">
        <v>51</v>
      </c>
      <c r="J139" s="103" t="s">
        <v>51</v>
      </c>
      <c r="K139" s="103" t="s">
        <v>51</v>
      </c>
      <c r="L139" s="103" t="s">
        <v>51</v>
      </c>
      <c r="M139" s="103" t="s">
        <v>51</v>
      </c>
      <c r="N139" s="103" t="s">
        <v>51</v>
      </c>
      <c r="O139" s="103" t="s">
        <v>51</v>
      </c>
      <c r="P139" s="103" t="s">
        <v>51</v>
      </c>
      <c r="Q139" s="103" t="s">
        <v>51</v>
      </c>
      <c r="R139" s="103" t="s">
        <v>51</v>
      </c>
      <c r="S139" s="103" t="s">
        <v>51</v>
      </c>
      <c r="T139" s="103" t="s">
        <v>51</v>
      </c>
      <c r="U139" s="103" t="s">
        <v>51</v>
      </c>
      <c r="V139" s="103" t="s">
        <v>51</v>
      </c>
      <c r="W139" s="103" t="s">
        <v>51</v>
      </c>
      <c r="X139" s="103" t="s">
        <v>51</v>
      </c>
      <c r="Y139" s="102" t="str">
        <f t="shared" si="2"/>
        <v>TMSOUT5_09_F_PR24</v>
      </c>
    </row>
    <row r="140" spans="1:25" x14ac:dyDescent="0.25">
      <c r="A140" s="102" t="s">
        <v>82</v>
      </c>
      <c r="B140" s="102" t="s">
        <v>62</v>
      </c>
      <c r="C140" s="102" t="s">
        <v>63</v>
      </c>
      <c r="D140" s="102" t="s">
        <v>50</v>
      </c>
      <c r="E140" s="102" t="s">
        <v>44</v>
      </c>
      <c r="F140" s="104">
        <v>0</v>
      </c>
      <c r="G140" s="104">
        <v>0</v>
      </c>
      <c r="H140" s="104">
        <v>0</v>
      </c>
      <c r="I140" s="104">
        <v>0</v>
      </c>
      <c r="J140" s="104">
        <v>0</v>
      </c>
      <c r="K140" s="104">
        <v>0</v>
      </c>
      <c r="L140" s="104">
        <v>0</v>
      </c>
      <c r="M140" s="104">
        <v>0</v>
      </c>
      <c r="N140" s="104">
        <v>0</v>
      </c>
      <c r="O140" s="104">
        <v>0</v>
      </c>
      <c r="P140" s="104">
        <v>299</v>
      </c>
      <c r="Q140" s="104">
        <v>299</v>
      </c>
      <c r="R140" s="104">
        <v>299</v>
      </c>
      <c r="S140" s="104">
        <v>299</v>
      </c>
      <c r="T140" s="104">
        <v>299</v>
      </c>
      <c r="U140" s="104">
        <v>299</v>
      </c>
      <c r="V140" s="104">
        <v>299</v>
      </c>
      <c r="W140" s="104">
        <v>299</v>
      </c>
      <c r="X140" s="104">
        <v>299</v>
      </c>
      <c r="Y140" s="102" t="str">
        <f t="shared" si="2"/>
        <v>TMSOUT5_09_G_PR24</v>
      </c>
    </row>
    <row r="141" spans="1:25" x14ac:dyDescent="0.25">
      <c r="A141" s="102" t="s">
        <v>82</v>
      </c>
      <c r="B141" s="102" t="s">
        <v>64</v>
      </c>
      <c r="C141" s="102" t="s">
        <v>65</v>
      </c>
      <c r="D141" s="102" t="s">
        <v>50</v>
      </c>
      <c r="E141" s="102" t="s">
        <v>44</v>
      </c>
      <c r="F141" s="104">
        <v>72194.19896971609</v>
      </c>
      <c r="G141" s="104">
        <v>-71094.672408608836</v>
      </c>
      <c r="H141" s="104">
        <v>-15003.32029447204</v>
      </c>
      <c r="I141" s="104">
        <v>13974.97968290903</v>
      </c>
      <c r="J141" s="104">
        <v>42884.62430606148</v>
      </c>
      <c r="K141" s="104">
        <v>16118.177626375569</v>
      </c>
      <c r="L141" s="104">
        <v>101396.8616760251</v>
      </c>
      <c r="M141" s="104">
        <v>110991.58258387919</v>
      </c>
      <c r="N141" s="104">
        <v>97902.815461422899</v>
      </c>
      <c r="O141" s="104">
        <v>0</v>
      </c>
      <c r="P141" s="104">
        <v>23284.135727615329</v>
      </c>
      <c r="Q141" s="104">
        <v>67001.650288795936</v>
      </c>
      <c r="R141" s="104">
        <v>32987.40596275602</v>
      </c>
      <c r="S141" s="104">
        <v>33229.629422277103</v>
      </c>
      <c r="T141" s="104">
        <v>44064.112506571917</v>
      </c>
      <c r="U141" s="104">
        <v>44064.112506571917</v>
      </c>
      <c r="V141" s="104">
        <v>65737.865284342086</v>
      </c>
      <c r="W141" s="104">
        <v>123963.091916096</v>
      </c>
      <c r="X141" s="104">
        <v>163853.63324879139</v>
      </c>
      <c r="Y141" s="102" t="str">
        <f t="shared" si="2"/>
        <v>TMSOUT5_09_H_PR24</v>
      </c>
    </row>
    <row r="142" spans="1:25" x14ac:dyDescent="0.25">
      <c r="A142" s="102" t="s">
        <v>82</v>
      </c>
      <c r="B142" s="102" t="s">
        <v>66</v>
      </c>
      <c r="C142" s="102" t="s">
        <v>67</v>
      </c>
      <c r="D142" s="102" t="s">
        <v>68</v>
      </c>
      <c r="E142" s="102" t="s">
        <v>44</v>
      </c>
      <c r="F142" s="106">
        <v>8.4424522270964655E-2</v>
      </c>
      <c r="G142" s="106">
        <v>-8.3138726376412855E-2</v>
      </c>
      <c r="H142" s="106">
        <v>-1.7545012846120814E-2</v>
      </c>
      <c r="I142" s="106">
        <v>1.6342462418219308E-2</v>
      </c>
      <c r="J142" s="106">
        <v>5.0149651516014006E-2</v>
      </c>
      <c r="K142" s="106">
        <v>1.884873667697487E-2</v>
      </c>
      <c r="L142" s="106">
        <v>0.11857436925596194</v>
      </c>
      <c r="M142" s="106">
        <v>0.12979451908141548</v>
      </c>
      <c r="N142" s="106">
        <v>0.11448840131573727</v>
      </c>
      <c r="O142" s="106">
        <v>0</v>
      </c>
      <c r="P142" s="106">
        <v>2.7228670216575362E-2</v>
      </c>
      <c r="Q142" s="106">
        <v>7.8352310818915694E-2</v>
      </c>
      <c r="R142" s="106">
        <v>3.8575758566588889E-2</v>
      </c>
      <c r="S142" s="106">
        <v>3.8859016780472044E-2</v>
      </c>
      <c r="T142" s="106">
        <v>5.1528955245031136E-2</v>
      </c>
      <c r="U142" s="106">
        <v>5.1528955245031136E-2</v>
      </c>
      <c r="V142" s="106">
        <v>7.6874429676429698E-2</v>
      </c>
      <c r="W142" s="106">
        <v>0.14496351457044557</v>
      </c>
      <c r="X142" s="106">
        <v>0.19161185949571682</v>
      </c>
      <c r="Y142" s="102" t="str">
        <f t="shared" si="2"/>
        <v>TMSOUT5_09_PR24</v>
      </c>
    </row>
    <row r="143" spans="1:25" x14ac:dyDescent="0.25">
      <c r="A143" s="102" t="s">
        <v>83</v>
      </c>
      <c r="B143" s="102" t="s">
        <v>48</v>
      </c>
      <c r="C143" s="102" t="s">
        <v>49</v>
      </c>
      <c r="D143" s="102" t="s">
        <v>50</v>
      </c>
      <c r="E143" s="102" t="s">
        <v>44</v>
      </c>
      <c r="F143" s="103" t="s">
        <v>51</v>
      </c>
      <c r="G143" s="103" t="s">
        <v>51</v>
      </c>
      <c r="H143" s="103" t="s">
        <v>51</v>
      </c>
      <c r="I143" s="103" t="s">
        <v>51</v>
      </c>
      <c r="J143" s="103" t="s">
        <v>51</v>
      </c>
      <c r="K143" s="103" t="s">
        <v>51</v>
      </c>
      <c r="L143" s="103" t="s">
        <v>51</v>
      </c>
      <c r="M143" s="103" t="s">
        <v>51</v>
      </c>
      <c r="N143" s="103" t="s">
        <v>51</v>
      </c>
      <c r="O143" s="103" t="s">
        <v>51</v>
      </c>
      <c r="P143" s="103" t="s">
        <v>51</v>
      </c>
      <c r="Q143" s="103" t="s">
        <v>51</v>
      </c>
      <c r="R143" s="103" t="s">
        <v>51</v>
      </c>
      <c r="S143" s="103" t="s">
        <v>51</v>
      </c>
      <c r="T143" s="103" t="s">
        <v>51</v>
      </c>
      <c r="U143" s="103" t="s">
        <v>51</v>
      </c>
      <c r="V143" s="103" t="s">
        <v>51</v>
      </c>
      <c r="W143" s="103" t="s">
        <v>51</v>
      </c>
      <c r="X143" s="103" t="s">
        <v>51</v>
      </c>
      <c r="Y143" s="102" t="str">
        <f t="shared" si="2"/>
        <v>NWTOUT5_09_A_PR24</v>
      </c>
    </row>
    <row r="144" spans="1:25" x14ac:dyDescent="0.25">
      <c r="A144" s="102" t="s">
        <v>83</v>
      </c>
      <c r="B144" s="102" t="s">
        <v>52</v>
      </c>
      <c r="C144" s="102" t="s">
        <v>53</v>
      </c>
      <c r="D144" s="102" t="s">
        <v>50</v>
      </c>
      <c r="E144" s="102" t="s">
        <v>44</v>
      </c>
      <c r="F144" s="103" t="s">
        <v>51</v>
      </c>
      <c r="G144" s="103" t="s">
        <v>51</v>
      </c>
      <c r="H144" s="103" t="s">
        <v>51</v>
      </c>
      <c r="I144" s="103" t="s">
        <v>51</v>
      </c>
      <c r="J144" s="103" t="s">
        <v>51</v>
      </c>
      <c r="K144" s="103" t="s">
        <v>51</v>
      </c>
      <c r="L144" s="103" t="s">
        <v>51</v>
      </c>
      <c r="M144" s="103" t="s">
        <v>51</v>
      </c>
      <c r="N144" s="103" t="s">
        <v>51</v>
      </c>
      <c r="O144" s="103" t="s">
        <v>51</v>
      </c>
      <c r="P144" s="104">
        <v>377651.4226922731</v>
      </c>
      <c r="Q144" s="104">
        <v>394055.19553859357</v>
      </c>
      <c r="R144" s="104">
        <v>409853.87062030158</v>
      </c>
      <c r="S144" s="104">
        <v>495991.36292390799</v>
      </c>
      <c r="T144" s="104">
        <v>692054.06931871478</v>
      </c>
      <c r="U144" s="104">
        <v>701339.31931871478</v>
      </c>
      <c r="V144" s="104">
        <v>840166.8799892047</v>
      </c>
      <c r="W144" s="104">
        <v>840166.8799892047</v>
      </c>
      <c r="X144" s="104">
        <v>1583111.8742515009</v>
      </c>
      <c r="Y144" s="102" t="str">
        <f t="shared" si="2"/>
        <v>NWTOUT5_09_B_PR24</v>
      </c>
    </row>
    <row r="145" spans="1:25" x14ac:dyDescent="0.25">
      <c r="A145" s="102" t="s">
        <v>83</v>
      </c>
      <c r="B145" s="102" t="s">
        <v>54</v>
      </c>
      <c r="C145" s="102" t="s">
        <v>55</v>
      </c>
      <c r="D145" s="102" t="s">
        <v>50</v>
      </c>
      <c r="E145" s="102" t="s">
        <v>44</v>
      </c>
      <c r="F145" s="103" t="s">
        <v>51</v>
      </c>
      <c r="G145" s="103" t="s">
        <v>51</v>
      </c>
      <c r="H145" s="103" t="s">
        <v>51</v>
      </c>
      <c r="I145" s="103" t="s">
        <v>51</v>
      </c>
      <c r="J145" s="103" t="s">
        <v>51</v>
      </c>
      <c r="K145" s="103" t="s">
        <v>51</v>
      </c>
      <c r="L145" s="103" t="s">
        <v>51</v>
      </c>
      <c r="M145" s="103" t="s">
        <v>51</v>
      </c>
      <c r="N145" s="103" t="s">
        <v>51</v>
      </c>
      <c r="O145" s="103" t="s">
        <v>51</v>
      </c>
      <c r="P145" s="104">
        <v>377651.4226922731</v>
      </c>
      <c r="Q145" s="104">
        <v>379662.61289802782</v>
      </c>
      <c r="R145" s="104">
        <v>380773.99764032807</v>
      </c>
      <c r="S145" s="104">
        <v>406717.23505830078</v>
      </c>
      <c r="T145" s="104">
        <v>335084.0749143635</v>
      </c>
      <c r="U145" s="104">
        <v>337386.07409436349</v>
      </c>
      <c r="V145" s="104">
        <v>356503.19928314118</v>
      </c>
      <c r="W145" s="104">
        <v>356503.19928314118</v>
      </c>
      <c r="X145" s="104">
        <v>802270.19584051881</v>
      </c>
      <c r="Y145" s="102" t="str">
        <f t="shared" si="2"/>
        <v>NWTOUT5_09_C_PR24</v>
      </c>
    </row>
    <row r="146" spans="1:25" x14ac:dyDescent="0.25">
      <c r="A146" s="102" t="s">
        <v>83</v>
      </c>
      <c r="B146" s="102" t="s">
        <v>56</v>
      </c>
      <c r="C146" s="102" t="s">
        <v>57</v>
      </c>
      <c r="D146" s="102" t="s">
        <v>50</v>
      </c>
      <c r="E146" s="102" t="s">
        <v>44</v>
      </c>
      <c r="F146" s="104">
        <v>0</v>
      </c>
      <c r="G146" s="104">
        <v>0</v>
      </c>
      <c r="H146" s="104">
        <v>0</v>
      </c>
      <c r="I146" s="104">
        <v>0</v>
      </c>
      <c r="J146" s="104">
        <v>0</v>
      </c>
      <c r="K146" s="104">
        <v>0</v>
      </c>
      <c r="L146" s="104">
        <v>0</v>
      </c>
      <c r="M146" s="104">
        <v>0</v>
      </c>
      <c r="N146" s="104">
        <v>0</v>
      </c>
      <c r="O146" s="104">
        <v>0</v>
      </c>
      <c r="P146" s="104">
        <v>0</v>
      </c>
      <c r="Q146" s="104">
        <v>14392.582640565761</v>
      </c>
      <c r="R146" s="104">
        <v>29079.872979973501</v>
      </c>
      <c r="S146" s="104">
        <v>89274.12786560721</v>
      </c>
      <c r="T146" s="104">
        <v>356969.99440435128</v>
      </c>
      <c r="U146" s="104">
        <v>363953.2452243513</v>
      </c>
      <c r="V146" s="104">
        <v>483663.68070606352</v>
      </c>
      <c r="W146" s="104">
        <v>483663.68070606352</v>
      </c>
      <c r="X146" s="104">
        <v>780841.67841098213</v>
      </c>
      <c r="Y146" s="102" t="str">
        <f t="shared" si="2"/>
        <v>NWTOUT5_09_D_PR24</v>
      </c>
    </row>
    <row r="147" spans="1:25" x14ac:dyDescent="0.25">
      <c r="A147" s="102" t="s">
        <v>83</v>
      </c>
      <c r="B147" s="102" t="s">
        <v>58</v>
      </c>
      <c r="C147" s="102" t="s">
        <v>59</v>
      </c>
      <c r="D147" s="102" t="s">
        <v>50</v>
      </c>
      <c r="E147" s="102" t="s">
        <v>44</v>
      </c>
      <c r="F147" s="103" t="s">
        <v>51</v>
      </c>
      <c r="G147" s="103" t="s">
        <v>51</v>
      </c>
      <c r="H147" s="103" t="s">
        <v>51</v>
      </c>
      <c r="I147" s="103" t="s">
        <v>51</v>
      </c>
      <c r="J147" s="103" t="s">
        <v>51</v>
      </c>
      <c r="K147" s="103" t="s">
        <v>51</v>
      </c>
      <c r="L147" s="103" t="s">
        <v>51</v>
      </c>
      <c r="M147" s="103" t="s">
        <v>51</v>
      </c>
      <c r="N147" s="103" t="s">
        <v>51</v>
      </c>
      <c r="O147" s="104">
        <v>0</v>
      </c>
      <c r="P147" s="104">
        <v>0</v>
      </c>
      <c r="Q147" s="104">
        <v>0</v>
      </c>
      <c r="R147" s="104">
        <v>0</v>
      </c>
      <c r="S147" s="104">
        <v>0</v>
      </c>
      <c r="T147" s="104">
        <v>0</v>
      </c>
      <c r="U147" s="104">
        <v>66.028750000000002</v>
      </c>
      <c r="V147" s="104">
        <v>77</v>
      </c>
      <c r="W147" s="104">
        <v>77</v>
      </c>
      <c r="X147" s="104">
        <v>77</v>
      </c>
      <c r="Y147" s="102" t="str">
        <f t="shared" si="2"/>
        <v>NWTOUT5_09_E_PR24</v>
      </c>
    </row>
    <row r="148" spans="1:25" x14ac:dyDescent="0.25">
      <c r="A148" s="102" t="s">
        <v>83</v>
      </c>
      <c r="B148" s="102" t="s">
        <v>60</v>
      </c>
      <c r="C148" s="102" t="s">
        <v>61</v>
      </c>
      <c r="D148" s="102" t="s">
        <v>50</v>
      </c>
      <c r="E148" s="102" t="s">
        <v>44</v>
      </c>
      <c r="F148" s="103" t="s">
        <v>51</v>
      </c>
      <c r="G148" s="103" t="s">
        <v>51</v>
      </c>
      <c r="H148" s="103" t="s">
        <v>51</v>
      </c>
      <c r="I148" s="103" t="s">
        <v>51</v>
      </c>
      <c r="J148" s="103" t="s">
        <v>51</v>
      </c>
      <c r="K148" s="103" t="s">
        <v>51</v>
      </c>
      <c r="L148" s="103" t="s">
        <v>51</v>
      </c>
      <c r="M148" s="103" t="s">
        <v>51</v>
      </c>
      <c r="N148" s="103" t="s">
        <v>51</v>
      </c>
      <c r="O148" s="103" t="s">
        <v>51</v>
      </c>
      <c r="P148" s="103" t="s">
        <v>51</v>
      </c>
      <c r="Q148" s="103" t="s">
        <v>51</v>
      </c>
      <c r="R148" s="103" t="s">
        <v>51</v>
      </c>
      <c r="S148" s="103" t="s">
        <v>51</v>
      </c>
      <c r="T148" s="103" t="s">
        <v>51</v>
      </c>
      <c r="U148" s="103" t="s">
        <v>51</v>
      </c>
      <c r="V148" s="103" t="s">
        <v>51</v>
      </c>
      <c r="W148" s="103" t="s">
        <v>51</v>
      </c>
      <c r="X148" s="103" t="s">
        <v>51</v>
      </c>
      <c r="Y148" s="102" t="str">
        <f t="shared" si="2"/>
        <v>NWTOUT5_09_F_PR24</v>
      </c>
    </row>
    <row r="149" spans="1:25" x14ac:dyDescent="0.25">
      <c r="A149" s="102" t="s">
        <v>83</v>
      </c>
      <c r="B149" s="102" t="s">
        <v>62</v>
      </c>
      <c r="C149" s="102" t="s">
        <v>63</v>
      </c>
      <c r="D149" s="102" t="s">
        <v>50</v>
      </c>
      <c r="E149" s="102" t="s">
        <v>44</v>
      </c>
      <c r="F149" s="104">
        <v>0</v>
      </c>
      <c r="G149" s="104">
        <v>0</v>
      </c>
      <c r="H149" s="104">
        <v>0</v>
      </c>
      <c r="I149" s="104">
        <v>0</v>
      </c>
      <c r="J149" s="104">
        <v>0</v>
      </c>
      <c r="K149" s="104">
        <v>0</v>
      </c>
      <c r="L149" s="104">
        <v>0</v>
      </c>
      <c r="M149" s="104">
        <v>0</v>
      </c>
      <c r="N149" s="104">
        <v>0</v>
      </c>
      <c r="O149" s="104">
        <v>0</v>
      </c>
      <c r="P149" s="104">
        <v>0</v>
      </c>
      <c r="Q149" s="104">
        <v>0</v>
      </c>
      <c r="R149" s="104">
        <v>0</v>
      </c>
      <c r="S149" s="104">
        <v>0</v>
      </c>
      <c r="T149" s="104">
        <v>0</v>
      </c>
      <c r="U149" s="104">
        <v>66.028750000000002</v>
      </c>
      <c r="V149" s="104">
        <v>77</v>
      </c>
      <c r="W149" s="104">
        <v>77</v>
      </c>
      <c r="X149" s="104">
        <v>77</v>
      </c>
      <c r="Y149" s="102" t="str">
        <f t="shared" si="2"/>
        <v>NWTOUT5_09_G_PR24</v>
      </c>
    </row>
    <row r="150" spans="1:25" x14ac:dyDescent="0.25">
      <c r="A150" s="102" t="s">
        <v>83</v>
      </c>
      <c r="B150" s="102" t="s">
        <v>64</v>
      </c>
      <c r="C150" s="102" t="s">
        <v>65</v>
      </c>
      <c r="D150" s="102" t="s">
        <v>50</v>
      </c>
      <c r="E150" s="102" t="s">
        <v>44</v>
      </c>
      <c r="F150" s="104">
        <v>0</v>
      </c>
      <c r="G150" s="104">
        <v>0</v>
      </c>
      <c r="H150" s="104">
        <v>0</v>
      </c>
      <c r="I150" s="104">
        <v>0</v>
      </c>
      <c r="J150" s="104">
        <v>0</v>
      </c>
      <c r="K150" s="104">
        <v>0</v>
      </c>
      <c r="L150" s="104">
        <v>0</v>
      </c>
      <c r="M150" s="104">
        <v>0</v>
      </c>
      <c r="N150" s="104">
        <v>0</v>
      </c>
      <c r="O150" s="104">
        <v>0</v>
      </c>
      <c r="P150" s="104">
        <v>0</v>
      </c>
      <c r="Q150" s="104">
        <v>14392.582640565761</v>
      </c>
      <c r="R150" s="104">
        <v>29079.872979973501</v>
      </c>
      <c r="S150" s="104">
        <v>89274.12786560721</v>
      </c>
      <c r="T150" s="104">
        <v>356969.99440435128</v>
      </c>
      <c r="U150" s="104">
        <v>364019.27397435129</v>
      </c>
      <c r="V150" s="104">
        <v>483740.68070606352</v>
      </c>
      <c r="W150" s="104">
        <v>483740.68070606352</v>
      </c>
      <c r="X150" s="104">
        <v>780918.67841098213</v>
      </c>
      <c r="Y150" s="102" t="str">
        <f t="shared" si="2"/>
        <v>NWTOUT5_09_H_PR24</v>
      </c>
    </row>
    <row r="151" spans="1:25" x14ac:dyDescent="0.25">
      <c r="A151" s="102" t="s">
        <v>83</v>
      </c>
      <c r="B151" s="102" t="s">
        <v>66</v>
      </c>
      <c r="C151" s="102" t="s">
        <v>67</v>
      </c>
      <c r="D151" s="102" t="s">
        <v>68</v>
      </c>
      <c r="E151" s="102" t="s">
        <v>44</v>
      </c>
      <c r="F151" s="106">
        <v>0</v>
      </c>
      <c r="G151" s="106">
        <v>0</v>
      </c>
      <c r="H151" s="106">
        <v>0</v>
      </c>
      <c r="I151" s="106">
        <v>0</v>
      </c>
      <c r="J151" s="106">
        <v>0</v>
      </c>
      <c r="K151" s="106">
        <v>0</v>
      </c>
      <c r="L151" s="106">
        <v>0</v>
      </c>
      <c r="M151" s="106">
        <v>0</v>
      </c>
      <c r="N151" s="106">
        <v>0</v>
      </c>
      <c r="O151" s="106">
        <v>0</v>
      </c>
      <c r="P151" s="106">
        <v>0</v>
      </c>
      <c r="Q151" s="106">
        <v>5.7364549861393284E-3</v>
      </c>
      <c r="R151" s="106">
        <v>1.1590371687850874E-2</v>
      </c>
      <c r="S151" s="106">
        <v>3.5582009755809309E-2</v>
      </c>
      <c r="T151" s="106">
        <v>0.14227761309018785</v>
      </c>
      <c r="U151" s="106">
        <v>0.14508724607600387</v>
      </c>
      <c r="V151" s="106">
        <v>0.19280463479941848</v>
      </c>
      <c r="W151" s="106">
        <v>0.19280463479941848</v>
      </c>
      <c r="X151" s="106">
        <v>0.31125093795979902</v>
      </c>
      <c r="Y151" s="102" t="str">
        <f t="shared" si="2"/>
        <v>NWTOUT5_09_PR24</v>
      </c>
    </row>
    <row r="152" spans="1:25" x14ac:dyDescent="0.25">
      <c r="A152" s="102" t="s">
        <v>84</v>
      </c>
      <c r="B152" s="102" t="s">
        <v>48</v>
      </c>
      <c r="C152" s="102" t="s">
        <v>49</v>
      </c>
      <c r="D152" s="102" t="s">
        <v>50</v>
      </c>
      <c r="E152" s="102" t="s">
        <v>44</v>
      </c>
      <c r="F152" s="103" t="s">
        <v>51</v>
      </c>
      <c r="G152" s="103" t="s">
        <v>51</v>
      </c>
      <c r="H152" s="103" t="s">
        <v>51</v>
      </c>
      <c r="I152" s="103" t="s">
        <v>51</v>
      </c>
      <c r="J152" s="103" t="s">
        <v>51</v>
      </c>
      <c r="K152" s="103" t="s">
        <v>51</v>
      </c>
      <c r="L152" s="103" t="s">
        <v>51</v>
      </c>
      <c r="M152" s="103" t="s">
        <v>51</v>
      </c>
      <c r="N152" s="103" t="s">
        <v>51</v>
      </c>
      <c r="O152" s="103" t="s">
        <v>51</v>
      </c>
      <c r="P152" s="103" t="s">
        <v>51</v>
      </c>
      <c r="Q152" s="103" t="s">
        <v>51</v>
      </c>
      <c r="R152" s="103" t="s">
        <v>51</v>
      </c>
      <c r="S152" s="103" t="s">
        <v>51</v>
      </c>
      <c r="T152" s="103" t="s">
        <v>51</v>
      </c>
      <c r="U152" s="103" t="s">
        <v>51</v>
      </c>
      <c r="V152" s="103" t="s">
        <v>51</v>
      </c>
      <c r="W152" s="103" t="s">
        <v>51</v>
      </c>
      <c r="X152" s="103" t="s">
        <v>51</v>
      </c>
      <c r="Y152" s="102" t="str">
        <f t="shared" si="2"/>
        <v>WASCOUT5_09_A_PR24</v>
      </c>
    </row>
    <row r="153" spans="1:25" x14ac:dyDescent="0.25">
      <c r="A153" s="102" t="s">
        <v>84</v>
      </c>
      <c r="B153" s="102" t="s">
        <v>52</v>
      </c>
      <c r="C153" s="102" t="s">
        <v>53</v>
      </c>
      <c r="D153" s="102" t="s">
        <v>50</v>
      </c>
      <c r="E153" s="102" t="s">
        <v>44</v>
      </c>
      <c r="F153" s="103" t="s">
        <v>51</v>
      </c>
      <c r="G153" s="103" t="s">
        <v>51</v>
      </c>
      <c r="H153" s="103" t="s">
        <v>51</v>
      </c>
      <c r="I153" s="103" t="s">
        <v>51</v>
      </c>
      <c r="J153" s="103" t="s">
        <v>51</v>
      </c>
      <c r="K153" s="103" t="s">
        <v>51</v>
      </c>
      <c r="L153" s="103" t="s">
        <v>51</v>
      </c>
      <c r="M153" s="103" t="s">
        <v>51</v>
      </c>
      <c r="N153" s="103" t="s">
        <v>51</v>
      </c>
      <c r="O153" s="103" t="s">
        <v>51</v>
      </c>
      <c r="P153" s="103" t="s">
        <v>51</v>
      </c>
      <c r="Q153" s="103" t="s">
        <v>51</v>
      </c>
      <c r="R153" s="103" t="s">
        <v>51</v>
      </c>
      <c r="S153" s="103" t="s">
        <v>51</v>
      </c>
      <c r="T153" s="103" t="s">
        <v>51</v>
      </c>
      <c r="U153" s="103" t="s">
        <v>51</v>
      </c>
      <c r="V153" s="103" t="s">
        <v>51</v>
      </c>
      <c r="W153" s="103" t="s">
        <v>51</v>
      </c>
      <c r="X153" s="103" t="s">
        <v>51</v>
      </c>
      <c r="Y153" s="102" t="str">
        <f t="shared" si="2"/>
        <v>WASCOUT5_09_B_PR24</v>
      </c>
    </row>
    <row r="154" spans="1:25" x14ac:dyDescent="0.25">
      <c r="A154" s="102" t="s">
        <v>84</v>
      </c>
      <c r="B154" s="102" t="s">
        <v>54</v>
      </c>
      <c r="C154" s="102" t="s">
        <v>55</v>
      </c>
      <c r="D154" s="102" t="s">
        <v>50</v>
      </c>
      <c r="E154" s="102" t="s">
        <v>44</v>
      </c>
      <c r="F154" s="103" t="s">
        <v>51</v>
      </c>
      <c r="G154" s="103" t="s">
        <v>51</v>
      </c>
      <c r="H154" s="103" t="s">
        <v>51</v>
      </c>
      <c r="I154" s="103" t="s">
        <v>51</v>
      </c>
      <c r="J154" s="103" t="s">
        <v>51</v>
      </c>
      <c r="K154" s="103" t="s">
        <v>51</v>
      </c>
      <c r="L154" s="103" t="s">
        <v>51</v>
      </c>
      <c r="M154" s="103" t="s">
        <v>51</v>
      </c>
      <c r="N154" s="103" t="s">
        <v>51</v>
      </c>
      <c r="O154" s="103" t="s">
        <v>51</v>
      </c>
      <c r="P154" s="103" t="s">
        <v>51</v>
      </c>
      <c r="Q154" s="103" t="s">
        <v>51</v>
      </c>
      <c r="R154" s="103" t="s">
        <v>51</v>
      </c>
      <c r="S154" s="103" t="s">
        <v>51</v>
      </c>
      <c r="T154" s="103" t="s">
        <v>51</v>
      </c>
      <c r="U154" s="103" t="s">
        <v>51</v>
      </c>
      <c r="V154" s="103" t="s">
        <v>51</v>
      </c>
      <c r="W154" s="103" t="s">
        <v>51</v>
      </c>
      <c r="X154" s="103" t="s">
        <v>51</v>
      </c>
      <c r="Y154" s="102" t="str">
        <f t="shared" si="2"/>
        <v>WASCOUT5_09_C_PR24</v>
      </c>
    </row>
    <row r="155" spans="1:25" x14ac:dyDescent="0.25">
      <c r="A155" s="102" t="s">
        <v>84</v>
      </c>
      <c r="B155" s="102" t="s">
        <v>56</v>
      </c>
      <c r="C155" s="102" t="s">
        <v>57</v>
      </c>
      <c r="D155" s="102" t="s">
        <v>50</v>
      </c>
      <c r="E155" s="102" t="s">
        <v>44</v>
      </c>
      <c r="F155" s="103" t="s">
        <v>51</v>
      </c>
      <c r="G155" s="103" t="s">
        <v>51</v>
      </c>
      <c r="H155" s="103" t="s">
        <v>51</v>
      </c>
      <c r="I155" s="103" t="s">
        <v>51</v>
      </c>
      <c r="J155" s="103" t="s">
        <v>51</v>
      </c>
      <c r="K155" s="103" t="s">
        <v>51</v>
      </c>
      <c r="L155" s="103" t="s">
        <v>51</v>
      </c>
      <c r="M155" s="103" t="s">
        <v>51</v>
      </c>
      <c r="N155" s="103" t="s">
        <v>51</v>
      </c>
      <c r="O155" s="103" t="s">
        <v>51</v>
      </c>
      <c r="P155" s="103" t="s">
        <v>51</v>
      </c>
      <c r="Q155" s="103" t="s">
        <v>51</v>
      </c>
      <c r="R155" s="103" t="s">
        <v>51</v>
      </c>
      <c r="S155" s="103" t="s">
        <v>51</v>
      </c>
      <c r="T155" s="103" t="s">
        <v>51</v>
      </c>
      <c r="U155" s="103" t="s">
        <v>51</v>
      </c>
      <c r="V155" s="103" t="s">
        <v>51</v>
      </c>
      <c r="W155" s="103" t="s">
        <v>51</v>
      </c>
      <c r="X155" s="103" t="s">
        <v>51</v>
      </c>
      <c r="Y155" s="102" t="str">
        <f t="shared" si="2"/>
        <v>WASCOUT5_09_D_PR24</v>
      </c>
    </row>
    <row r="156" spans="1:25" x14ac:dyDescent="0.25">
      <c r="A156" s="102" t="s">
        <v>84</v>
      </c>
      <c r="B156" s="102" t="s">
        <v>58</v>
      </c>
      <c r="C156" s="102" t="s">
        <v>59</v>
      </c>
      <c r="D156" s="102" t="s">
        <v>50</v>
      </c>
      <c r="E156" s="102" t="s">
        <v>44</v>
      </c>
      <c r="F156" s="103" t="s">
        <v>51</v>
      </c>
      <c r="G156" s="103" t="s">
        <v>51</v>
      </c>
      <c r="H156" s="103" t="s">
        <v>51</v>
      </c>
      <c r="I156" s="103" t="s">
        <v>51</v>
      </c>
      <c r="J156" s="103" t="s">
        <v>51</v>
      </c>
      <c r="K156" s="103" t="s">
        <v>51</v>
      </c>
      <c r="L156" s="103" t="s">
        <v>51</v>
      </c>
      <c r="M156" s="103" t="s">
        <v>51</v>
      </c>
      <c r="N156" s="103" t="s">
        <v>51</v>
      </c>
      <c r="O156" s="103" t="s">
        <v>51</v>
      </c>
      <c r="P156" s="103" t="s">
        <v>51</v>
      </c>
      <c r="Q156" s="103" t="s">
        <v>51</v>
      </c>
      <c r="R156" s="103" t="s">
        <v>51</v>
      </c>
      <c r="S156" s="103" t="s">
        <v>51</v>
      </c>
      <c r="T156" s="103" t="s">
        <v>51</v>
      </c>
      <c r="U156" s="103" t="s">
        <v>51</v>
      </c>
      <c r="V156" s="103" t="s">
        <v>51</v>
      </c>
      <c r="W156" s="103" t="s">
        <v>51</v>
      </c>
      <c r="X156" s="103" t="s">
        <v>51</v>
      </c>
      <c r="Y156" s="102" t="str">
        <f t="shared" si="2"/>
        <v>WASCOUT5_09_E_PR24</v>
      </c>
    </row>
    <row r="157" spans="1:25" x14ac:dyDescent="0.25">
      <c r="A157" s="102" t="s">
        <v>84</v>
      </c>
      <c r="B157" s="102" t="s">
        <v>60</v>
      </c>
      <c r="C157" s="102" t="s">
        <v>61</v>
      </c>
      <c r="D157" s="102" t="s">
        <v>50</v>
      </c>
      <c r="E157" s="102" t="s">
        <v>44</v>
      </c>
      <c r="F157" s="103" t="s">
        <v>51</v>
      </c>
      <c r="G157" s="103" t="s">
        <v>51</v>
      </c>
      <c r="H157" s="103" t="s">
        <v>51</v>
      </c>
      <c r="I157" s="103" t="s">
        <v>51</v>
      </c>
      <c r="J157" s="103" t="s">
        <v>51</v>
      </c>
      <c r="K157" s="103" t="s">
        <v>51</v>
      </c>
      <c r="L157" s="103" t="s">
        <v>51</v>
      </c>
      <c r="M157" s="103" t="s">
        <v>51</v>
      </c>
      <c r="N157" s="103" t="s">
        <v>51</v>
      </c>
      <c r="O157" s="103" t="s">
        <v>51</v>
      </c>
      <c r="P157" s="103" t="s">
        <v>51</v>
      </c>
      <c r="Q157" s="103" t="s">
        <v>51</v>
      </c>
      <c r="R157" s="103" t="s">
        <v>51</v>
      </c>
      <c r="S157" s="103" t="s">
        <v>51</v>
      </c>
      <c r="T157" s="103" t="s">
        <v>51</v>
      </c>
      <c r="U157" s="103" t="s">
        <v>51</v>
      </c>
      <c r="V157" s="103" t="s">
        <v>51</v>
      </c>
      <c r="W157" s="103" t="s">
        <v>51</v>
      </c>
      <c r="X157" s="103" t="s">
        <v>51</v>
      </c>
      <c r="Y157" s="102" t="str">
        <f t="shared" si="2"/>
        <v>WASCOUT5_09_F_PR24</v>
      </c>
    </row>
    <row r="158" spans="1:25" x14ac:dyDescent="0.25">
      <c r="A158" s="102" t="s">
        <v>84</v>
      </c>
      <c r="B158" s="102" t="s">
        <v>62</v>
      </c>
      <c r="C158" s="102" t="s">
        <v>63</v>
      </c>
      <c r="D158" s="102" t="s">
        <v>50</v>
      </c>
      <c r="E158" s="102" t="s">
        <v>44</v>
      </c>
      <c r="F158" s="103" t="s">
        <v>51</v>
      </c>
      <c r="G158" s="103" t="s">
        <v>51</v>
      </c>
      <c r="H158" s="103" t="s">
        <v>51</v>
      </c>
      <c r="I158" s="103" t="s">
        <v>51</v>
      </c>
      <c r="J158" s="103" t="s">
        <v>51</v>
      </c>
      <c r="K158" s="103" t="s">
        <v>51</v>
      </c>
      <c r="L158" s="103" t="s">
        <v>51</v>
      </c>
      <c r="M158" s="103" t="s">
        <v>51</v>
      </c>
      <c r="N158" s="103" t="s">
        <v>51</v>
      </c>
      <c r="O158" s="103" t="s">
        <v>51</v>
      </c>
      <c r="P158" s="103" t="s">
        <v>51</v>
      </c>
      <c r="Q158" s="103" t="s">
        <v>51</v>
      </c>
      <c r="R158" s="103" t="s">
        <v>51</v>
      </c>
      <c r="S158" s="103" t="s">
        <v>51</v>
      </c>
      <c r="T158" s="103" t="s">
        <v>51</v>
      </c>
      <c r="U158" s="103" t="s">
        <v>51</v>
      </c>
      <c r="V158" s="103" t="s">
        <v>51</v>
      </c>
      <c r="W158" s="103" t="s">
        <v>51</v>
      </c>
      <c r="X158" s="103" t="s">
        <v>51</v>
      </c>
      <c r="Y158" s="102" t="str">
        <f t="shared" si="2"/>
        <v>WASCOUT5_09_G_PR24</v>
      </c>
    </row>
    <row r="159" spans="1:25" x14ac:dyDescent="0.25">
      <c r="A159" s="102" t="s">
        <v>84</v>
      </c>
      <c r="B159" s="102" t="s">
        <v>64</v>
      </c>
      <c r="C159" s="102" t="s">
        <v>65</v>
      </c>
      <c r="D159" s="102" t="s">
        <v>50</v>
      </c>
      <c r="E159" s="102" t="s">
        <v>44</v>
      </c>
      <c r="F159" s="103" t="s">
        <v>51</v>
      </c>
      <c r="G159" s="103" t="s">
        <v>51</v>
      </c>
      <c r="H159" s="103" t="s">
        <v>51</v>
      </c>
      <c r="I159" s="103" t="s">
        <v>51</v>
      </c>
      <c r="J159" s="103" t="s">
        <v>51</v>
      </c>
      <c r="K159" s="103" t="s">
        <v>51</v>
      </c>
      <c r="L159" s="103" t="s">
        <v>51</v>
      </c>
      <c r="M159" s="103" t="s">
        <v>51</v>
      </c>
      <c r="N159" s="103" t="s">
        <v>51</v>
      </c>
      <c r="O159" s="103" t="s">
        <v>51</v>
      </c>
      <c r="P159" s="103" t="s">
        <v>51</v>
      </c>
      <c r="Q159" s="103" t="s">
        <v>51</v>
      </c>
      <c r="R159" s="103" t="s">
        <v>51</v>
      </c>
      <c r="S159" s="103" t="s">
        <v>51</v>
      </c>
      <c r="T159" s="103" t="s">
        <v>51</v>
      </c>
      <c r="U159" s="103" t="s">
        <v>51</v>
      </c>
      <c r="V159" s="103" t="s">
        <v>51</v>
      </c>
      <c r="W159" s="103" t="s">
        <v>51</v>
      </c>
      <c r="X159" s="103" t="s">
        <v>51</v>
      </c>
      <c r="Y159" s="102" t="str">
        <f t="shared" si="2"/>
        <v>WASCOUT5_09_H_PR24</v>
      </c>
    </row>
    <row r="160" spans="1:25" x14ac:dyDescent="0.25">
      <c r="A160" s="102" t="s">
        <v>84</v>
      </c>
      <c r="B160" s="102" t="s">
        <v>66</v>
      </c>
      <c r="C160" s="102" t="s">
        <v>67</v>
      </c>
      <c r="D160" s="102" t="s">
        <v>68</v>
      </c>
      <c r="E160" s="102" t="s">
        <v>44</v>
      </c>
      <c r="F160" s="103" t="s">
        <v>51</v>
      </c>
      <c r="G160" s="103" t="s">
        <v>51</v>
      </c>
      <c r="H160" s="103" t="s">
        <v>51</v>
      </c>
      <c r="I160" s="103" t="s">
        <v>51</v>
      </c>
      <c r="J160" s="103" t="s">
        <v>51</v>
      </c>
      <c r="K160" s="103" t="s">
        <v>51</v>
      </c>
      <c r="L160" s="103" t="s">
        <v>51</v>
      </c>
      <c r="M160" s="103" t="s">
        <v>51</v>
      </c>
      <c r="N160" s="103" t="s">
        <v>51</v>
      </c>
      <c r="O160" s="103" t="s">
        <v>51</v>
      </c>
      <c r="P160" s="103" t="s">
        <v>51</v>
      </c>
      <c r="Q160" s="103" t="s">
        <v>51</v>
      </c>
      <c r="R160" s="103" t="s">
        <v>51</v>
      </c>
      <c r="S160" s="103" t="s">
        <v>51</v>
      </c>
      <c r="T160" s="103" t="s">
        <v>51</v>
      </c>
      <c r="U160" s="103" t="s">
        <v>51</v>
      </c>
      <c r="V160" s="103" t="s">
        <v>51</v>
      </c>
      <c r="W160" s="103" t="s">
        <v>51</v>
      </c>
      <c r="X160" s="103" t="s">
        <v>51</v>
      </c>
      <c r="Y160" s="102" t="str">
        <f t="shared" si="2"/>
        <v>WASCOUT5_09_PR24</v>
      </c>
    </row>
    <row r="161" spans="1:25" x14ac:dyDescent="0.25">
      <c r="A161" s="102" t="s">
        <v>85</v>
      </c>
      <c r="B161" s="102" t="s">
        <v>48</v>
      </c>
      <c r="C161" s="102" t="s">
        <v>49</v>
      </c>
      <c r="D161" s="102" t="s">
        <v>50</v>
      </c>
      <c r="E161" s="102" t="s">
        <v>44</v>
      </c>
      <c r="F161" s="103" t="s">
        <v>51</v>
      </c>
      <c r="G161" s="103" t="s">
        <v>51</v>
      </c>
      <c r="H161" s="103" t="s">
        <v>51</v>
      </c>
      <c r="I161" s="103" t="s">
        <v>51</v>
      </c>
      <c r="J161" s="103" t="s">
        <v>51</v>
      </c>
      <c r="K161" s="103" t="s">
        <v>51</v>
      </c>
      <c r="L161" s="103" t="s">
        <v>51</v>
      </c>
      <c r="M161" s="103" t="s">
        <v>51</v>
      </c>
      <c r="N161" s="103" t="s">
        <v>51</v>
      </c>
      <c r="O161" s="103" t="s">
        <v>51</v>
      </c>
      <c r="P161" s="103" t="s">
        <v>51</v>
      </c>
      <c r="Q161" s="103" t="s">
        <v>51</v>
      </c>
      <c r="R161" s="103" t="s">
        <v>51</v>
      </c>
      <c r="S161" s="103" t="s">
        <v>51</v>
      </c>
      <c r="T161" s="103" t="s">
        <v>51</v>
      </c>
      <c r="U161" s="103" t="s">
        <v>51</v>
      </c>
      <c r="V161" s="103" t="s">
        <v>51</v>
      </c>
      <c r="W161" s="103" t="s">
        <v>51</v>
      </c>
      <c r="X161" s="103" t="s">
        <v>51</v>
      </c>
      <c r="Y161" s="102" t="str">
        <f t="shared" si="2"/>
        <v>WALOUT5_09_A_PR24</v>
      </c>
    </row>
    <row r="162" spans="1:25" x14ac:dyDescent="0.25">
      <c r="A162" s="102" t="s">
        <v>85</v>
      </c>
      <c r="B162" s="102" t="s">
        <v>52</v>
      </c>
      <c r="C162" s="102" t="s">
        <v>53</v>
      </c>
      <c r="D162" s="102" t="s">
        <v>50</v>
      </c>
      <c r="E162" s="102" t="s">
        <v>44</v>
      </c>
      <c r="F162" s="103" t="s">
        <v>51</v>
      </c>
      <c r="G162" s="103" t="s">
        <v>51</v>
      </c>
      <c r="H162" s="103" t="s">
        <v>51</v>
      </c>
      <c r="I162" s="103" t="s">
        <v>51</v>
      </c>
      <c r="J162" s="103" t="s">
        <v>51</v>
      </c>
      <c r="K162" s="103" t="s">
        <v>51</v>
      </c>
      <c r="L162" s="103" t="s">
        <v>51</v>
      </c>
      <c r="M162" s="103" t="s">
        <v>51</v>
      </c>
      <c r="N162" s="103" t="s">
        <v>51</v>
      </c>
      <c r="O162" s="103" t="s">
        <v>51</v>
      </c>
      <c r="P162" s="103" t="s">
        <v>51</v>
      </c>
      <c r="Q162" s="103" t="s">
        <v>51</v>
      </c>
      <c r="R162" s="103" t="s">
        <v>51</v>
      </c>
      <c r="S162" s="103" t="s">
        <v>51</v>
      </c>
      <c r="T162" s="103" t="s">
        <v>51</v>
      </c>
      <c r="U162" s="103" t="s">
        <v>51</v>
      </c>
      <c r="V162" s="103" t="s">
        <v>51</v>
      </c>
      <c r="W162" s="103" t="s">
        <v>51</v>
      </c>
      <c r="X162" s="103" t="s">
        <v>51</v>
      </c>
      <c r="Y162" s="102" t="str">
        <f t="shared" si="2"/>
        <v>WALOUT5_09_B_PR24</v>
      </c>
    </row>
    <row r="163" spans="1:25" x14ac:dyDescent="0.25">
      <c r="A163" s="102" t="s">
        <v>85</v>
      </c>
      <c r="B163" s="102" t="s">
        <v>54</v>
      </c>
      <c r="C163" s="102" t="s">
        <v>55</v>
      </c>
      <c r="D163" s="102" t="s">
        <v>50</v>
      </c>
      <c r="E163" s="102" t="s">
        <v>44</v>
      </c>
      <c r="F163" s="103" t="s">
        <v>51</v>
      </c>
      <c r="G163" s="103" t="s">
        <v>51</v>
      </c>
      <c r="H163" s="103" t="s">
        <v>51</v>
      </c>
      <c r="I163" s="103" t="s">
        <v>51</v>
      </c>
      <c r="J163" s="103" t="s">
        <v>51</v>
      </c>
      <c r="K163" s="103" t="s">
        <v>51</v>
      </c>
      <c r="L163" s="103" t="s">
        <v>51</v>
      </c>
      <c r="M163" s="103" t="s">
        <v>51</v>
      </c>
      <c r="N163" s="103" t="s">
        <v>51</v>
      </c>
      <c r="O163" s="103" t="s">
        <v>51</v>
      </c>
      <c r="P163" s="103" t="s">
        <v>51</v>
      </c>
      <c r="Q163" s="103" t="s">
        <v>51</v>
      </c>
      <c r="R163" s="103" t="s">
        <v>51</v>
      </c>
      <c r="S163" s="103" t="s">
        <v>51</v>
      </c>
      <c r="T163" s="103" t="s">
        <v>51</v>
      </c>
      <c r="U163" s="103" t="s">
        <v>51</v>
      </c>
      <c r="V163" s="103" t="s">
        <v>51</v>
      </c>
      <c r="W163" s="103" t="s">
        <v>51</v>
      </c>
      <c r="X163" s="103" t="s">
        <v>51</v>
      </c>
      <c r="Y163" s="102" t="str">
        <f t="shared" si="2"/>
        <v>WALOUT5_09_C_PR24</v>
      </c>
    </row>
    <row r="164" spans="1:25" x14ac:dyDescent="0.25">
      <c r="A164" s="102" t="s">
        <v>85</v>
      </c>
      <c r="B164" s="102" t="s">
        <v>56</v>
      </c>
      <c r="C164" s="102" t="s">
        <v>57</v>
      </c>
      <c r="D164" s="102" t="s">
        <v>50</v>
      </c>
      <c r="E164" s="102" t="s">
        <v>44</v>
      </c>
      <c r="F164" s="103" t="s">
        <v>51</v>
      </c>
      <c r="G164" s="103" t="s">
        <v>51</v>
      </c>
      <c r="H164" s="103" t="s">
        <v>51</v>
      </c>
      <c r="I164" s="103" t="s">
        <v>51</v>
      </c>
      <c r="J164" s="103" t="s">
        <v>51</v>
      </c>
      <c r="K164" s="103" t="s">
        <v>51</v>
      </c>
      <c r="L164" s="103" t="s">
        <v>51</v>
      </c>
      <c r="M164" s="103" t="s">
        <v>51</v>
      </c>
      <c r="N164" s="103" t="s">
        <v>51</v>
      </c>
      <c r="O164" s="103" t="s">
        <v>51</v>
      </c>
      <c r="P164" s="103" t="s">
        <v>51</v>
      </c>
      <c r="Q164" s="103" t="s">
        <v>51</v>
      </c>
      <c r="R164" s="103" t="s">
        <v>51</v>
      </c>
      <c r="S164" s="103" t="s">
        <v>51</v>
      </c>
      <c r="T164" s="103" t="s">
        <v>51</v>
      </c>
      <c r="U164" s="103" t="s">
        <v>51</v>
      </c>
      <c r="V164" s="103" t="s">
        <v>51</v>
      </c>
      <c r="W164" s="103" t="s">
        <v>51</v>
      </c>
      <c r="X164" s="103" t="s">
        <v>51</v>
      </c>
      <c r="Y164" s="102" t="str">
        <f t="shared" si="2"/>
        <v>WALOUT5_09_D_PR24</v>
      </c>
    </row>
    <row r="165" spans="1:25" x14ac:dyDescent="0.25">
      <c r="A165" s="102" t="s">
        <v>85</v>
      </c>
      <c r="B165" s="102" t="s">
        <v>58</v>
      </c>
      <c r="C165" s="102" t="s">
        <v>59</v>
      </c>
      <c r="D165" s="102" t="s">
        <v>50</v>
      </c>
      <c r="E165" s="102" t="s">
        <v>44</v>
      </c>
      <c r="F165" s="103" t="s">
        <v>51</v>
      </c>
      <c r="G165" s="103" t="s">
        <v>51</v>
      </c>
      <c r="H165" s="103" t="s">
        <v>51</v>
      </c>
      <c r="I165" s="103" t="s">
        <v>51</v>
      </c>
      <c r="J165" s="103" t="s">
        <v>51</v>
      </c>
      <c r="K165" s="103" t="s">
        <v>51</v>
      </c>
      <c r="L165" s="103" t="s">
        <v>51</v>
      </c>
      <c r="M165" s="103" t="s">
        <v>51</v>
      </c>
      <c r="N165" s="103" t="s">
        <v>51</v>
      </c>
      <c r="O165" s="103" t="s">
        <v>51</v>
      </c>
      <c r="P165" s="103" t="s">
        <v>51</v>
      </c>
      <c r="Q165" s="103" t="s">
        <v>51</v>
      </c>
      <c r="R165" s="103" t="s">
        <v>51</v>
      </c>
      <c r="S165" s="103" t="s">
        <v>51</v>
      </c>
      <c r="T165" s="103" t="s">
        <v>51</v>
      </c>
      <c r="U165" s="103" t="s">
        <v>51</v>
      </c>
      <c r="V165" s="103" t="s">
        <v>51</v>
      </c>
      <c r="W165" s="103" t="s">
        <v>51</v>
      </c>
      <c r="X165" s="103" t="s">
        <v>51</v>
      </c>
      <c r="Y165" s="102" t="str">
        <f t="shared" si="2"/>
        <v>WALOUT5_09_E_PR24</v>
      </c>
    </row>
    <row r="166" spans="1:25" x14ac:dyDescent="0.25">
      <c r="A166" s="102" t="s">
        <v>85</v>
      </c>
      <c r="B166" s="102" t="s">
        <v>60</v>
      </c>
      <c r="C166" s="102" t="s">
        <v>61</v>
      </c>
      <c r="D166" s="102" t="s">
        <v>50</v>
      </c>
      <c r="E166" s="102" t="s">
        <v>44</v>
      </c>
      <c r="F166" s="103" t="s">
        <v>51</v>
      </c>
      <c r="G166" s="103" t="s">
        <v>51</v>
      </c>
      <c r="H166" s="103" t="s">
        <v>51</v>
      </c>
      <c r="I166" s="103" t="s">
        <v>51</v>
      </c>
      <c r="J166" s="103" t="s">
        <v>51</v>
      </c>
      <c r="K166" s="103" t="s">
        <v>51</v>
      </c>
      <c r="L166" s="103" t="s">
        <v>51</v>
      </c>
      <c r="M166" s="103" t="s">
        <v>51</v>
      </c>
      <c r="N166" s="103" t="s">
        <v>51</v>
      </c>
      <c r="O166" s="103" t="s">
        <v>51</v>
      </c>
      <c r="P166" s="103" t="s">
        <v>51</v>
      </c>
      <c r="Q166" s="103" t="s">
        <v>51</v>
      </c>
      <c r="R166" s="103" t="s">
        <v>51</v>
      </c>
      <c r="S166" s="103" t="s">
        <v>51</v>
      </c>
      <c r="T166" s="103" t="s">
        <v>51</v>
      </c>
      <c r="U166" s="103" t="s">
        <v>51</v>
      </c>
      <c r="V166" s="103" t="s">
        <v>51</v>
      </c>
      <c r="W166" s="103" t="s">
        <v>51</v>
      </c>
      <c r="X166" s="103" t="s">
        <v>51</v>
      </c>
      <c r="Y166" s="102" t="str">
        <f t="shared" si="2"/>
        <v>WALOUT5_09_F_PR24</v>
      </c>
    </row>
    <row r="167" spans="1:25" x14ac:dyDescent="0.25">
      <c r="A167" s="102" t="s">
        <v>85</v>
      </c>
      <c r="B167" s="102" t="s">
        <v>62</v>
      </c>
      <c r="C167" s="102" t="s">
        <v>63</v>
      </c>
      <c r="D167" s="102" t="s">
        <v>50</v>
      </c>
      <c r="E167" s="102" t="s">
        <v>44</v>
      </c>
      <c r="F167" s="103" t="s">
        <v>51</v>
      </c>
      <c r="G167" s="103" t="s">
        <v>51</v>
      </c>
      <c r="H167" s="103" t="s">
        <v>51</v>
      </c>
      <c r="I167" s="103" t="s">
        <v>51</v>
      </c>
      <c r="J167" s="103" t="s">
        <v>51</v>
      </c>
      <c r="K167" s="103" t="s">
        <v>51</v>
      </c>
      <c r="L167" s="103" t="s">
        <v>51</v>
      </c>
      <c r="M167" s="103" t="s">
        <v>51</v>
      </c>
      <c r="N167" s="103" t="s">
        <v>51</v>
      </c>
      <c r="O167" s="103" t="s">
        <v>51</v>
      </c>
      <c r="P167" s="103" t="s">
        <v>51</v>
      </c>
      <c r="Q167" s="103" t="s">
        <v>51</v>
      </c>
      <c r="R167" s="103" t="s">
        <v>51</v>
      </c>
      <c r="S167" s="103" t="s">
        <v>51</v>
      </c>
      <c r="T167" s="103" t="s">
        <v>51</v>
      </c>
      <c r="U167" s="103" t="s">
        <v>51</v>
      </c>
      <c r="V167" s="103" t="s">
        <v>51</v>
      </c>
      <c r="W167" s="103" t="s">
        <v>51</v>
      </c>
      <c r="X167" s="103" t="s">
        <v>51</v>
      </c>
      <c r="Y167" s="102" t="str">
        <f t="shared" si="2"/>
        <v>WALOUT5_09_G_PR24</v>
      </c>
    </row>
    <row r="168" spans="1:25" x14ac:dyDescent="0.25">
      <c r="A168" s="102" t="s">
        <v>85</v>
      </c>
      <c r="B168" s="102" t="s">
        <v>64</v>
      </c>
      <c r="C168" s="102" t="s">
        <v>65</v>
      </c>
      <c r="D168" s="102" t="s">
        <v>50</v>
      </c>
      <c r="E168" s="102" t="s">
        <v>44</v>
      </c>
      <c r="F168" s="103" t="s">
        <v>51</v>
      </c>
      <c r="G168" s="103" t="s">
        <v>51</v>
      </c>
      <c r="H168" s="103" t="s">
        <v>51</v>
      </c>
      <c r="I168" s="103" t="s">
        <v>51</v>
      </c>
      <c r="J168" s="103" t="s">
        <v>51</v>
      </c>
      <c r="K168" s="103" t="s">
        <v>51</v>
      </c>
      <c r="L168" s="103" t="s">
        <v>51</v>
      </c>
      <c r="M168" s="103" t="s">
        <v>51</v>
      </c>
      <c r="N168" s="103" t="s">
        <v>51</v>
      </c>
      <c r="O168" s="103" t="s">
        <v>51</v>
      </c>
      <c r="P168" s="103" t="s">
        <v>51</v>
      </c>
      <c r="Q168" s="103" t="s">
        <v>51</v>
      </c>
      <c r="R168" s="103" t="s">
        <v>51</v>
      </c>
      <c r="S168" s="103" t="s">
        <v>51</v>
      </c>
      <c r="T168" s="103" t="s">
        <v>51</v>
      </c>
      <c r="U168" s="103" t="s">
        <v>51</v>
      </c>
      <c r="V168" s="103" t="s">
        <v>51</v>
      </c>
      <c r="W168" s="103" t="s">
        <v>51</v>
      </c>
      <c r="X168" s="103" t="s">
        <v>51</v>
      </c>
      <c r="Y168" s="102" t="str">
        <f t="shared" si="2"/>
        <v>WALOUT5_09_H_PR24</v>
      </c>
    </row>
    <row r="169" spans="1:25" x14ac:dyDescent="0.25">
      <c r="A169" s="102" t="s">
        <v>85</v>
      </c>
      <c r="B169" s="102" t="s">
        <v>66</v>
      </c>
      <c r="C169" s="102" t="s">
        <v>67</v>
      </c>
      <c r="D169" s="102" t="s">
        <v>68</v>
      </c>
      <c r="E169" s="102" t="s">
        <v>44</v>
      </c>
      <c r="F169" s="103" t="s">
        <v>51</v>
      </c>
      <c r="G169" s="103" t="s">
        <v>51</v>
      </c>
      <c r="H169" s="103" t="s">
        <v>51</v>
      </c>
      <c r="I169" s="103" t="s">
        <v>51</v>
      </c>
      <c r="J169" s="103" t="s">
        <v>51</v>
      </c>
      <c r="K169" s="103" t="s">
        <v>51</v>
      </c>
      <c r="L169" s="103" t="s">
        <v>51</v>
      </c>
      <c r="M169" s="103" t="s">
        <v>51</v>
      </c>
      <c r="N169" s="103" t="s">
        <v>51</v>
      </c>
      <c r="O169" s="103" t="s">
        <v>51</v>
      </c>
      <c r="P169" s="103" t="s">
        <v>51</v>
      </c>
      <c r="Q169" s="103" t="s">
        <v>51</v>
      </c>
      <c r="R169" s="103" t="s">
        <v>51</v>
      </c>
      <c r="S169" s="103" t="s">
        <v>51</v>
      </c>
      <c r="T169" s="103" t="s">
        <v>51</v>
      </c>
      <c r="U169" s="103" t="s">
        <v>51</v>
      </c>
      <c r="V169" s="103" t="s">
        <v>51</v>
      </c>
      <c r="W169" s="103" t="s">
        <v>51</v>
      </c>
      <c r="X169" s="103" t="s">
        <v>51</v>
      </c>
      <c r="Y169" s="102" t="str">
        <f t="shared" si="2"/>
        <v>WALOUT5_09_PR24</v>
      </c>
    </row>
    <row r="170" spans="1:25" x14ac:dyDescent="0.25">
      <c r="A170" s="102" t="s">
        <v>86</v>
      </c>
      <c r="B170" s="102" t="s">
        <v>48</v>
      </c>
      <c r="C170" s="102" t="s">
        <v>49</v>
      </c>
      <c r="D170" s="102" t="s">
        <v>50</v>
      </c>
      <c r="E170" s="102" t="s">
        <v>44</v>
      </c>
      <c r="F170" s="103" t="s">
        <v>51</v>
      </c>
      <c r="G170" s="103" t="s">
        <v>51</v>
      </c>
      <c r="H170" s="103" t="s">
        <v>51</v>
      </c>
      <c r="I170" s="103" t="s">
        <v>51</v>
      </c>
      <c r="J170" s="103" t="s">
        <v>51</v>
      </c>
      <c r="K170" s="103" t="s">
        <v>51</v>
      </c>
      <c r="L170" s="103" t="s">
        <v>51</v>
      </c>
      <c r="M170" s="103" t="s">
        <v>51</v>
      </c>
      <c r="N170" s="103" t="s">
        <v>51</v>
      </c>
      <c r="O170" s="103" t="s">
        <v>51</v>
      </c>
      <c r="P170" s="103" t="s">
        <v>51</v>
      </c>
      <c r="Q170" s="103" t="s">
        <v>51</v>
      </c>
      <c r="R170" s="103" t="s">
        <v>51</v>
      </c>
      <c r="S170" s="103" t="s">
        <v>51</v>
      </c>
      <c r="T170" s="103" t="s">
        <v>51</v>
      </c>
      <c r="U170" s="103" t="s">
        <v>51</v>
      </c>
      <c r="V170" s="103" t="s">
        <v>51</v>
      </c>
      <c r="W170" s="103" t="s">
        <v>51</v>
      </c>
      <c r="X170" s="103" t="s">
        <v>51</v>
      </c>
      <c r="Y170" s="102" t="str">
        <f t="shared" si="2"/>
        <v>WSXOUT5_09_A_PR24</v>
      </c>
    </row>
    <row r="171" spans="1:25" x14ac:dyDescent="0.25">
      <c r="A171" s="102" t="s">
        <v>86</v>
      </c>
      <c r="B171" s="102" t="s">
        <v>52</v>
      </c>
      <c r="C171" s="102" t="s">
        <v>53</v>
      </c>
      <c r="D171" s="102" t="s">
        <v>50</v>
      </c>
      <c r="E171" s="102" t="s">
        <v>44</v>
      </c>
      <c r="F171" s="104">
        <v>62823.306600000004</v>
      </c>
      <c r="G171" s="104">
        <v>62823.306600000004</v>
      </c>
      <c r="H171" s="104">
        <v>72130.365699999995</v>
      </c>
      <c r="I171" s="104">
        <v>77291.644</v>
      </c>
      <c r="J171" s="104">
        <v>78991.780700000003</v>
      </c>
      <c r="K171" s="104">
        <v>78991.780700000003</v>
      </c>
      <c r="L171" s="104">
        <v>78991.780700000003</v>
      </c>
      <c r="M171" s="104">
        <v>90150.532399999996</v>
      </c>
      <c r="N171" s="104">
        <v>92581.758100000006</v>
      </c>
      <c r="O171" s="104">
        <v>99458.836200000005</v>
      </c>
      <c r="P171" s="104">
        <v>102200.38920000001</v>
      </c>
      <c r="Q171" s="104">
        <v>128122.29519999999</v>
      </c>
      <c r="R171" s="104">
        <v>128958.614</v>
      </c>
      <c r="S171" s="104">
        <v>133526.34109999999</v>
      </c>
      <c r="T171" s="104">
        <v>358633.12780000002</v>
      </c>
      <c r="U171" s="104">
        <v>358633.12780000002</v>
      </c>
      <c r="V171" s="104">
        <v>363008.04090000002</v>
      </c>
      <c r="W171" s="104">
        <v>379450.9375</v>
      </c>
      <c r="X171" s="104">
        <v>384268.01079999999</v>
      </c>
      <c r="Y171" s="102" t="str">
        <f t="shared" si="2"/>
        <v>WSXOUT5_09_B_PR24</v>
      </c>
    </row>
    <row r="172" spans="1:25" x14ac:dyDescent="0.25">
      <c r="A172" s="102" t="s">
        <v>86</v>
      </c>
      <c r="B172" s="102" t="s">
        <v>54</v>
      </c>
      <c r="C172" s="102" t="s">
        <v>55</v>
      </c>
      <c r="D172" s="102" t="s">
        <v>50</v>
      </c>
      <c r="E172" s="102" t="s">
        <v>44</v>
      </c>
      <c r="F172" s="104">
        <v>58377.791400000002</v>
      </c>
      <c r="G172" s="104">
        <v>57557.433599999997</v>
      </c>
      <c r="H172" s="104">
        <v>90818.115000000005</v>
      </c>
      <c r="I172" s="104">
        <v>99156.001399999994</v>
      </c>
      <c r="J172" s="104">
        <v>80772.405100000004</v>
      </c>
      <c r="K172" s="104">
        <v>84348.406000000003</v>
      </c>
      <c r="L172" s="104">
        <v>62161.1253</v>
      </c>
      <c r="M172" s="104">
        <v>139115.9915</v>
      </c>
      <c r="N172" s="104">
        <v>91458.637000000002</v>
      </c>
      <c r="O172" s="104">
        <v>99458.836200000005</v>
      </c>
      <c r="P172" s="104">
        <v>92489.626399999994</v>
      </c>
      <c r="Q172" s="104">
        <v>83685.338699999993</v>
      </c>
      <c r="R172" s="104">
        <v>87366.269899999999</v>
      </c>
      <c r="S172" s="104">
        <v>79816.760200000004</v>
      </c>
      <c r="T172" s="104">
        <v>103733.4059</v>
      </c>
      <c r="U172" s="104">
        <v>103733.4059</v>
      </c>
      <c r="V172" s="104">
        <v>103926.7349</v>
      </c>
      <c r="W172" s="104">
        <v>105296.81660000001</v>
      </c>
      <c r="X172" s="104">
        <v>102750.6618</v>
      </c>
      <c r="Y172" s="102" t="str">
        <f t="shared" si="2"/>
        <v>WSXOUT5_09_C_PR24</v>
      </c>
    </row>
    <row r="173" spans="1:25" x14ac:dyDescent="0.25">
      <c r="A173" s="102" t="s">
        <v>86</v>
      </c>
      <c r="B173" s="102" t="s">
        <v>56</v>
      </c>
      <c r="C173" s="102" t="s">
        <v>57</v>
      </c>
      <c r="D173" s="102" t="s">
        <v>50</v>
      </c>
      <c r="E173" s="102" t="s">
        <v>44</v>
      </c>
      <c r="F173" s="104">
        <v>4445.5152000000016</v>
      </c>
      <c r="G173" s="104">
        <v>5265.8730000000069</v>
      </c>
      <c r="H173" s="104">
        <v>-18687.74930000001</v>
      </c>
      <c r="I173" s="104">
        <v>-21864.35739999999</v>
      </c>
      <c r="J173" s="104">
        <v>-1780.6244000000011</v>
      </c>
      <c r="K173" s="104">
        <v>-5356.6252999999997</v>
      </c>
      <c r="L173" s="104">
        <v>16830.6554</v>
      </c>
      <c r="M173" s="104">
        <v>-48965.459100000007</v>
      </c>
      <c r="N173" s="104">
        <v>1123.1211000000039</v>
      </c>
      <c r="O173" s="104">
        <v>0</v>
      </c>
      <c r="P173" s="104">
        <v>9710.7628000000113</v>
      </c>
      <c r="Q173" s="104">
        <v>44436.9565</v>
      </c>
      <c r="R173" s="104">
        <v>41592.344100000002</v>
      </c>
      <c r="S173" s="104">
        <v>53709.580899999994</v>
      </c>
      <c r="T173" s="104">
        <v>254899.7219</v>
      </c>
      <c r="U173" s="104">
        <v>254899.7219</v>
      </c>
      <c r="V173" s="104">
        <v>259081.30600000001</v>
      </c>
      <c r="W173" s="104">
        <v>274154.12089999998</v>
      </c>
      <c r="X173" s="104">
        <v>281517.34899999999</v>
      </c>
      <c r="Y173" s="102" t="str">
        <f t="shared" si="2"/>
        <v>WSXOUT5_09_D_PR24</v>
      </c>
    </row>
    <row r="174" spans="1:25" x14ac:dyDescent="0.25">
      <c r="A174" s="102" t="s">
        <v>86</v>
      </c>
      <c r="B174" s="102" t="s">
        <v>58</v>
      </c>
      <c r="C174" s="102" t="s">
        <v>59</v>
      </c>
      <c r="D174" s="102" t="s">
        <v>50</v>
      </c>
      <c r="E174" s="102" t="s">
        <v>44</v>
      </c>
      <c r="F174" s="104">
        <v>0</v>
      </c>
      <c r="G174" s="104">
        <v>0</v>
      </c>
      <c r="H174" s="104">
        <v>0</v>
      </c>
      <c r="I174" s="104">
        <v>0</v>
      </c>
      <c r="J174" s="104">
        <v>0</v>
      </c>
      <c r="K174" s="104">
        <v>0</v>
      </c>
      <c r="L174" s="104">
        <v>51.5</v>
      </c>
      <c r="M174" s="104">
        <v>103</v>
      </c>
      <c r="N174" s="104">
        <v>103</v>
      </c>
      <c r="O174" s="104">
        <v>135.44999999999999</v>
      </c>
      <c r="P174" s="104">
        <v>135.44999999999999</v>
      </c>
      <c r="Q174" s="104">
        <v>653.95000000000005</v>
      </c>
      <c r="R174" s="104">
        <v>773</v>
      </c>
      <c r="S174" s="104">
        <v>3000</v>
      </c>
      <c r="T174" s="104">
        <v>4000</v>
      </c>
      <c r="U174" s="104">
        <v>4000</v>
      </c>
      <c r="V174" s="104">
        <v>2900</v>
      </c>
      <c r="W174" s="104">
        <v>1800</v>
      </c>
      <c r="X174" s="104">
        <v>750</v>
      </c>
      <c r="Y174" s="102" t="str">
        <f t="shared" si="2"/>
        <v>WSXOUT5_09_E_PR24</v>
      </c>
    </row>
    <row r="175" spans="1:25" x14ac:dyDescent="0.25">
      <c r="A175" s="102" t="s">
        <v>86</v>
      </c>
      <c r="B175" s="102" t="s">
        <v>60</v>
      </c>
      <c r="C175" s="102" t="s">
        <v>61</v>
      </c>
      <c r="D175" s="102" t="s">
        <v>50</v>
      </c>
      <c r="E175" s="102" t="s">
        <v>44</v>
      </c>
      <c r="F175" s="103" t="s">
        <v>51</v>
      </c>
      <c r="G175" s="103" t="s">
        <v>51</v>
      </c>
      <c r="H175" s="103" t="s">
        <v>51</v>
      </c>
      <c r="I175" s="103" t="s">
        <v>51</v>
      </c>
      <c r="J175" s="103" t="s">
        <v>51</v>
      </c>
      <c r="K175" s="103" t="s">
        <v>51</v>
      </c>
      <c r="L175" s="103" t="s">
        <v>51</v>
      </c>
      <c r="M175" s="103" t="s">
        <v>51</v>
      </c>
      <c r="N175" s="103" t="s">
        <v>51</v>
      </c>
      <c r="O175" s="103" t="s">
        <v>51</v>
      </c>
      <c r="P175" s="103" t="s">
        <v>51</v>
      </c>
      <c r="Q175" s="103" t="s">
        <v>51</v>
      </c>
      <c r="R175" s="103" t="s">
        <v>51</v>
      </c>
      <c r="S175" s="103" t="s">
        <v>51</v>
      </c>
      <c r="T175" s="103" t="s">
        <v>51</v>
      </c>
      <c r="U175" s="103" t="s">
        <v>51</v>
      </c>
      <c r="V175" s="103" t="s">
        <v>51</v>
      </c>
      <c r="W175" s="103" t="s">
        <v>51</v>
      </c>
      <c r="X175" s="103" t="s">
        <v>51</v>
      </c>
      <c r="Y175" s="102" t="str">
        <f t="shared" si="2"/>
        <v>WSXOUT5_09_F_PR24</v>
      </c>
    </row>
    <row r="176" spans="1:25" x14ac:dyDescent="0.25">
      <c r="A176" s="102" t="s">
        <v>86</v>
      </c>
      <c r="B176" s="102" t="s">
        <v>62</v>
      </c>
      <c r="C176" s="102" t="s">
        <v>63</v>
      </c>
      <c r="D176" s="102" t="s">
        <v>50</v>
      </c>
      <c r="E176" s="102" t="s">
        <v>44</v>
      </c>
      <c r="F176" s="104">
        <v>-135.44999999999999</v>
      </c>
      <c r="G176" s="104">
        <v>-135.44999999999999</v>
      </c>
      <c r="H176" s="104">
        <v>-135.44999999999999</v>
      </c>
      <c r="I176" s="104">
        <v>-135.44999999999999</v>
      </c>
      <c r="J176" s="104">
        <v>-135.44999999999999</v>
      </c>
      <c r="K176" s="104">
        <v>-135.44999999999999</v>
      </c>
      <c r="L176" s="104">
        <v>-83.949999999999989</v>
      </c>
      <c r="M176" s="104">
        <v>-32.449999999999989</v>
      </c>
      <c r="N176" s="104">
        <v>-32.449999999999989</v>
      </c>
      <c r="O176" s="104">
        <v>0</v>
      </c>
      <c r="P176" s="104">
        <v>0</v>
      </c>
      <c r="Q176" s="104">
        <v>518.5</v>
      </c>
      <c r="R176" s="104">
        <v>637.54999999999995</v>
      </c>
      <c r="S176" s="104">
        <v>2864.55</v>
      </c>
      <c r="T176" s="104">
        <v>3864.55</v>
      </c>
      <c r="U176" s="104">
        <v>3864.55</v>
      </c>
      <c r="V176" s="104">
        <v>2764.55</v>
      </c>
      <c r="W176" s="104">
        <v>1664.55</v>
      </c>
      <c r="X176" s="104">
        <v>614.54999999999995</v>
      </c>
      <c r="Y176" s="102" t="str">
        <f t="shared" si="2"/>
        <v>WSXOUT5_09_G_PR24</v>
      </c>
    </row>
    <row r="177" spans="1:25" x14ac:dyDescent="0.25">
      <c r="A177" s="102" t="s">
        <v>86</v>
      </c>
      <c r="B177" s="102" t="s">
        <v>64</v>
      </c>
      <c r="C177" s="102" t="s">
        <v>65</v>
      </c>
      <c r="D177" s="102" t="s">
        <v>50</v>
      </c>
      <c r="E177" s="102" t="s">
        <v>44</v>
      </c>
      <c r="F177" s="104">
        <v>4310.0652000000018</v>
      </c>
      <c r="G177" s="104">
        <v>5130.4230000000071</v>
      </c>
      <c r="H177" s="104">
        <v>-18823.199300000011</v>
      </c>
      <c r="I177" s="104">
        <v>-21999.807399999991</v>
      </c>
      <c r="J177" s="104">
        <v>-1916.0744000000011</v>
      </c>
      <c r="K177" s="104">
        <v>-5492.0753000000004</v>
      </c>
      <c r="L177" s="104">
        <v>16746.705399999999</v>
      </c>
      <c r="M177" s="104">
        <v>-48997.909099999997</v>
      </c>
      <c r="N177" s="104">
        <v>1090.6711000000039</v>
      </c>
      <c r="O177" s="104">
        <v>0</v>
      </c>
      <c r="P177" s="104">
        <v>9710.7628000000113</v>
      </c>
      <c r="Q177" s="104">
        <v>44955.4565</v>
      </c>
      <c r="R177" s="104">
        <v>42229.894099999998</v>
      </c>
      <c r="S177" s="104">
        <v>56574.130899999989</v>
      </c>
      <c r="T177" s="104">
        <v>258764.27189999999</v>
      </c>
      <c r="U177" s="104">
        <v>258764.27189999999</v>
      </c>
      <c r="V177" s="104">
        <v>261845.856</v>
      </c>
      <c r="W177" s="104">
        <v>275818.67090000003</v>
      </c>
      <c r="X177" s="104">
        <v>282131.89899999998</v>
      </c>
      <c r="Y177" s="102" t="str">
        <f t="shared" si="2"/>
        <v>WSXOUT5_09_H_PR24</v>
      </c>
    </row>
    <row r="178" spans="1:25" x14ac:dyDescent="0.25">
      <c r="A178" s="102" t="s">
        <v>86</v>
      </c>
      <c r="B178" s="102" t="s">
        <v>66</v>
      </c>
      <c r="C178" s="102" t="s">
        <v>67</v>
      </c>
      <c r="D178" s="102" t="s">
        <v>68</v>
      </c>
      <c r="E178" s="102" t="s">
        <v>44</v>
      </c>
      <c r="F178" s="106">
        <v>9.386629163415261E-3</v>
      </c>
      <c r="G178" s="106">
        <v>1.1173236579450458E-2</v>
      </c>
      <c r="H178" s="106">
        <v>-4.0993902249589584E-2</v>
      </c>
      <c r="I178" s="106">
        <v>-4.7912044052224247E-2</v>
      </c>
      <c r="J178" s="106">
        <v>-4.1729020345941401E-3</v>
      </c>
      <c r="K178" s="106">
        <v>-1.1960857153310023E-2</v>
      </c>
      <c r="L178" s="106">
        <v>3.6471632331400418E-2</v>
      </c>
      <c r="M178" s="106">
        <v>-0.1067095696149631</v>
      </c>
      <c r="N178" s="106">
        <v>2.3753063306221527E-3</v>
      </c>
      <c r="O178" s="106">
        <v>0</v>
      </c>
      <c r="P178" s="106">
        <v>2.1148480375073705E-2</v>
      </c>
      <c r="Q178" s="106">
        <v>9.790575767567182E-2</v>
      </c>
      <c r="R178" s="106">
        <v>9.1969920902124164E-2</v>
      </c>
      <c r="S178" s="106">
        <v>0.1232093628191082</v>
      </c>
      <c r="T178" s="106">
        <v>0.56354698788929114</v>
      </c>
      <c r="U178" s="106">
        <v>0.56354698788929114</v>
      </c>
      <c r="V178" s="106">
        <v>0.57025818269501638</v>
      </c>
      <c r="W178" s="106">
        <v>0.60068872741980217</v>
      </c>
      <c r="X178" s="106">
        <v>0.61443792337135128</v>
      </c>
      <c r="Y178" s="102" t="str">
        <f t="shared" si="2"/>
        <v>WSXOUT5_09_PR24</v>
      </c>
    </row>
    <row r="179" spans="1:25" x14ac:dyDescent="0.25">
      <c r="A179" s="102" t="s">
        <v>87</v>
      </c>
      <c r="B179" s="102" t="s">
        <v>48</v>
      </c>
      <c r="C179" s="102" t="s">
        <v>49</v>
      </c>
      <c r="D179" s="102" t="s">
        <v>50</v>
      </c>
      <c r="E179" s="102" t="s">
        <v>44</v>
      </c>
      <c r="F179" s="103" t="s">
        <v>51</v>
      </c>
      <c r="G179" s="103" t="s">
        <v>51</v>
      </c>
      <c r="H179" s="103" t="s">
        <v>51</v>
      </c>
      <c r="I179" s="103" t="s">
        <v>51</v>
      </c>
      <c r="J179" s="103" t="s">
        <v>51</v>
      </c>
      <c r="K179" s="103" t="s">
        <v>51</v>
      </c>
      <c r="L179" s="103" t="s">
        <v>51</v>
      </c>
      <c r="M179" s="103" t="s">
        <v>51</v>
      </c>
      <c r="N179" s="103" t="s">
        <v>51</v>
      </c>
      <c r="O179" s="103" t="s">
        <v>51</v>
      </c>
      <c r="P179" s="103" t="s">
        <v>51</v>
      </c>
      <c r="Q179" s="103" t="s">
        <v>51</v>
      </c>
      <c r="R179" s="103" t="s">
        <v>51</v>
      </c>
      <c r="S179" s="103" t="s">
        <v>51</v>
      </c>
      <c r="T179" s="103" t="s">
        <v>51</v>
      </c>
      <c r="U179" s="103" t="s">
        <v>51</v>
      </c>
      <c r="V179" s="103" t="s">
        <v>51</v>
      </c>
      <c r="W179" s="103" t="s">
        <v>51</v>
      </c>
      <c r="X179" s="103" t="s">
        <v>51</v>
      </c>
      <c r="Y179" s="102" t="str">
        <f t="shared" si="2"/>
        <v>YKYOUT5_09_A_PR24</v>
      </c>
    </row>
    <row r="180" spans="1:25" x14ac:dyDescent="0.25">
      <c r="A180" s="102" t="s">
        <v>87</v>
      </c>
      <c r="B180" s="102" t="s">
        <v>52</v>
      </c>
      <c r="C180" s="102" t="s">
        <v>53</v>
      </c>
      <c r="D180" s="102" t="s">
        <v>50</v>
      </c>
      <c r="E180" s="102" t="s">
        <v>44</v>
      </c>
      <c r="F180" s="104">
        <v>13284.54</v>
      </c>
      <c r="G180" s="104">
        <v>11797.165000000001</v>
      </c>
      <c r="H180" s="104">
        <v>15878.96</v>
      </c>
      <c r="I180" s="104">
        <v>12219.834999999999</v>
      </c>
      <c r="J180" s="104">
        <v>10894.885</v>
      </c>
      <c r="K180" s="104">
        <v>13179.055</v>
      </c>
      <c r="L180" s="104">
        <v>11229.59</v>
      </c>
      <c r="M180" s="104">
        <v>14730.305</v>
      </c>
      <c r="N180" s="104">
        <v>13186.355</v>
      </c>
      <c r="O180" s="104">
        <v>15680.4</v>
      </c>
      <c r="P180" s="104">
        <v>84435.450000000012</v>
      </c>
      <c r="Q180" s="104">
        <v>85906.400000000009</v>
      </c>
      <c r="R180" s="104">
        <v>87592.7</v>
      </c>
      <c r="S180" s="104">
        <v>87592.7</v>
      </c>
      <c r="T180" s="104">
        <v>2467009.4500000002</v>
      </c>
      <c r="U180" s="104">
        <v>2642340.85</v>
      </c>
      <c r="V180" s="104">
        <v>2681717.0499999998</v>
      </c>
      <c r="W180" s="104">
        <v>2687173.8</v>
      </c>
      <c r="X180" s="104">
        <v>2687173.8</v>
      </c>
      <c r="Y180" s="102" t="str">
        <f t="shared" si="2"/>
        <v>YKYOUT5_09_B_PR24</v>
      </c>
    </row>
    <row r="181" spans="1:25" x14ac:dyDescent="0.25">
      <c r="A181" s="102" t="s">
        <v>87</v>
      </c>
      <c r="B181" s="102" t="s">
        <v>54</v>
      </c>
      <c r="C181" s="102" t="s">
        <v>55</v>
      </c>
      <c r="D181" s="102" t="s">
        <v>50</v>
      </c>
      <c r="E181" s="102" t="s">
        <v>44</v>
      </c>
      <c r="F181" s="104">
        <v>13284.54</v>
      </c>
      <c r="G181" s="104">
        <v>11797.165000000001</v>
      </c>
      <c r="H181" s="104">
        <v>15878.96</v>
      </c>
      <c r="I181" s="104">
        <v>12219.834999999999</v>
      </c>
      <c r="J181" s="104">
        <v>10894.885</v>
      </c>
      <c r="K181" s="104">
        <v>13179.055</v>
      </c>
      <c r="L181" s="104">
        <v>11229.59</v>
      </c>
      <c r="M181" s="104">
        <v>14730.305</v>
      </c>
      <c r="N181" s="104">
        <v>13186.355</v>
      </c>
      <c r="O181" s="104">
        <v>15680.4</v>
      </c>
      <c r="P181" s="104">
        <v>26305.55</v>
      </c>
      <c r="Q181" s="104">
        <v>27188.85</v>
      </c>
      <c r="R181" s="104">
        <v>54264.55</v>
      </c>
      <c r="S181" s="104">
        <v>54264.55</v>
      </c>
      <c r="T181" s="104">
        <v>273604</v>
      </c>
      <c r="U181" s="104">
        <v>350790.55</v>
      </c>
      <c r="V181" s="104">
        <v>372522.65</v>
      </c>
      <c r="W181" s="104">
        <v>372559.15</v>
      </c>
      <c r="X181" s="104">
        <v>372559.15</v>
      </c>
      <c r="Y181" s="102" t="str">
        <f t="shared" si="2"/>
        <v>YKYOUT5_09_C_PR24</v>
      </c>
    </row>
    <row r="182" spans="1:25" x14ac:dyDescent="0.25">
      <c r="A182" s="102" t="s">
        <v>87</v>
      </c>
      <c r="B182" s="102" t="s">
        <v>56</v>
      </c>
      <c r="C182" s="102" t="s">
        <v>57</v>
      </c>
      <c r="D182" s="102" t="s">
        <v>50</v>
      </c>
      <c r="E182" s="102" t="s">
        <v>44</v>
      </c>
      <c r="F182" s="104">
        <v>0</v>
      </c>
      <c r="G182" s="104">
        <v>0</v>
      </c>
      <c r="H182" s="104">
        <v>0</v>
      </c>
      <c r="I182" s="104">
        <v>0</v>
      </c>
      <c r="J182" s="104">
        <v>0</v>
      </c>
      <c r="K182" s="104">
        <v>0</v>
      </c>
      <c r="L182" s="104">
        <v>0</v>
      </c>
      <c r="M182" s="104">
        <v>0</v>
      </c>
      <c r="N182" s="104">
        <v>0</v>
      </c>
      <c r="O182" s="104">
        <v>0</v>
      </c>
      <c r="P182" s="104">
        <v>58129.900000000009</v>
      </c>
      <c r="Q182" s="104">
        <v>58717.55000000001</v>
      </c>
      <c r="R182" s="104">
        <v>33328.149999999987</v>
      </c>
      <c r="S182" s="104">
        <v>33328.149999999987</v>
      </c>
      <c r="T182" s="104">
        <v>2193405.4500000002</v>
      </c>
      <c r="U182" s="104">
        <v>2291550.2999999998</v>
      </c>
      <c r="V182" s="104">
        <v>2309194.4</v>
      </c>
      <c r="W182" s="104">
        <v>2314614.65</v>
      </c>
      <c r="X182" s="104">
        <v>2314614.65</v>
      </c>
      <c r="Y182" s="102" t="str">
        <f t="shared" si="2"/>
        <v>YKYOUT5_09_D_PR24</v>
      </c>
    </row>
    <row r="183" spans="1:25" x14ac:dyDescent="0.25">
      <c r="A183" s="102" t="s">
        <v>87</v>
      </c>
      <c r="B183" s="102" t="s">
        <v>58</v>
      </c>
      <c r="C183" s="102" t="s">
        <v>59</v>
      </c>
      <c r="D183" s="102" t="s">
        <v>50</v>
      </c>
      <c r="E183" s="102" t="s">
        <v>44</v>
      </c>
      <c r="F183" s="104">
        <v>0</v>
      </c>
      <c r="G183" s="104">
        <v>0</v>
      </c>
      <c r="H183" s="104">
        <v>0</v>
      </c>
      <c r="I183" s="104">
        <v>0</v>
      </c>
      <c r="J183" s="104">
        <v>0</v>
      </c>
      <c r="K183" s="104">
        <v>0</v>
      </c>
      <c r="L183" s="104">
        <v>0</v>
      </c>
      <c r="M183" s="104">
        <v>0</v>
      </c>
      <c r="N183" s="104">
        <v>0</v>
      </c>
      <c r="O183" s="104">
        <v>0</v>
      </c>
      <c r="P183" s="104">
        <v>0</v>
      </c>
      <c r="Q183" s="104">
        <v>0</v>
      </c>
      <c r="R183" s="104">
        <v>0</v>
      </c>
      <c r="S183" s="104">
        <v>0</v>
      </c>
      <c r="T183" s="104">
        <v>0</v>
      </c>
      <c r="U183" s="104">
        <v>0</v>
      </c>
      <c r="V183" s="104">
        <v>0</v>
      </c>
      <c r="W183" s="104">
        <v>0</v>
      </c>
      <c r="X183" s="104">
        <v>0</v>
      </c>
      <c r="Y183" s="102" t="str">
        <f t="shared" si="2"/>
        <v>YKYOUT5_09_E_PR24</v>
      </c>
    </row>
    <row r="184" spans="1:25" x14ac:dyDescent="0.25">
      <c r="A184" s="102" t="s">
        <v>87</v>
      </c>
      <c r="B184" s="102" t="s">
        <v>60</v>
      </c>
      <c r="C184" s="102" t="s">
        <v>61</v>
      </c>
      <c r="D184" s="102" t="s">
        <v>50</v>
      </c>
      <c r="E184" s="102" t="s">
        <v>44</v>
      </c>
      <c r="F184" s="103" t="s">
        <v>51</v>
      </c>
      <c r="G184" s="103" t="s">
        <v>51</v>
      </c>
      <c r="H184" s="103" t="s">
        <v>51</v>
      </c>
      <c r="I184" s="103" t="s">
        <v>51</v>
      </c>
      <c r="J184" s="103" t="s">
        <v>51</v>
      </c>
      <c r="K184" s="103" t="s">
        <v>51</v>
      </c>
      <c r="L184" s="103" t="s">
        <v>51</v>
      </c>
      <c r="M184" s="103" t="s">
        <v>51</v>
      </c>
      <c r="N184" s="103" t="s">
        <v>51</v>
      </c>
      <c r="O184" s="103" t="s">
        <v>51</v>
      </c>
      <c r="P184" s="103" t="s">
        <v>51</v>
      </c>
      <c r="Q184" s="103" t="s">
        <v>51</v>
      </c>
      <c r="R184" s="103" t="s">
        <v>51</v>
      </c>
      <c r="S184" s="103" t="s">
        <v>51</v>
      </c>
      <c r="T184" s="103" t="s">
        <v>51</v>
      </c>
      <c r="U184" s="103" t="s">
        <v>51</v>
      </c>
      <c r="V184" s="103" t="s">
        <v>51</v>
      </c>
      <c r="W184" s="103" t="s">
        <v>51</v>
      </c>
      <c r="X184" s="103" t="s">
        <v>51</v>
      </c>
      <c r="Y184" s="102" t="str">
        <f t="shared" si="2"/>
        <v>YKYOUT5_09_F_PR24</v>
      </c>
    </row>
    <row r="185" spans="1:25" x14ac:dyDescent="0.25">
      <c r="A185" s="102" t="s">
        <v>87</v>
      </c>
      <c r="B185" s="102" t="s">
        <v>62</v>
      </c>
      <c r="C185" s="102" t="s">
        <v>63</v>
      </c>
      <c r="D185" s="102" t="s">
        <v>50</v>
      </c>
      <c r="E185" s="102" t="s">
        <v>44</v>
      </c>
      <c r="F185" s="104">
        <v>0</v>
      </c>
      <c r="G185" s="104">
        <v>0</v>
      </c>
      <c r="H185" s="104">
        <v>0</v>
      </c>
      <c r="I185" s="104">
        <v>0</v>
      </c>
      <c r="J185" s="104">
        <v>0</v>
      </c>
      <c r="K185" s="104">
        <v>0</v>
      </c>
      <c r="L185" s="104">
        <v>0</v>
      </c>
      <c r="M185" s="104">
        <v>0</v>
      </c>
      <c r="N185" s="104">
        <v>0</v>
      </c>
      <c r="O185" s="104">
        <v>0</v>
      </c>
      <c r="P185" s="104">
        <v>0</v>
      </c>
      <c r="Q185" s="104">
        <v>0</v>
      </c>
      <c r="R185" s="104">
        <v>0</v>
      </c>
      <c r="S185" s="104">
        <v>0</v>
      </c>
      <c r="T185" s="104">
        <v>0</v>
      </c>
      <c r="U185" s="104">
        <v>0</v>
      </c>
      <c r="V185" s="104">
        <v>0</v>
      </c>
      <c r="W185" s="104">
        <v>0</v>
      </c>
      <c r="X185" s="104">
        <v>0</v>
      </c>
      <c r="Y185" s="102" t="str">
        <f t="shared" si="2"/>
        <v>YKYOUT5_09_G_PR24</v>
      </c>
    </row>
    <row r="186" spans="1:25" x14ac:dyDescent="0.25">
      <c r="A186" s="102" t="s">
        <v>87</v>
      </c>
      <c r="B186" s="102" t="s">
        <v>64</v>
      </c>
      <c r="C186" s="102" t="s">
        <v>65</v>
      </c>
      <c r="D186" s="102" t="s">
        <v>50</v>
      </c>
      <c r="E186" s="102" t="s">
        <v>44</v>
      </c>
      <c r="F186" s="104">
        <v>0</v>
      </c>
      <c r="G186" s="104">
        <v>0</v>
      </c>
      <c r="H186" s="104">
        <v>0</v>
      </c>
      <c r="I186" s="104">
        <v>0</v>
      </c>
      <c r="J186" s="104">
        <v>0</v>
      </c>
      <c r="K186" s="104">
        <v>0</v>
      </c>
      <c r="L186" s="104">
        <v>0</v>
      </c>
      <c r="M186" s="104">
        <v>0</v>
      </c>
      <c r="N186" s="104">
        <v>0</v>
      </c>
      <c r="O186" s="104">
        <v>0</v>
      </c>
      <c r="P186" s="104">
        <v>58129.900000000009</v>
      </c>
      <c r="Q186" s="104">
        <v>58717.55000000001</v>
      </c>
      <c r="R186" s="104">
        <v>33328.149999999987</v>
      </c>
      <c r="S186" s="104">
        <v>33328.149999999987</v>
      </c>
      <c r="T186" s="104">
        <v>2193405.4500000002</v>
      </c>
      <c r="U186" s="104">
        <v>2291550.2999999998</v>
      </c>
      <c r="V186" s="104">
        <v>2309194.4</v>
      </c>
      <c r="W186" s="104">
        <v>2314614.65</v>
      </c>
      <c r="X186" s="104">
        <v>2314614.65</v>
      </c>
      <c r="Y186" s="102" t="str">
        <f t="shared" si="2"/>
        <v>YKYOUT5_09_H_PR24</v>
      </c>
    </row>
    <row r="187" spans="1:25" x14ac:dyDescent="0.25">
      <c r="A187" s="102" t="s">
        <v>87</v>
      </c>
      <c r="B187" s="102" t="s">
        <v>66</v>
      </c>
      <c r="C187" s="102" t="s">
        <v>67</v>
      </c>
      <c r="D187" s="102" t="s">
        <v>68</v>
      </c>
      <c r="E187" s="102" t="s">
        <v>44</v>
      </c>
      <c r="F187" s="106">
        <v>0</v>
      </c>
      <c r="G187" s="106">
        <v>0</v>
      </c>
      <c r="H187" s="106">
        <v>0</v>
      </c>
      <c r="I187" s="106">
        <v>0</v>
      </c>
      <c r="J187" s="106">
        <v>0</v>
      </c>
      <c r="K187" s="106">
        <v>0</v>
      </c>
      <c r="L187" s="106">
        <v>0</v>
      </c>
      <c r="M187" s="106">
        <v>0</v>
      </c>
      <c r="N187" s="106">
        <v>0</v>
      </c>
      <c r="O187" s="106">
        <v>0</v>
      </c>
      <c r="P187" s="106">
        <v>1.9114258281325014E-2</v>
      </c>
      <c r="Q187" s="106">
        <v>1.9307489198271726E-2</v>
      </c>
      <c r="R187" s="106">
        <v>1.0958953432549205E-2</v>
      </c>
      <c r="S187" s="106">
        <v>1.0958953432549205E-2</v>
      </c>
      <c r="T187" s="106">
        <v>0.72123499759961585</v>
      </c>
      <c r="U187" s="106">
        <v>0.75350696111377824</v>
      </c>
      <c r="V187" s="106">
        <v>0.75930868939030238</v>
      </c>
      <c r="W187" s="106">
        <v>0.76109097455592889</v>
      </c>
      <c r="X187" s="106">
        <v>0.76109097455592889</v>
      </c>
      <c r="Y187" s="102" t="str">
        <f t="shared" si="2"/>
        <v>YKYOUT5_09_PR24</v>
      </c>
    </row>
    <row r="188" spans="1:25" x14ac:dyDescent="0.25">
      <c r="A188" s="102" t="s">
        <v>88</v>
      </c>
      <c r="B188" s="102" t="s">
        <v>48</v>
      </c>
      <c r="C188" s="102" t="s">
        <v>49</v>
      </c>
      <c r="D188" s="102" t="s">
        <v>50</v>
      </c>
      <c r="E188" s="102" t="s">
        <v>44</v>
      </c>
      <c r="F188" s="103" t="s">
        <v>51</v>
      </c>
      <c r="G188" s="103" t="s">
        <v>51</v>
      </c>
      <c r="H188" s="103" t="s">
        <v>51</v>
      </c>
      <c r="I188" s="103" t="s">
        <v>51</v>
      </c>
      <c r="J188" s="103" t="s">
        <v>51</v>
      </c>
      <c r="K188" s="103" t="s">
        <v>51</v>
      </c>
      <c r="L188" s="103" t="s">
        <v>51</v>
      </c>
      <c r="M188" s="103" t="s">
        <v>51</v>
      </c>
      <c r="N188" s="103" t="s">
        <v>51</v>
      </c>
      <c r="O188" s="103" t="s">
        <v>51</v>
      </c>
      <c r="P188" s="103" t="s">
        <v>51</v>
      </c>
      <c r="Q188" s="103" t="s">
        <v>51</v>
      </c>
      <c r="R188" s="103" t="s">
        <v>51</v>
      </c>
      <c r="S188" s="103" t="s">
        <v>51</v>
      </c>
      <c r="T188" s="103" t="s">
        <v>51</v>
      </c>
      <c r="U188" s="103" t="s">
        <v>51</v>
      </c>
      <c r="V188" s="103" t="s">
        <v>51</v>
      </c>
      <c r="W188" s="103" t="s">
        <v>51</v>
      </c>
      <c r="X188" s="103" t="s">
        <v>51</v>
      </c>
      <c r="Y188" s="102" t="str">
        <f t="shared" si="2"/>
        <v>AFWOUT5_09_A_PR24</v>
      </c>
    </row>
    <row r="189" spans="1:25" x14ac:dyDescent="0.25">
      <c r="A189" s="102" t="s">
        <v>88</v>
      </c>
      <c r="B189" s="102" t="s">
        <v>52</v>
      </c>
      <c r="C189" s="102" t="s">
        <v>53</v>
      </c>
      <c r="D189" s="102" t="s">
        <v>50</v>
      </c>
      <c r="E189" s="102" t="s">
        <v>44</v>
      </c>
      <c r="F189" s="103" t="s">
        <v>51</v>
      </c>
      <c r="G189" s="103" t="s">
        <v>51</v>
      </c>
      <c r="H189" s="103" t="s">
        <v>51</v>
      </c>
      <c r="I189" s="103" t="s">
        <v>51</v>
      </c>
      <c r="J189" s="103" t="s">
        <v>51</v>
      </c>
      <c r="K189" s="103" t="s">
        <v>51</v>
      </c>
      <c r="L189" s="103" t="s">
        <v>51</v>
      </c>
      <c r="M189" s="103" t="s">
        <v>51</v>
      </c>
      <c r="N189" s="103" t="s">
        <v>51</v>
      </c>
      <c r="O189" s="103" t="s">
        <v>51</v>
      </c>
      <c r="P189" s="103" t="s">
        <v>51</v>
      </c>
      <c r="Q189" s="103" t="s">
        <v>51</v>
      </c>
      <c r="R189" s="103" t="s">
        <v>51</v>
      </c>
      <c r="S189" s="103" t="s">
        <v>51</v>
      </c>
      <c r="T189" s="103" t="s">
        <v>51</v>
      </c>
      <c r="U189" s="103" t="s">
        <v>51</v>
      </c>
      <c r="V189" s="103" t="s">
        <v>51</v>
      </c>
      <c r="W189" s="103" t="s">
        <v>51</v>
      </c>
      <c r="X189" s="103" t="s">
        <v>51</v>
      </c>
      <c r="Y189" s="102" t="str">
        <f t="shared" si="2"/>
        <v>AFWOUT5_09_B_PR24</v>
      </c>
    </row>
    <row r="190" spans="1:25" x14ac:dyDescent="0.25">
      <c r="A190" s="102" t="s">
        <v>88</v>
      </c>
      <c r="B190" s="102" t="s">
        <v>54</v>
      </c>
      <c r="C190" s="102" t="s">
        <v>55</v>
      </c>
      <c r="D190" s="102" t="s">
        <v>50</v>
      </c>
      <c r="E190" s="102" t="s">
        <v>44</v>
      </c>
      <c r="F190" s="103" t="s">
        <v>51</v>
      </c>
      <c r="G190" s="103" t="s">
        <v>51</v>
      </c>
      <c r="H190" s="103" t="s">
        <v>51</v>
      </c>
      <c r="I190" s="103" t="s">
        <v>51</v>
      </c>
      <c r="J190" s="103" t="s">
        <v>51</v>
      </c>
      <c r="K190" s="103" t="s">
        <v>51</v>
      </c>
      <c r="L190" s="103" t="s">
        <v>51</v>
      </c>
      <c r="M190" s="103" t="s">
        <v>51</v>
      </c>
      <c r="N190" s="103" t="s">
        <v>51</v>
      </c>
      <c r="O190" s="103" t="s">
        <v>51</v>
      </c>
      <c r="P190" s="103" t="s">
        <v>51</v>
      </c>
      <c r="Q190" s="103" t="s">
        <v>51</v>
      </c>
      <c r="R190" s="103" t="s">
        <v>51</v>
      </c>
      <c r="S190" s="103" t="s">
        <v>51</v>
      </c>
      <c r="T190" s="103" t="s">
        <v>51</v>
      </c>
      <c r="U190" s="103" t="s">
        <v>51</v>
      </c>
      <c r="V190" s="103" t="s">
        <v>51</v>
      </c>
      <c r="W190" s="103" t="s">
        <v>51</v>
      </c>
      <c r="X190" s="103" t="s">
        <v>51</v>
      </c>
      <c r="Y190" s="102" t="str">
        <f t="shared" si="2"/>
        <v>AFWOUT5_09_C_PR24</v>
      </c>
    </row>
    <row r="191" spans="1:25" x14ac:dyDescent="0.25">
      <c r="A191" s="102" t="s">
        <v>88</v>
      </c>
      <c r="B191" s="102" t="s">
        <v>56</v>
      </c>
      <c r="C191" s="102" t="s">
        <v>57</v>
      </c>
      <c r="D191" s="102" t="s">
        <v>50</v>
      </c>
      <c r="E191" s="102" t="s">
        <v>44</v>
      </c>
      <c r="F191" s="104">
        <v>0</v>
      </c>
      <c r="G191" s="104">
        <v>0</v>
      </c>
      <c r="H191" s="104">
        <v>0</v>
      </c>
      <c r="I191" s="104">
        <v>0</v>
      </c>
      <c r="J191" s="104">
        <v>0</v>
      </c>
      <c r="K191" s="104">
        <v>0</v>
      </c>
      <c r="L191" s="104">
        <v>0</v>
      </c>
      <c r="M191" s="104">
        <v>0</v>
      </c>
      <c r="N191" s="104">
        <v>0</v>
      </c>
      <c r="O191" s="104">
        <v>0</v>
      </c>
      <c r="P191" s="104">
        <v>0</v>
      </c>
      <c r="Q191" s="104">
        <v>0</v>
      </c>
      <c r="R191" s="104">
        <v>0</v>
      </c>
      <c r="S191" s="104">
        <v>0</v>
      </c>
      <c r="T191" s="104">
        <v>0</v>
      </c>
      <c r="U191" s="104">
        <v>0</v>
      </c>
      <c r="V191" s="104">
        <v>0</v>
      </c>
      <c r="W191" s="104">
        <v>0</v>
      </c>
      <c r="X191" s="104">
        <v>0</v>
      </c>
      <c r="Y191" s="102" t="str">
        <f t="shared" si="2"/>
        <v>AFWOUT5_09_D_PR24</v>
      </c>
    </row>
    <row r="192" spans="1:25" x14ac:dyDescent="0.25">
      <c r="A192" s="102" t="s">
        <v>88</v>
      </c>
      <c r="B192" s="102" t="s">
        <v>58</v>
      </c>
      <c r="C192" s="102" t="s">
        <v>59</v>
      </c>
      <c r="D192" s="102" t="s">
        <v>50</v>
      </c>
      <c r="E192" s="102" t="s">
        <v>44</v>
      </c>
      <c r="F192" s="103" t="s">
        <v>51</v>
      </c>
      <c r="G192" s="103" t="s">
        <v>51</v>
      </c>
      <c r="H192" s="103" t="s">
        <v>51</v>
      </c>
      <c r="I192" s="103" t="s">
        <v>51</v>
      </c>
      <c r="J192" s="103" t="s">
        <v>51</v>
      </c>
      <c r="K192" s="103" t="s">
        <v>51</v>
      </c>
      <c r="L192" s="103" t="s">
        <v>51</v>
      </c>
      <c r="M192" s="103" t="s">
        <v>51</v>
      </c>
      <c r="N192" s="103" t="s">
        <v>51</v>
      </c>
      <c r="O192" s="103" t="s">
        <v>51</v>
      </c>
      <c r="P192" s="103" t="s">
        <v>51</v>
      </c>
      <c r="Q192" s="103" t="s">
        <v>51</v>
      </c>
      <c r="R192" s="103" t="s">
        <v>51</v>
      </c>
      <c r="S192" s="103" t="s">
        <v>51</v>
      </c>
      <c r="T192" s="103" t="s">
        <v>51</v>
      </c>
      <c r="U192" s="103" t="s">
        <v>51</v>
      </c>
      <c r="V192" s="103" t="s">
        <v>51</v>
      </c>
      <c r="W192" s="103" t="s">
        <v>51</v>
      </c>
      <c r="X192" s="103" t="s">
        <v>51</v>
      </c>
      <c r="Y192" s="102" t="str">
        <f t="shared" si="2"/>
        <v>AFWOUT5_09_E_PR24</v>
      </c>
    </row>
    <row r="193" spans="1:25" x14ac:dyDescent="0.25">
      <c r="A193" s="102" t="s">
        <v>88</v>
      </c>
      <c r="B193" s="102" t="s">
        <v>60</v>
      </c>
      <c r="C193" s="102" t="s">
        <v>61</v>
      </c>
      <c r="D193" s="102" t="s">
        <v>50</v>
      </c>
      <c r="E193" s="102" t="s">
        <v>44</v>
      </c>
      <c r="F193" s="103" t="s">
        <v>51</v>
      </c>
      <c r="G193" s="103" t="s">
        <v>51</v>
      </c>
      <c r="H193" s="103" t="s">
        <v>51</v>
      </c>
      <c r="I193" s="103" t="s">
        <v>51</v>
      </c>
      <c r="J193" s="103" t="s">
        <v>51</v>
      </c>
      <c r="K193" s="103" t="s">
        <v>51</v>
      </c>
      <c r="L193" s="103" t="s">
        <v>51</v>
      </c>
      <c r="M193" s="103" t="s">
        <v>51</v>
      </c>
      <c r="N193" s="103" t="s">
        <v>51</v>
      </c>
      <c r="O193" s="103" t="s">
        <v>51</v>
      </c>
      <c r="P193" s="103" t="s">
        <v>51</v>
      </c>
      <c r="Q193" s="103" t="s">
        <v>51</v>
      </c>
      <c r="R193" s="103" t="s">
        <v>51</v>
      </c>
      <c r="S193" s="103" t="s">
        <v>51</v>
      </c>
      <c r="T193" s="103" t="s">
        <v>51</v>
      </c>
      <c r="U193" s="103" t="s">
        <v>51</v>
      </c>
      <c r="V193" s="103" t="s">
        <v>51</v>
      </c>
      <c r="W193" s="103" t="s">
        <v>51</v>
      </c>
      <c r="X193" s="103" t="s">
        <v>51</v>
      </c>
      <c r="Y193" s="102" t="str">
        <f t="shared" si="2"/>
        <v>AFWOUT5_09_F_PR24</v>
      </c>
    </row>
    <row r="194" spans="1:25" x14ac:dyDescent="0.25">
      <c r="A194" s="102" t="s">
        <v>88</v>
      </c>
      <c r="B194" s="102" t="s">
        <v>62</v>
      </c>
      <c r="C194" s="102" t="s">
        <v>63</v>
      </c>
      <c r="D194" s="102" t="s">
        <v>50</v>
      </c>
      <c r="E194" s="102" t="s">
        <v>44</v>
      </c>
      <c r="F194" s="104">
        <v>0</v>
      </c>
      <c r="G194" s="104">
        <v>0</v>
      </c>
      <c r="H194" s="104">
        <v>0</v>
      </c>
      <c r="I194" s="104">
        <v>0</v>
      </c>
      <c r="J194" s="104">
        <v>0</v>
      </c>
      <c r="K194" s="104">
        <v>0</v>
      </c>
      <c r="L194" s="104">
        <v>0</v>
      </c>
      <c r="M194" s="104">
        <v>0</v>
      </c>
      <c r="N194" s="104">
        <v>0</v>
      </c>
      <c r="O194" s="104">
        <v>0</v>
      </c>
      <c r="P194" s="104">
        <v>0</v>
      </c>
      <c r="Q194" s="104">
        <v>0</v>
      </c>
      <c r="R194" s="104">
        <v>0</v>
      </c>
      <c r="S194" s="104">
        <v>0</v>
      </c>
      <c r="T194" s="104">
        <v>0</v>
      </c>
      <c r="U194" s="104">
        <v>0</v>
      </c>
      <c r="V194" s="104">
        <v>0</v>
      </c>
      <c r="W194" s="104">
        <v>0</v>
      </c>
      <c r="X194" s="104">
        <v>0</v>
      </c>
      <c r="Y194" s="102" t="str">
        <f t="shared" si="2"/>
        <v>AFWOUT5_09_G_PR24</v>
      </c>
    </row>
    <row r="195" spans="1:25" x14ac:dyDescent="0.25">
      <c r="A195" s="102" t="s">
        <v>88</v>
      </c>
      <c r="B195" s="102" t="s">
        <v>64</v>
      </c>
      <c r="C195" s="102" t="s">
        <v>65</v>
      </c>
      <c r="D195" s="102" t="s">
        <v>50</v>
      </c>
      <c r="E195" s="102" t="s">
        <v>44</v>
      </c>
      <c r="F195" s="104">
        <v>0</v>
      </c>
      <c r="G195" s="104">
        <v>0</v>
      </c>
      <c r="H195" s="104">
        <v>0</v>
      </c>
      <c r="I195" s="104">
        <v>0</v>
      </c>
      <c r="J195" s="104">
        <v>0</v>
      </c>
      <c r="K195" s="104">
        <v>0</v>
      </c>
      <c r="L195" s="104">
        <v>0</v>
      </c>
      <c r="M195" s="104">
        <v>0</v>
      </c>
      <c r="N195" s="104">
        <v>0</v>
      </c>
      <c r="O195" s="104">
        <v>0</v>
      </c>
      <c r="P195" s="104">
        <v>0</v>
      </c>
      <c r="Q195" s="104">
        <v>0</v>
      </c>
      <c r="R195" s="104">
        <v>0</v>
      </c>
      <c r="S195" s="104">
        <v>0</v>
      </c>
      <c r="T195" s="104">
        <v>0</v>
      </c>
      <c r="U195" s="104">
        <v>0</v>
      </c>
      <c r="V195" s="104">
        <v>0</v>
      </c>
      <c r="W195" s="104">
        <v>0</v>
      </c>
      <c r="X195" s="104">
        <v>0</v>
      </c>
      <c r="Y195" s="102" t="str">
        <f t="shared" si="2"/>
        <v>AFWOUT5_09_H_PR24</v>
      </c>
    </row>
    <row r="196" spans="1:25" x14ac:dyDescent="0.25">
      <c r="A196" s="102" t="s">
        <v>88</v>
      </c>
      <c r="B196" s="102" t="s">
        <v>66</v>
      </c>
      <c r="C196" s="102" t="s">
        <v>67</v>
      </c>
      <c r="D196" s="102" t="s">
        <v>68</v>
      </c>
      <c r="E196" s="102" t="s">
        <v>44</v>
      </c>
      <c r="F196" s="103" t="s">
        <v>51</v>
      </c>
      <c r="G196" s="103" t="s">
        <v>51</v>
      </c>
      <c r="H196" s="103" t="s">
        <v>51</v>
      </c>
      <c r="I196" s="103" t="s">
        <v>51</v>
      </c>
      <c r="J196" s="103" t="s">
        <v>51</v>
      </c>
      <c r="K196" s="103" t="s">
        <v>51</v>
      </c>
      <c r="L196" s="103" t="s">
        <v>51</v>
      </c>
      <c r="M196" s="103" t="s">
        <v>51</v>
      </c>
      <c r="N196" s="103" t="s">
        <v>51</v>
      </c>
      <c r="O196" s="103" t="s">
        <v>51</v>
      </c>
      <c r="P196" s="103" t="s">
        <v>51</v>
      </c>
      <c r="Q196" s="103" t="s">
        <v>51</v>
      </c>
      <c r="R196" s="103" t="s">
        <v>51</v>
      </c>
      <c r="S196" s="103" t="s">
        <v>51</v>
      </c>
      <c r="T196" s="103" t="s">
        <v>51</v>
      </c>
      <c r="U196" s="103" t="s">
        <v>51</v>
      </c>
      <c r="V196" s="103" t="s">
        <v>51</v>
      </c>
      <c r="W196" s="103" t="s">
        <v>51</v>
      </c>
      <c r="X196" s="103" t="s">
        <v>51</v>
      </c>
      <c r="Y196" s="102" t="str">
        <f t="shared" si="2"/>
        <v>AFWOUT5_09_PR24</v>
      </c>
    </row>
    <row r="197" spans="1:25" x14ac:dyDescent="0.25">
      <c r="A197" s="102" t="s">
        <v>89</v>
      </c>
      <c r="B197" s="102" t="s">
        <v>48</v>
      </c>
      <c r="C197" s="102" t="s">
        <v>49</v>
      </c>
      <c r="D197" s="102" t="s">
        <v>50</v>
      </c>
      <c r="E197" s="102" t="s">
        <v>44</v>
      </c>
      <c r="F197" s="103" t="s">
        <v>51</v>
      </c>
      <c r="G197" s="103" t="s">
        <v>51</v>
      </c>
      <c r="H197" s="103" t="s">
        <v>51</v>
      </c>
      <c r="I197" s="103" t="s">
        <v>51</v>
      </c>
      <c r="J197" s="103" t="s">
        <v>51</v>
      </c>
      <c r="K197" s="103" t="s">
        <v>51</v>
      </c>
      <c r="L197" s="103" t="s">
        <v>51</v>
      </c>
      <c r="M197" s="103" t="s">
        <v>51</v>
      </c>
      <c r="N197" s="103" t="s">
        <v>51</v>
      </c>
      <c r="O197" s="103" t="s">
        <v>51</v>
      </c>
      <c r="P197" s="103" t="s">
        <v>51</v>
      </c>
      <c r="Q197" s="103" t="s">
        <v>51</v>
      </c>
      <c r="R197" s="103" t="s">
        <v>51</v>
      </c>
      <c r="S197" s="103" t="s">
        <v>51</v>
      </c>
      <c r="T197" s="103" t="s">
        <v>51</v>
      </c>
      <c r="U197" s="103" t="s">
        <v>51</v>
      </c>
      <c r="V197" s="103" t="s">
        <v>51</v>
      </c>
      <c r="W197" s="103" t="s">
        <v>51</v>
      </c>
      <c r="X197" s="103" t="s">
        <v>51</v>
      </c>
      <c r="Y197" s="102" t="str">
        <f t="shared" ref="Y197:Y260" si="3">A197&amp;B197</f>
        <v>BWHOUT5_09_A_PR24</v>
      </c>
    </row>
    <row r="198" spans="1:25" x14ac:dyDescent="0.25">
      <c r="A198" s="102" t="s">
        <v>89</v>
      </c>
      <c r="B198" s="102" t="s">
        <v>52</v>
      </c>
      <c r="C198" s="102" t="s">
        <v>53</v>
      </c>
      <c r="D198" s="102" t="s">
        <v>50</v>
      </c>
      <c r="E198" s="102" t="s">
        <v>44</v>
      </c>
      <c r="F198" s="103" t="s">
        <v>51</v>
      </c>
      <c r="G198" s="103" t="s">
        <v>51</v>
      </c>
      <c r="H198" s="103" t="s">
        <v>51</v>
      </c>
      <c r="I198" s="103" t="s">
        <v>51</v>
      </c>
      <c r="J198" s="103" t="s">
        <v>51</v>
      </c>
      <c r="K198" s="103" t="s">
        <v>51</v>
      </c>
      <c r="L198" s="103" t="s">
        <v>51</v>
      </c>
      <c r="M198" s="103" t="s">
        <v>51</v>
      </c>
      <c r="N198" s="103" t="s">
        <v>51</v>
      </c>
      <c r="O198" s="103" t="s">
        <v>51</v>
      </c>
      <c r="P198" s="103" t="s">
        <v>51</v>
      </c>
      <c r="Q198" s="103" t="s">
        <v>51</v>
      </c>
      <c r="R198" s="103" t="s">
        <v>51</v>
      </c>
      <c r="S198" s="103" t="s">
        <v>51</v>
      </c>
      <c r="T198" s="103" t="s">
        <v>51</v>
      </c>
      <c r="U198" s="103" t="s">
        <v>51</v>
      </c>
      <c r="V198" s="103" t="s">
        <v>51</v>
      </c>
      <c r="W198" s="103" t="s">
        <v>51</v>
      </c>
      <c r="X198" s="103" t="s">
        <v>51</v>
      </c>
      <c r="Y198" s="102" t="str">
        <f t="shared" si="3"/>
        <v>BWHOUT5_09_B_PR24</v>
      </c>
    </row>
    <row r="199" spans="1:25" x14ac:dyDescent="0.25">
      <c r="A199" s="102" t="s">
        <v>89</v>
      </c>
      <c r="B199" s="102" t="s">
        <v>54</v>
      </c>
      <c r="C199" s="102" t="s">
        <v>55</v>
      </c>
      <c r="D199" s="102" t="s">
        <v>50</v>
      </c>
      <c r="E199" s="102" t="s">
        <v>44</v>
      </c>
      <c r="F199" s="103" t="s">
        <v>51</v>
      </c>
      <c r="G199" s="103" t="s">
        <v>51</v>
      </c>
      <c r="H199" s="103" t="s">
        <v>51</v>
      </c>
      <c r="I199" s="103" t="s">
        <v>51</v>
      </c>
      <c r="J199" s="103" t="s">
        <v>51</v>
      </c>
      <c r="K199" s="103" t="s">
        <v>51</v>
      </c>
      <c r="L199" s="103" t="s">
        <v>51</v>
      </c>
      <c r="M199" s="103" t="s">
        <v>51</v>
      </c>
      <c r="N199" s="103" t="s">
        <v>51</v>
      </c>
      <c r="O199" s="103" t="s">
        <v>51</v>
      </c>
      <c r="P199" s="103" t="s">
        <v>51</v>
      </c>
      <c r="Q199" s="103" t="s">
        <v>51</v>
      </c>
      <c r="R199" s="103" t="s">
        <v>51</v>
      </c>
      <c r="S199" s="103" t="s">
        <v>51</v>
      </c>
      <c r="T199" s="103" t="s">
        <v>51</v>
      </c>
      <c r="U199" s="103" t="s">
        <v>51</v>
      </c>
      <c r="V199" s="103" t="s">
        <v>51</v>
      </c>
      <c r="W199" s="103" t="s">
        <v>51</v>
      </c>
      <c r="X199" s="103" t="s">
        <v>51</v>
      </c>
      <c r="Y199" s="102" t="str">
        <f t="shared" si="3"/>
        <v>BWHOUT5_09_C_PR24</v>
      </c>
    </row>
    <row r="200" spans="1:25" x14ac:dyDescent="0.25">
      <c r="A200" s="102" t="s">
        <v>89</v>
      </c>
      <c r="B200" s="102" t="s">
        <v>56</v>
      </c>
      <c r="C200" s="102" t="s">
        <v>57</v>
      </c>
      <c r="D200" s="102" t="s">
        <v>50</v>
      </c>
      <c r="E200" s="102" t="s">
        <v>44</v>
      </c>
      <c r="F200" s="103" t="s">
        <v>51</v>
      </c>
      <c r="G200" s="103" t="s">
        <v>51</v>
      </c>
      <c r="H200" s="103" t="s">
        <v>51</v>
      </c>
      <c r="I200" s="103" t="s">
        <v>51</v>
      </c>
      <c r="J200" s="103" t="s">
        <v>51</v>
      </c>
      <c r="K200" s="103" t="s">
        <v>51</v>
      </c>
      <c r="L200" s="103" t="s">
        <v>51</v>
      </c>
      <c r="M200" s="103" t="s">
        <v>51</v>
      </c>
      <c r="N200" s="103" t="s">
        <v>51</v>
      </c>
      <c r="O200" s="103" t="s">
        <v>51</v>
      </c>
      <c r="P200" s="103" t="s">
        <v>51</v>
      </c>
      <c r="Q200" s="103" t="s">
        <v>51</v>
      </c>
      <c r="R200" s="103" t="s">
        <v>51</v>
      </c>
      <c r="S200" s="103" t="s">
        <v>51</v>
      </c>
      <c r="T200" s="103" t="s">
        <v>51</v>
      </c>
      <c r="U200" s="103" t="s">
        <v>51</v>
      </c>
      <c r="V200" s="103" t="s">
        <v>51</v>
      </c>
      <c r="W200" s="103" t="s">
        <v>51</v>
      </c>
      <c r="X200" s="103" t="s">
        <v>51</v>
      </c>
      <c r="Y200" s="102" t="str">
        <f t="shared" si="3"/>
        <v>BWHOUT5_09_D_PR24</v>
      </c>
    </row>
    <row r="201" spans="1:25" x14ac:dyDescent="0.25">
      <c r="A201" s="102" t="s">
        <v>89</v>
      </c>
      <c r="B201" s="102" t="s">
        <v>58</v>
      </c>
      <c r="C201" s="102" t="s">
        <v>59</v>
      </c>
      <c r="D201" s="102" t="s">
        <v>50</v>
      </c>
      <c r="E201" s="102" t="s">
        <v>44</v>
      </c>
      <c r="F201" s="103" t="s">
        <v>51</v>
      </c>
      <c r="G201" s="103" t="s">
        <v>51</v>
      </c>
      <c r="H201" s="103" t="s">
        <v>51</v>
      </c>
      <c r="I201" s="103" t="s">
        <v>51</v>
      </c>
      <c r="J201" s="103" t="s">
        <v>51</v>
      </c>
      <c r="K201" s="103" t="s">
        <v>51</v>
      </c>
      <c r="L201" s="103" t="s">
        <v>51</v>
      </c>
      <c r="M201" s="103" t="s">
        <v>51</v>
      </c>
      <c r="N201" s="103" t="s">
        <v>51</v>
      </c>
      <c r="O201" s="103" t="s">
        <v>51</v>
      </c>
      <c r="P201" s="103" t="s">
        <v>51</v>
      </c>
      <c r="Q201" s="103" t="s">
        <v>51</v>
      </c>
      <c r="R201" s="103" t="s">
        <v>51</v>
      </c>
      <c r="S201" s="103" t="s">
        <v>51</v>
      </c>
      <c r="T201" s="103" t="s">
        <v>51</v>
      </c>
      <c r="U201" s="103" t="s">
        <v>51</v>
      </c>
      <c r="V201" s="103" t="s">
        <v>51</v>
      </c>
      <c r="W201" s="103" t="s">
        <v>51</v>
      </c>
      <c r="X201" s="103" t="s">
        <v>51</v>
      </c>
      <c r="Y201" s="102" t="str">
        <f t="shared" si="3"/>
        <v>BWHOUT5_09_E_PR24</v>
      </c>
    </row>
    <row r="202" spans="1:25" x14ac:dyDescent="0.25">
      <c r="A202" s="102" t="s">
        <v>89</v>
      </c>
      <c r="B202" s="102" t="s">
        <v>60</v>
      </c>
      <c r="C202" s="102" t="s">
        <v>61</v>
      </c>
      <c r="D202" s="102" t="s">
        <v>50</v>
      </c>
      <c r="E202" s="102" t="s">
        <v>44</v>
      </c>
      <c r="F202" s="103" t="s">
        <v>51</v>
      </c>
      <c r="G202" s="103" t="s">
        <v>51</v>
      </c>
      <c r="H202" s="103" t="s">
        <v>51</v>
      </c>
      <c r="I202" s="103" t="s">
        <v>51</v>
      </c>
      <c r="J202" s="103" t="s">
        <v>51</v>
      </c>
      <c r="K202" s="103" t="s">
        <v>51</v>
      </c>
      <c r="L202" s="103" t="s">
        <v>51</v>
      </c>
      <c r="M202" s="103" t="s">
        <v>51</v>
      </c>
      <c r="N202" s="103" t="s">
        <v>51</v>
      </c>
      <c r="O202" s="103" t="s">
        <v>51</v>
      </c>
      <c r="P202" s="103" t="s">
        <v>51</v>
      </c>
      <c r="Q202" s="103" t="s">
        <v>51</v>
      </c>
      <c r="R202" s="103" t="s">
        <v>51</v>
      </c>
      <c r="S202" s="103" t="s">
        <v>51</v>
      </c>
      <c r="T202" s="103" t="s">
        <v>51</v>
      </c>
      <c r="U202" s="103" t="s">
        <v>51</v>
      </c>
      <c r="V202" s="103" t="s">
        <v>51</v>
      </c>
      <c r="W202" s="103" t="s">
        <v>51</v>
      </c>
      <c r="X202" s="103" t="s">
        <v>51</v>
      </c>
      <c r="Y202" s="102" t="str">
        <f t="shared" si="3"/>
        <v>BWHOUT5_09_F_PR24</v>
      </c>
    </row>
    <row r="203" spans="1:25" x14ac:dyDescent="0.25">
      <c r="A203" s="102" t="s">
        <v>89</v>
      </c>
      <c r="B203" s="102" t="s">
        <v>62</v>
      </c>
      <c r="C203" s="102" t="s">
        <v>63</v>
      </c>
      <c r="D203" s="102" t="s">
        <v>50</v>
      </c>
      <c r="E203" s="102" t="s">
        <v>44</v>
      </c>
      <c r="F203" s="103" t="s">
        <v>51</v>
      </c>
      <c r="G203" s="103" t="s">
        <v>51</v>
      </c>
      <c r="H203" s="103" t="s">
        <v>51</v>
      </c>
      <c r="I203" s="103" t="s">
        <v>51</v>
      </c>
      <c r="J203" s="103" t="s">
        <v>51</v>
      </c>
      <c r="K203" s="103" t="s">
        <v>51</v>
      </c>
      <c r="L203" s="103" t="s">
        <v>51</v>
      </c>
      <c r="M203" s="103" t="s">
        <v>51</v>
      </c>
      <c r="N203" s="103" t="s">
        <v>51</v>
      </c>
      <c r="O203" s="103" t="s">
        <v>51</v>
      </c>
      <c r="P203" s="103" t="s">
        <v>51</v>
      </c>
      <c r="Q203" s="103" t="s">
        <v>51</v>
      </c>
      <c r="R203" s="103" t="s">
        <v>51</v>
      </c>
      <c r="S203" s="103" t="s">
        <v>51</v>
      </c>
      <c r="T203" s="103" t="s">
        <v>51</v>
      </c>
      <c r="U203" s="103" t="s">
        <v>51</v>
      </c>
      <c r="V203" s="103" t="s">
        <v>51</v>
      </c>
      <c r="W203" s="103" t="s">
        <v>51</v>
      </c>
      <c r="X203" s="103" t="s">
        <v>51</v>
      </c>
      <c r="Y203" s="102" t="str">
        <f t="shared" si="3"/>
        <v>BWHOUT5_09_G_PR24</v>
      </c>
    </row>
    <row r="204" spans="1:25" x14ac:dyDescent="0.25">
      <c r="A204" s="102" t="s">
        <v>89</v>
      </c>
      <c r="B204" s="102" t="s">
        <v>64</v>
      </c>
      <c r="C204" s="102" t="s">
        <v>65</v>
      </c>
      <c r="D204" s="102" t="s">
        <v>50</v>
      </c>
      <c r="E204" s="102" t="s">
        <v>44</v>
      </c>
      <c r="F204" s="103" t="s">
        <v>51</v>
      </c>
      <c r="G204" s="103" t="s">
        <v>51</v>
      </c>
      <c r="H204" s="103" t="s">
        <v>51</v>
      </c>
      <c r="I204" s="103" t="s">
        <v>51</v>
      </c>
      <c r="J204" s="103" t="s">
        <v>51</v>
      </c>
      <c r="K204" s="103" t="s">
        <v>51</v>
      </c>
      <c r="L204" s="103" t="s">
        <v>51</v>
      </c>
      <c r="M204" s="103" t="s">
        <v>51</v>
      </c>
      <c r="N204" s="103" t="s">
        <v>51</v>
      </c>
      <c r="O204" s="103" t="s">
        <v>51</v>
      </c>
      <c r="P204" s="103" t="s">
        <v>51</v>
      </c>
      <c r="Q204" s="103" t="s">
        <v>51</v>
      </c>
      <c r="R204" s="103" t="s">
        <v>51</v>
      </c>
      <c r="S204" s="103" t="s">
        <v>51</v>
      </c>
      <c r="T204" s="103" t="s">
        <v>51</v>
      </c>
      <c r="U204" s="103" t="s">
        <v>51</v>
      </c>
      <c r="V204" s="103" t="s">
        <v>51</v>
      </c>
      <c r="W204" s="103" t="s">
        <v>51</v>
      </c>
      <c r="X204" s="103" t="s">
        <v>51</v>
      </c>
      <c r="Y204" s="102" t="str">
        <f t="shared" si="3"/>
        <v>BWHOUT5_09_H_PR24</v>
      </c>
    </row>
    <row r="205" spans="1:25" x14ac:dyDescent="0.25">
      <c r="A205" s="102" t="s">
        <v>89</v>
      </c>
      <c r="B205" s="102" t="s">
        <v>66</v>
      </c>
      <c r="C205" s="102" t="s">
        <v>67</v>
      </c>
      <c r="D205" s="102" t="s">
        <v>68</v>
      </c>
      <c r="E205" s="102" t="s">
        <v>44</v>
      </c>
      <c r="F205" s="103" t="s">
        <v>51</v>
      </c>
      <c r="G205" s="103" t="s">
        <v>51</v>
      </c>
      <c r="H205" s="103" t="s">
        <v>51</v>
      </c>
      <c r="I205" s="103" t="s">
        <v>51</v>
      </c>
      <c r="J205" s="103" t="s">
        <v>51</v>
      </c>
      <c r="K205" s="103" t="s">
        <v>51</v>
      </c>
      <c r="L205" s="103" t="s">
        <v>51</v>
      </c>
      <c r="M205" s="103" t="s">
        <v>51</v>
      </c>
      <c r="N205" s="103" t="s">
        <v>51</v>
      </c>
      <c r="O205" s="103" t="s">
        <v>51</v>
      </c>
      <c r="P205" s="103" t="s">
        <v>51</v>
      </c>
      <c r="Q205" s="103" t="s">
        <v>51</v>
      </c>
      <c r="R205" s="103" t="s">
        <v>51</v>
      </c>
      <c r="S205" s="103" t="s">
        <v>51</v>
      </c>
      <c r="T205" s="103" t="s">
        <v>51</v>
      </c>
      <c r="U205" s="103" t="s">
        <v>51</v>
      </c>
      <c r="V205" s="103" t="s">
        <v>51</v>
      </c>
      <c r="W205" s="103" t="s">
        <v>51</v>
      </c>
      <c r="X205" s="103" t="s">
        <v>51</v>
      </c>
      <c r="Y205" s="102" t="str">
        <f t="shared" si="3"/>
        <v>BWHOUT5_09_PR24</v>
      </c>
    </row>
    <row r="206" spans="1:25" x14ac:dyDescent="0.25">
      <c r="A206" s="102" t="s">
        <v>90</v>
      </c>
      <c r="B206" s="102" t="s">
        <v>48</v>
      </c>
      <c r="C206" s="102" t="s">
        <v>49</v>
      </c>
      <c r="D206" s="102" t="s">
        <v>50</v>
      </c>
      <c r="E206" s="102" t="s">
        <v>44</v>
      </c>
      <c r="F206" s="103" t="s">
        <v>51</v>
      </c>
      <c r="G206" s="103" t="s">
        <v>51</v>
      </c>
      <c r="H206" s="103" t="s">
        <v>51</v>
      </c>
      <c r="I206" s="103" t="s">
        <v>51</v>
      </c>
      <c r="J206" s="103" t="s">
        <v>51</v>
      </c>
      <c r="K206" s="103" t="s">
        <v>51</v>
      </c>
      <c r="L206" s="103" t="s">
        <v>51</v>
      </c>
      <c r="M206" s="103" t="s">
        <v>51</v>
      </c>
      <c r="N206" s="103" t="s">
        <v>51</v>
      </c>
      <c r="O206" s="103" t="s">
        <v>51</v>
      </c>
      <c r="P206" s="103" t="s">
        <v>51</v>
      </c>
      <c r="Q206" s="103" t="s">
        <v>51</v>
      </c>
      <c r="R206" s="103" t="s">
        <v>51</v>
      </c>
      <c r="S206" s="103" t="s">
        <v>51</v>
      </c>
      <c r="T206" s="103" t="s">
        <v>51</v>
      </c>
      <c r="U206" s="103" t="s">
        <v>51</v>
      </c>
      <c r="V206" s="103" t="s">
        <v>51</v>
      </c>
      <c r="W206" s="103" t="s">
        <v>51</v>
      </c>
      <c r="X206" s="103" t="s">
        <v>51</v>
      </c>
      <c r="Y206" s="102" t="str">
        <f t="shared" si="3"/>
        <v>BRLOUT5_09_A_PR24</v>
      </c>
    </row>
    <row r="207" spans="1:25" x14ac:dyDescent="0.25">
      <c r="A207" s="102" t="s">
        <v>90</v>
      </c>
      <c r="B207" s="102" t="s">
        <v>52</v>
      </c>
      <c r="C207" s="102" t="s">
        <v>53</v>
      </c>
      <c r="D207" s="102" t="s">
        <v>50</v>
      </c>
      <c r="E207" s="102" t="s">
        <v>44</v>
      </c>
      <c r="F207" s="103" t="s">
        <v>51</v>
      </c>
      <c r="G207" s="103" t="s">
        <v>51</v>
      </c>
      <c r="H207" s="103" t="s">
        <v>51</v>
      </c>
      <c r="I207" s="103" t="s">
        <v>51</v>
      </c>
      <c r="J207" s="103" t="s">
        <v>51</v>
      </c>
      <c r="K207" s="103" t="s">
        <v>51</v>
      </c>
      <c r="L207" s="103" t="s">
        <v>51</v>
      </c>
      <c r="M207" s="103" t="s">
        <v>51</v>
      </c>
      <c r="N207" s="103" t="s">
        <v>51</v>
      </c>
      <c r="O207" s="103" t="s">
        <v>51</v>
      </c>
      <c r="P207" s="103" t="s">
        <v>51</v>
      </c>
      <c r="Q207" s="103" t="s">
        <v>51</v>
      </c>
      <c r="R207" s="103" t="s">
        <v>51</v>
      </c>
      <c r="S207" s="103" t="s">
        <v>51</v>
      </c>
      <c r="T207" s="103" t="s">
        <v>51</v>
      </c>
      <c r="U207" s="103" t="s">
        <v>51</v>
      </c>
      <c r="V207" s="103" t="s">
        <v>51</v>
      </c>
      <c r="W207" s="103" t="s">
        <v>51</v>
      </c>
      <c r="X207" s="103" t="s">
        <v>51</v>
      </c>
      <c r="Y207" s="102" t="str">
        <f t="shared" si="3"/>
        <v>BRLOUT5_09_B_PR24</v>
      </c>
    </row>
    <row r="208" spans="1:25" x14ac:dyDescent="0.25">
      <c r="A208" s="102" t="s">
        <v>90</v>
      </c>
      <c r="B208" s="102" t="s">
        <v>54</v>
      </c>
      <c r="C208" s="102" t="s">
        <v>55</v>
      </c>
      <c r="D208" s="102" t="s">
        <v>50</v>
      </c>
      <c r="E208" s="102" t="s">
        <v>44</v>
      </c>
      <c r="F208" s="103" t="s">
        <v>51</v>
      </c>
      <c r="G208" s="103" t="s">
        <v>51</v>
      </c>
      <c r="H208" s="103" t="s">
        <v>51</v>
      </c>
      <c r="I208" s="103" t="s">
        <v>51</v>
      </c>
      <c r="J208" s="103" t="s">
        <v>51</v>
      </c>
      <c r="K208" s="103" t="s">
        <v>51</v>
      </c>
      <c r="L208" s="103" t="s">
        <v>51</v>
      </c>
      <c r="M208" s="103" t="s">
        <v>51</v>
      </c>
      <c r="N208" s="103" t="s">
        <v>51</v>
      </c>
      <c r="O208" s="103" t="s">
        <v>51</v>
      </c>
      <c r="P208" s="103" t="s">
        <v>51</v>
      </c>
      <c r="Q208" s="103" t="s">
        <v>51</v>
      </c>
      <c r="R208" s="103" t="s">
        <v>51</v>
      </c>
      <c r="S208" s="103" t="s">
        <v>51</v>
      </c>
      <c r="T208" s="103" t="s">
        <v>51</v>
      </c>
      <c r="U208" s="103" t="s">
        <v>51</v>
      </c>
      <c r="V208" s="103" t="s">
        <v>51</v>
      </c>
      <c r="W208" s="103" t="s">
        <v>51</v>
      </c>
      <c r="X208" s="103" t="s">
        <v>51</v>
      </c>
      <c r="Y208" s="102" t="str">
        <f t="shared" si="3"/>
        <v>BRLOUT5_09_C_PR24</v>
      </c>
    </row>
    <row r="209" spans="1:25" x14ac:dyDescent="0.25">
      <c r="A209" s="102" t="s">
        <v>90</v>
      </c>
      <c r="B209" s="102" t="s">
        <v>56</v>
      </c>
      <c r="C209" s="102" t="s">
        <v>57</v>
      </c>
      <c r="D209" s="102" t="s">
        <v>50</v>
      </c>
      <c r="E209" s="102" t="s">
        <v>44</v>
      </c>
      <c r="F209" s="104">
        <v>0</v>
      </c>
      <c r="G209" s="104">
        <v>0</v>
      </c>
      <c r="H209" s="104">
        <v>0</v>
      </c>
      <c r="I209" s="104">
        <v>0</v>
      </c>
      <c r="J209" s="104">
        <v>0</v>
      </c>
      <c r="K209" s="104">
        <v>0</v>
      </c>
      <c r="L209" s="104">
        <v>0</v>
      </c>
      <c r="M209" s="104">
        <v>0</v>
      </c>
      <c r="N209" s="104">
        <v>0</v>
      </c>
      <c r="O209" s="104">
        <v>0</v>
      </c>
      <c r="P209" s="104">
        <v>0</v>
      </c>
      <c r="Q209" s="104">
        <v>0</v>
      </c>
      <c r="R209" s="104">
        <v>0</v>
      </c>
      <c r="S209" s="104">
        <v>0</v>
      </c>
      <c r="T209" s="104">
        <v>0</v>
      </c>
      <c r="U209" s="104">
        <v>0</v>
      </c>
      <c r="V209" s="104">
        <v>0</v>
      </c>
      <c r="W209" s="104">
        <v>0</v>
      </c>
      <c r="X209" s="104">
        <v>0</v>
      </c>
      <c r="Y209" s="102" t="str">
        <f t="shared" si="3"/>
        <v>BRLOUT5_09_D_PR24</v>
      </c>
    </row>
    <row r="210" spans="1:25" x14ac:dyDescent="0.25">
      <c r="A210" s="102" t="s">
        <v>90</v>
      </c>
      <c r="B210" s="102" t="s">
        <v>58</v>
      </c>
      <c r="C210" s="102" t="s">
        <v>59</v>
      </c>
      <c r="D210" s="102" t="s">
        <v>50</v>
      </c>
      <c r="E210" s="102" t="s">
        <v>44</v>
      </c>
      <c r="F210" s="103" t="s">
        <v>51</v>
      </c>
      <c r="G210" s="103" t="s">
        <v>51</v>
      </c>
      <c r="H210" s="103" t="s">
        <v>51</v>
      </c>
      <c r="I210" s="103" t="s">
        <v>51</v>
      </c>
      <c r="J210" s="103" t="s">
        <v>51</v>
      </c>
      <c r="K210" s="103" t="s">
        <v>51</v>
      </c>
      <c r="L210" s="103" t="s">
        <v>51</v>
      </c>
      <c r="M210" s="103" t="s">
        <v>51</v>
      </c>
      <c r="N210" s="103" t="s">
        <v>51</v>
      </c>
      <c r="O210" s="103" t="s">
        <v>51</v>
      </c>
      <c r="P210" s="103" t="s">
        <v>51</v>
      </c>
      <c r="Q210" s="103" t="s">
        <v>51</v>
      </c>
      <c r="R210" s="103" t="s">
        <v>51</v>
      </c>
      <c r="S210" s="103" t="s">
        <v>51</v>
      </c>
      <c r="T210" s="103" t="s">
        <v>51</v>
      </c>
      <c r="U210" s="103" t="s">
        <v>51</v>
      </c>
      <c r="V210" s="103" t="s">
        <v>51</v>
      </c>
      <c r="W210" s="103" t="s">
        <v>51</v>
      </c>
      <c r="X210" s="103" t="s">
        <v>51</v>
      </c>
      <c r="Y210" s="102" t="str">
        <f t="shared" si="3"/>
        <v>BRLOUT5_09_E_PR24</v>
      </c>
    </row>
    <row r="211" spans="1:25" x14ac:dyDescent="0.25">
      <c r="A211" s="102" t="s">
        <v>90</v>
      </c>
      <c r="B211" s="102" t="s">
        <v>60</v>
      </c>
      <c r="C211" s="102" t="s">
        <v>61</v>
      </c>
      <c r="D211" s="102" t="s">
        <v>50</v>
      </c>
      <c r="E211" s="102" t="s">
        <v>44</v>
      </c>
      <c r="F211" s="103" t="s">
        <v>51</v>
      </c>
      <c r="G211" s="103" t="s">
        <v>51</v>
      </c>
      <c r="H211" s="103" t="s">
        <v>51</v>
      </c>
      <c r="I211" s="103" t="s">
        <v>51</v>
      </c>
      <c r="J211" s="103" t="s">
        <v>51</v>
      </c>
      <c r="K211" s="103" t="s">
        <v>51</v>
      </c>
      <c r="L211" s="103" t="s">
        <v>51</v>
      </c>
      <c r="M211" s="103" t="s">
        <v>51</v>
      </c>
      <c r="N211" s="103" t="s">
        <v>51</v>
      </c>
      <c r="O211" s="103" t="s">
        <v>51</v>
      </c>
      <c r="P211" s="103" t="s">
        <v>51</v>
      </c>
      <c r="Q211" s="103" t="s">
        <v>51</v>
      </c>
      <c r="R211" s="103" t="s">
        <v>51</v>
      </c>
      <c r="S211" s="103" t="s">
        <v>51</v>
      </c>
      <c r="T211" s="103" t="s">
        <v>51</v>
      </c>
      <c r="U211" s="103" t="s">
        <v>51</v>
      </c>
      <c r="V211" s="103" t="s">
        <v>51</v>
      </c>
      <c r="W211" s="103" t="s">
        <v>51</v>
      </c>
      <c r="X211" s="103" t="s">
        <v>51</v>
      </c>
      <c r="Y211" s="102" t="str">
        <f t="shared" si="3"/>
        <v>BRLOUT5_09_F_PR24</v>
      </c>
    </row>
    <row r="212" spans="1:25" x14ac:dyDescent="0.25">
      <c r="A212" s="102" t="s">
        <v>90</v>
      </c>
      <c r="B212" s="102" t="s">
        <v>62</v>
      </c>
      <c r="C212" s="102" t="s">
        <v>63</v>
      </c>
      <c r="D212" s="102" t="s">
        <v>50</v>
      </c>
      <c r="E212" s="102" t="s">
        <v>44</v>
      </c>
      <c r="F212" s="104">
        <v>0</v>
      </c>
      <c r="G212" s="104">
        <v>0</v>
      </c>
      <c r="H212" s="104">
        <v>0</v>
      </c>
      <c r="I212" s="104">
        <v>0</v>
      </c>
      <c r="J212" s="104">
        <v>0</v>
      </c>
      <c r="K212" s="104">
        <v>0</v>
      </c>
      <c r="L212" s="104">
        <v>0</v>
      </c>
      <c r="M212" s="104">
        <v>0</v>
      </c>
      <c r="N212" s="104">
        <v>0</v>
      </c>
      <c r="O212" s="104">
        <v>0</v>
      </c>
      <c r="P212" s="104">
        <v>0</v>
      </c>
      <c r="Q212" s="104">
        <v>0</v>
      </c>
      <c r="R212" s="104">
        <v>0</v>
      </c>
      <c r="S212" s="104">
        <v>0</v>
      </c>
      <c r="T212" s="104">
        <v>0</v>
      </c>
      <c r="U212" s="104">
        <v>0</v>
      </c>
      <c r="V212" s="104">
        <v>0</v>
      </c>
      <c r="W212" s="104">
        <v>0</v>
      </c>
      <c r="X212" s="104">
        <v>0</v>
      </c>
      <c r="Y212" s="102" t="str">
        <f t="shared" si="3"/>
        <v>BRLOUT5_09_G_PR24</v>
      </c>
    </row>
    <row r="213" spans="1:25" x14ac:dyDescent="0.25">
      <c r="A213" s="102" t="s">
        <v>90</v>
      </c>
      <c r="B213" s="102" t="s">
        <v>64</v>
      </c>
      <c r="C213" s="102" t="s">
        <v>65</v>
      </c>
      <c r="D213" s="102" t="s">
        <v>50</v>
      </c>
      <c r="E213" s="102" t="s">
        <v>44</v>
      </c>
      <c r="F213" s="104">
        <v>0</v>
      </c>
      <c r="G213" s="104">
        <v>0</v>
      </c>
      <c r="H213" s="104">
        <v>0</v>
      </c>
      <c r="I213" s="104">
        <v>0</v>
      </c>
      <c r="J213" s="104">
        <v>0</v>
      </c>
      <c r="K213" s="104">
        <v>0</v>
      </c>
      <c r="L213" s="104">
        <v>0</v>
      </c>
      <c r="M213" s="104">
        <v>0</v>
      </c>
      <c r="N213" s="104">
        <v>0</v>
      </c>
      <c r="O213" s="104">
        <v>0</v>
      </c>
      <c r="P213" s="104">
        <v>0</v>
      </c>
      <c r="Q213" s="104">
        <v>0</v>
      </c>
      <c r="R213" s="104">
        <v>0</v>
      </c>
      <c r="S213" s="104">
        <v>0</v>
      </c>
      <c r="T213" s="104">
        <v>0</v>
      </c>
      <c r="U213" s="104">
        <v>0</v>
      </c>
      <c r="V213" s="104">
        <v>0</v>
      </c>
      <c r="W213" s="104">
        <v>0</v>
      </c>
      <c r="X213" s="104">
        <v>0</v>
      </c>
      <c r="Y213" s="102" t="str">
        <f t="shared" si="3"/>
        <v>BRLOUT5_09_H_PR24</v>
      </c>
    </row>
    <row r="214" spans="1:25" x14ac:dyDescent="0.25">
      <c r="A214" s="102" t="s">
        <v>90</v>
      </c>
      <c r="B214" s="102" t="s">
        <v>66</v>
      </c>
      <c r="C214" s="102" t="s">
        <v>67</v>
      </c>
      <c r="D214" s="102" t="s">
        <v>68</v>
      </c>
      <c r="E214" s="102" t="s">
        <v>44</v>
      </c>
      <c r="F214" s="103" t="s">
        <v>51</v>
      </c>
      <c r="G214" s="103" t="s">
        <v>51</v>
      </c>
      <c r="H214" s="103" t="s">
        <v>51</v>
      </c>
      <c r="I214" s="103" t="s">
        <v>51</v>
      </c>
      <c r="J214" s="103" t="s">
        <v>51</v>
      </c>
      <c r="K214" s="103" t="s">
        <v>51</v>
      </c>
      <c r="L214" s="103" t="s">
        <v>51</v>
      </c>
      <c r="M214" s="103" t="s">
        <v>51</v>
      </c>
      <c r="N214" s="103" t="s">
        <v>51</v>
      </c>
      <c r="O214" s="103" t="s">
        <v>51</v>
      </c>
      <c r="P214" s="103" t="s">
        <v>51</v>
      </c>
      <c r="Q214" s="103" t="s">
        <v>51</v>
      </c>
      <c r="R214" s="103" t="s">
        <v>51</v>
      </c>
      <c r="S214" s="103" t="s">
        <v>51</v>
      </c>
      <c r="T214" s="103" t="s">
        <v>51</v>
      </c>
      <c r="U214" s="103" t="s">
        <v>51</v>
      </c>
      <c r="V214" s="103" t="s">
        <v>51</v>
      </c>
      <c r="W214" s="103" t="s">
        <v>51</v>
      </c>
      <c r="X214" s="103" t="s">
        <v>51</v>
      </c>
      <c r="Y214" s="102" t="str">
        <f t="shared" si="3"/>
        <v>BRLOUT5_09_PR24</v>
      </c>
    </row>
    <row r="215" spans="1:25" x14ac:dyDescent="0.25">
      <c r="A215" s="102" t="s">
        <v>91</v>
      </c>
      <c r="B215" s="102" t="s">
        <v>48</v>
      </c>
      <c r="C215" s="102" t="s">
        <v>49</v>
      </c>
      <c r="D215" s="102" t="s">
        <v>50</v>
      </c>
      <c r="E215" s="102" t="s">
        <v>44</v>
      </c>
      <c r="F215" s="103" t="s">
        <v>51</v>
      </c>
      <c r="G215" s="103" t="s">
        <v>51</v>
      </c>
      <c r="H215" s="103" t="s">
        <v>51</v>
      </c>
      <c r="I215" s="103" t="s">
        <v>51</v>
      </c>
      <c r="J215" s="103" t="s">
        <v>51</v>
      </c>
      <c r="K215" s="103" t="s">
        <v>51</v>
      </c>
      <c r="L215" s="103" t="s">
        <v>51</v>
      </c>
      <c r="M215" s="103" t="s">
        <v>51</v>
      </c>
      <c r="N215" s="103" t="s">
        <v>51</v>
      </c>
      <c r="O215" s="103" t="s">
        <v>51</v>
      </c>
      <c r="P215" s="103" t="s">
        <v>51</v>
      </c>
      <c r="Q215" s="103" t="s">
        <v>51</v>
      </c>
      <c r="R215" s="103" t="s">
        <v>51</v>
      </c>
      <c r="S215" s="103" t="s">
        <v>51</v>
      </c>
      <c r="T215" s="103" t="s">
        <v>51</v>
      </c>
      <c r="U215" s="103" t="s">
        <v>51</v>
      </c>
      <c r="V215" s="103" t="s">
        <v>51</v>
      </c>
      <c r="W215" s="103" t="s">
        <v>51</v>
      </c>
      <c r="X215" s="103" t="s">
        <v>51</v>
      </c>
      <c r="Y215" s="102" t="str">
        <f t="shared" si="3"/>
        <v>CAMOUT5_09_A_PR24</v>
      </c>
    </row>
    <row r="216" spans="1:25" x14ac:dyDescent="0.25">
      <c r="A216" s="102" t="s">
        <v>91</v>
      </c>
      <c r="B216" s="102" t="s">
        <v>52</v>
      </c>
      <c r="C216" s="102" t="s">
        <v>53</v>
      </c>
      <c r="D216" s="102" t="s">
        <v>50</v>
      </c>
      <c r="E216" s="102" t="s">
        <v>44</v>
      </c>
      <c r="F216" s="103" t="s">
        <v>51</v>
      </c>
      <c r="G216" s="103" t="s">
        <v>51</v>
      </c>
      <c r="H216" s="103" t="s">
        <v>51</v>
      </c>
      <c r="I216" s="103" t="s">
        <v>51</v>
      </c>
      <c r="J216" s="103" t="s">
        <v>51</v>
      </c>
      <c r="K216" s="103" t="s">
        <v>51</v>
      </c>
      <c r="L216" s="103" t="s">
        <v>51</v>
      </c>
      <c r="M216" s="103" t="s">
        <v>51</v>
      </c>
      <c r="N216" s="103" t="s">
        <v>51</v>
      </c>
      <c r="O216" s="103" t="s">
        <v>51</v>
      </c>
      <c r="P216" s="103" t="s">
        <v>51</v>
      </c>
      <c r="Q216" s="103" t="s">
        <v>51</v>
      </c>
      <c r="R216" s="103" t="s">
        <v>51</v>
      </c>
      <c r="S216" s="103" t="s">
        <v>51</v>
      </c>
      <c r="T216" s="103" t="s">
        <v>51</v>
      </c>
      <c r="U216" s="103" t="s">
        <v>51</v>
      </c>
      <c r="V216" s="103" t="s">
        <v>51</v>
      </c>
      <c r="W216" s="103" t="s">
        <v>51</v>
      </c>
      <c r="X216" s="103" t="s">
        <v>51</v>
      </c>
      <c r="Y216" s="102" t="str">
        <f t="shared" si="3"/>
        <v>CAMOUT5_09_B_PR24</v>
      </c>
    </row>
    <row r="217" spans="1:25" x14ac:dyDescent="0.25">
      <c r="A217" s="102" t="s">
        <v>91</v>
      </c>
      <c r="B217" s="102" t="s">
        <v>54</v>
      </c>
      <c r="C217" s="102" t="s">
        <v>55</v>
      </c>
      <c r="D217" s="102" t="s">
        <v>50</v>
      </c>
      <c r="E217" s="102" t="s">
        <v>44</v>
      </c>
      <c r="F217" s="103" t="s">
        <v>51</v>
      </c>
      <c r="G217" s="103" t="s">
        <v>51</v>
      </c>
      <c r="H217" s="103" t="s">
        <v>51</v>
      </c>
      <c r="I217" s="103" t="s">
        <v>51</v>
      </c>
      <c r="J217" s="103" t="s">
        <v>51</v>
      </c>
      <c r="K217" s="103" t="s">
        <v>51</v>
      </c>
      <c r="L217" s="103" t="s">
        <v>51</v>
      </c>
      <c r="M217" s="103" t="s">
        <v>51</v>
      </c>
      <c r="N217" s="103" t="s">
        <v>51</v>
      </c>
      <c r="O217" s="103" t="s">
        <v>51</v>
      </c>
      <c r="P217" s="103" t="s">
        <v>51</v>
      </c>
      <c r="Q217" s="103" t="s">
        <v>51</v>
      </c>
      <c r="R217" s="103" t="s">
        <v>51</v>
      </c>
      <c r="S217" s="103" t="s">
        <v>51</v>
      </c>
      <c r="T217" s="103" t="s">
        <v>51</v>
      </c>
      <c r="U217" s="103" t="s">
        <v>51</v>
      </c>
      <c r="V217" s="103" t="s">
        <v>51</v>
      </c>
      <c r="W217" s="103" t="s">
        <v>51</v>
      </c>
      <c r="X217" s="103" t="s">
        <v>51</v>
      </c>
      <c r="Y217" s="102" t="str">
        <f t="shared" si="3"/>
        <v>CAMOUT5_09_C_PR24</v>
      </c>
    </row>
    <row r="218" spans="1:25" x14ac:dyDescent="0.25">
      <c r="A218" s="102" t="s">
        <v>91</v>
      </c>
      <c r="B218" s="102" t="s">
        <v>56</v>
      </c>
      <c r="C218" s="102" t="s">
        <v>57</v>
      </c>
      <c r="D218" s="102" t="s">
        <v>50</v>
      </c>
      <c r="E218" s="102" t="s">
        <v>44</v>
      </c>
      <c r="F218" s="103" t="s">
        <v>51</v>
      </c>
      <c r="G218" s="103" t="s">
        <v>51</v>
      </c>
      <c r="H218" s="103" t="s">
        <v>51</v>
      </c>
      <c r="I218" s="103" t="s">
        <v>51</v>
      </c>
      <c r="J218" s="103" t="s">
        <v>51</v>
      </c>
      <c r="K218" s="103" t="s">
        <v>51</v>
      </c>
      <c r="L218" s="103" t="s">
        <v>51</v>
      </c>
      <c r="M218" s="103" t="s">
        <v>51</v>
      </c>
      <c r="N218" s="103" t="s">
        <v>51</v>
      </c>
      <c r="O218" s="103" t="s">
        <v>51</v>
      </c>
      <c r="P218" s="103" t="s">
        <v>51</v>
      </c>
      <c r="Q218" s="103" t="s">
        <v>51</v>
      </c>
      <c r="R218" s="103" t="s">
        <v>51</v>
      </c>
      <c r="S218" s="103" t="s">
        <v>51</v>
      </c>
      <c r="T218" s="103" t="s">
        <v>51</v>
      </c>
      <c r="U218" s="103" t="s">
        <v>51</v>
      </c>
      <c r="V218" s="103" t="s">
        <v>51</v>
      </c>
      <c r="W218" s="103" t="s">
        <v>51</v>
      </c>
      <c r="X218" s="103" t="s">
        <v>51</v>
      </c>
      <c r="Y218" s="102" t="str">
        <f t="shared" si="3"/>
        <v>CAMOUT5_09_D_PR24</v>
      </c>
    </row>
    <row r="219" spans="1:25" x14ac:dyDescent="0.25">
      <c r="A219" s="102" t="s">
        <v>91</v>
      </c>
      <c r="B219" s="102" t="s">
        <v>58</v>
      </c>
      <c r="C219" s="102" t="s">
        <v>59</v>
      </c>
      <c r="D219" s="102" t="s">
        <v>50</v>
      </c>
      <c r="E219" s="102" t="s">
        <v>44</v>
      </c>
      <c r="F219" s="103" t="s">
        <v>51</v>
      </c>
      <c r="G219" s="103" t="s">
        <v>51</v>
      </c>
      <c r="H219" s="103" t="s">
        <v>51</v>
      </c>
      <c r="I219" s="103" t="s">
        <v>51</v>
      </c>
      <c r="J219" s="103" t="s">
        <v>51</v>
      </c>
      <c r="K219" s="103" t="s">
        <v>51</v>
      </c>
      <c r="L219" s="103" t="s">
        <v>51</v>
      </c>
      <c r="M219" s="103" t="s">
        <v>51</v>
      </c>
      <c r="N219" s="103" t="s">
        <v>51</v>
      </c>
      <c r="O219" s="103" t="s">
        <v>51</v>
      </c>
      <c r="P219" s="103" t="s">
        <v>51</v>
      </c>
      <c r="Q219" s="103" t="s">
        <v>51</v>
      </c>
      <c r="R219" s="103" t="s">
        <v>51</v>
      </c>
      <c r="S219" s="103" t="s">
        <v>51</v>
      </c>
      <c r="T219" s="103" t="s">
        <v>51</v>
      </c>
      <c r="U219" s="103" t="s">
        <v>51</v>
      </c>
      <c r="V219" s="103" t="s">
        <v>51</v>
      </c>
      <c r="W219" s="103" t="s">
        <v>51</v>
      </c>
      <c r="X219" s="103" t="s">
        <v>51</v>
      </c>
      <c r="Y219" s="102" t="str">
        <f t="shared" si="3"/>
        <v>CAMOUT5_09_E_PR24</v>
      </c>
    </row>
    <row r="220" spans="1:25" x14ac:dyDescent="0.25">
      <c r="A220" s="102" t="s">
        <v>91</v>
      </c>
      <c r="B220" s="102" t="s">
        <v>60</v>
      </c>
      <c r="C220" s="102" t="s">
        <v>61</v>
      </c>
      <c r="D220" s="102" t="s">
        <v>50</v>
      </c>
      <c r="E220" s="102" t="s">
        <v>44</v>
      </c>
      <c r="F220" s="103" t="s">
        <v>51</v>
      </c>
      <c r="G220" s="103" t="s">
        <v>51</v>
      </c>
      <c r="H220" s="103" t="s">
        <v>51</v>
      </c>
      <c r="I220" s="103" t="s">
        <v>51</v>
      </c>
      <c r="J220" s="103" t="s">
        <v>51</v>
      </c>
      <c r="K220" s="103" t="s">
        <v>51</v>
      </c>
      <c r="L220" s="103" t="s">
        <v>51</v>
      </c>
      <c r="M220" s="103" t="s">
        <v>51</v>
      </c>
      <c r="N220" s="103" t="s">
        <v>51</v>
      </c>
      <c r="O220" s="103" t="s">
        <v>51</v>
      </c>
      <c r="P220" s="103" t="s">
        <v>51</v>
      </c>
      <c r="Q220" s="103" t="s">
        <v>51</v>
      </c>
      <c r="R220" s="103" t="s">
        <v>51</v>
      </c>
      <c r="S220" s="103" t="s">
        <v>51</v>
      </c>
      <c r="T220" s="103" t="s">
        <v>51</v>
      </c>
      <c r="U220" s="103" t="s">
        <v>51</v>
      </c>
      <c r="V220" s="103" t="s">
        <v>51</v>
      </c>
      <c r="W220" s="103" t="s">
        <v>51</v>
      </c>
      <c r="X220" s="103" t="s">
        <v>51</v>
      </c>
      <c r="Y220" s="102" t="str">
        <f t="shared" si="3"/>
        <v>CAMOUT5_09_F_PR24</v>
      </c>
    </row>
    <row r="221" spans="1:25" x14ac:dyDescent="0.25">
      <c r="A221" s="102" t="s">
        <v>91</v>
      </c>
      <c r="B221" s="102" t="s">
        <v>62</v>
      </c>
      <c r="C221" s="102" t="s">
        <v>63</v>
      </c>
      <c r="D221" s="102" t="s">
        <v>50</v>
      </c>
      <c r="E221" s="102" t="s">
        <v>44</v>
      </c>
      <c r="F221" s="103" t="s">
        <v>51</v>
      </c>
      <c r="G221" s="103" t="s">
        <v>51</v>
      </c>
      <c r="H221" s="103" t="s">
        <v>51</v>
      </c>
      <c r="I221" s="103" t="s">
        <v>51</v>
      </c>
      <c r="J221" s="103" t="s">
        <v>51</v>
      </c>
      <c r="K221" s="103" t="s">
        <v>51</v>
      </c>
      <c r="L221" s="103" t="s">
        <v>51</v>
      </c>
      <c r="M221" s="103" t="s">
        <v>51</v>
      </c>
      <c r="N221" s="103" t="s">
        <v>51</v>
      </c>
      <c r="O221" s="103" t="s">
        <v>51</v>
      </c>
      <c r="P221" s="103" t="s">
        <v>51</v>
      </c>
      <c r="Q221" s="103" t="s">
        <v>51</v>
      </c>
      <c r="R221" s="103" t="s">
        <v>51</v>
      </c>
      <c r="S221" s="103" t="s">
        <v>51</v>
      </c>
      <c r="T221" s="103" t="s">
        <v>51</v>
      </c>
      <c r="U221" s="103" t="s">
        <v>51</v>
      </c>
      <c r="V221" s="103" t="s">
        <v>51</v>
      </c>
      <c r="W221" s="103" t="s">
        <v>51</v>
      </c>
      <c r="X221" s="103" t="s">
        <v>51</v>
      </c>
      <c r="Y221" s="102" t="str">
        <f t="shared" si="3"/>
        <v>CAMOUT5_09_G_PR24</v>
      </c>
    </row>
    <row r="222" spans="1:25" x14ac:dyDescent="0.25">
      <c r="A222" s="102" t="s">
        <v>91</v>
      </c>
      <c r="B222" s="102" t="s">
        <v>64</v>
      </c>
      <c r="C222" s="102" t="s">
        <v>65</v>
      </c>
      <c r="D222" s="102" t="s">
        <v>50</v>
      </c>
      <c r="E222" s="102" t="s">
        <v>44</v>
      </c>
      <c r="F222" s="103" t="s">
        <v>51</v>
      </c>
      <c r="G222" s="103" t="s">
        <v>51</v>
      </c>
      <c r="H222" s="103" t="s">
        <v>51</v>
      </c>
      <c r="I222" s="103" t="s">
        <v>51</v>
      </c>
      <c r="J222" s="103" t="s">
        <v>51</v>
      </c>
      <c r="K222" s="103" t="s">
        <v>51</v>
      </c>
      <c r="L222" s="103" t="s">
        <v>51</v>
      </c>
      <c r="M222" s="103" t="s">
        <v>51</v>
      </c>
      <c r="N222" s="103" t="s">
        <v>51</v>
      </c>
      <c r="O222" s="103" t="s">
        <v>51</v>
      </c>
      <c r="P222" s="103" t="s">
        <v>51</v>
      </c>
      <c r="Q222" s="103" t="s">
        <v>51</v>
      </c>
      <c r="R222" s="103" t="s">
        <v>51</v>
      </c>
      <c r="S222" s="103" t="s">
        <v>51</v>
      </c>
      <c r="T222" s="103" t="s">
        <v>51</v>
      </c>
      <c r="U222" s="103" t="s">
        <v>51</v>
      </c>
      <c r="V222" s="103" t="s">
        <v>51</v>
      </c>
      <c r="W222" s="103" t="s">
        <v>51</v>
      </c>
      <c r="X222" s="103" t="s">
        <v>51</v>
      </c>
      <c r="Y222" s="102" t="str">
        <f t="shared" si="3"/>
        <v>CAMOUT5_09_H_PR24</v>
      </c>
    </row>
    <row r="223" spans="1:25" x14ac:dyDescent="0.25">
      <c r="A223" s="102" t="s">
        <v>91</v>
      </c>
      <c r="B223" s="102" t="s">
        <v>66</v>
      </c>
      <c r="C223" s="102" t="s">
        <v>67</v>
      </c>
      <c r="D223" s="102" t="s">
        <v>68</v>
      </c>
      <c r="E223" s="102" t="s">
        <v>44</v>
      </c>
      <c r="F223" s="103" t="s">
        <v>51</v>
      </c>
      <c r="G223" s="103" t="s">
        <v>51</v>
      </c>
      <c r="H223" s="103" t="s">
        <v>51</v>
      </c>
      <c r="I223" s="103" t="s">
        <v>51</v>
      </c>
      <c r="J223" s="103" t="s">
        <v>51</v>
      </c>
      <c r="K223" s="103" t="s">
        <v>51</v>
      </c>
      <c r="L223" s="103" t="s">
        <v>51</v>
      </c>
      <c r="M223" s="103" t="s">
        <v>51</v>
      </c>
      <c r="N223" s="103" t="s">
        <v>51</v>
      </c>
      <c r="O223" s="103" t="s">
        <v>51</v>
      </c>
      <c r="P223" s="103" t="s">
        <v>51</v>
      </c>
      <c r="Q223" s="103" t="s">
        <v>51</v>
      </c>
      <c r="R223" s="103" t="s">
        <v>51</v>
      </c>
      <c r="S223" s="103" t="s">
        <v>51</v>
      </c>
      <c r="T223" s="103" t="s">
        <v>51</v>
      </c>
      <c r="U223" s="103" t="s">
        <v>51</v>
      </c>
      <c r="V223" s="103" t="s">
        <v>51</v>
      </c>
      <c r="W223" s="103" t="s">
        <v>51</v>
      </c>
      <c r="X223" s="103" t="s">
        <v>51</v>
      </c>
      <c r="Y223" s="102" t="str">
        <f t="shared" si="3"/>
        <v>CAMOUT5_09_PR24</v>
      </c>
    </row>
    <row r="224" spans="1:25" x14ac:dyDescent="0.25">
      <c r="A224" s="102" t="s">
        <v>92</v>
      </c>
      <c r="B224" s="102" t="s">
        <v>48</v>
      </c>
      <c r="C224" s="102" t="s">
        <v>49</v>
      </c>
      <c r="D224" s="102" t="s">
        <v>50</v>
      </c>
      <c r="E224" s="102" t="s">
        <v>44</v>
      </c>
      <c r="F224" s="103" t="s">
        <v>51</v>
      </c>
      <c r="G224" s="103" t="s">
        <v>51</v>
      </c>
      <c r="H224" s="103" t="s">
        <v>51</v>
      </c>
      <c r="I224" s="103" t="s">
        <v>51</v>
      </c>
      <c r="J224" s="103" t="s">
        <v>51</v>
      </c>
      <c r="K224" s="103" t="s">
        <v>51</v>
      </c>
      <c r="L224" s="103" t="s">
        <v>51</v>
      </c>
      <c r="M224" s="103" t="s">
        <v>51</v>
      </c>
      <c r="N224" s="103" t="s">
        <v>51</v>
      </c>
      <c r="O224" s="103" t="s">
        <v>51</v>
      </c>
      <c r="P224" s="103" t="s">
        <v>51</v>
      </c>
      <c r="Q224" s="103" t="s">
        <v>51</v>
      </c>
      <c r="R224" s="103" t="s">
        <v>51</v>
      </c>
      <c r="S224" s="103" t="s">
        <v>51</v>
      </c>
      <c r="T224" s="103" t="s">
        <v>51</v>
      </c>
      <c r="U224" s="103" t="s">
        <v>51</v>
      </c>
      <c r="V224" s="103" t="s">
        <v>51</v>
      </c>
      <c r="W224" s="103" t="s">
        <v>51</v>
      </c>
      <c r="X224" s="103" t="s">
        <v>51</v>
      </c>
      <c r="Y224" s="102" t="str">
        <f t="shared" si="3"/>
        <v>DVWOUT5_09_A_PR24</v>
      </c>
    </row>
    <row r="225" spans="1:25" x14ac:dyDescent="0.25">
      <c r="A225" s="102" t="s">
        <v>92</v>
      </c>
      <c r="B225" s="102" t="s">
        <v>52</v>
      </c>
      <c r="C225" s="102" t="s">
        <v>53</v>
      </c>
      <c r="D225" s="102" t="s">
        <v>50</v>
      </c>
      <c r="E225" s="102" t="s">
        <v>44</v>
      </c>
      <c r="F225" s="103" t="s">
        <v>51</v>
      </c>
      <c r="G225" s="103" t="s">
        <v>51</v>
      </c>
      <c r="H225" s="103" t="s">
        <v>51</v>
      </c>
      <c r="I225" s="103" t="s">
        <v>51</v>
      </c>
      <c r="J225" s="103" t="s">
        <v>51</v>
      </c>
      <c r="K225" s="103" t="s">
        <v>51</v>
      </c>
      <c r="L225" s="103" t="s">
        <v>51</v>
      </c>
      <c r="M225" s="103" t="s">
        <v>51</v>
      </c>
      <c r="N225" s="103" t="s">
        <v>51</v>
      </c>
      <c r="O225" s="103" t="s">
        <v>51</v>
      </c>
      <c r="P225" s="103" t="s">
        <v>51</v>
      </c>
      <c r="Q225" s="103" t="s">
        <v>51</v>
      </c>
      <c r="R225" s="103" t="s">
        <v>51</v>
      </c>
      <c r="S225" s="103" t="s">
        <v>51</v>
      </c>
      <c r="T225" s="103" t="s">
        <v>51</v>
      </c>
      <c r="U225" s="103" t="s">
        <v>51</v>
      </c>
      <c r="V225" s="103" t="s">
        <v>51</v>
      </c>
      <c r="W225" s="103" t="s">
        <v>51</v>
      </c>
      <c r="X225" s="103" t="s">
        <v>51</v>
      </c>
      <c r="Y225" s="102" t="str">
        <f t="shared" si="3"/>
        <v>DVWOUT5_09_B_PR24</v>
      </c>
    </row>
    <row r="226" spans="1:25" x14ac:dyDescent="0.25">
      <c r="A226" s="102" t="s">
        <v>92</v>
      </c>
      <c r="B226" s="102" t="s">
        <v>54</v>
      </c>
      <c r="C226" s="102" t="s">
        <v>55</v>
      </c>
      <c r="D226" s="102" t="s">
        <v>50</v>
      </c>
      <c r="E226" s="102" t="s">
        <v>44</v>
      </c>
      <c r="F226" s="103" t="s">
        <v>51</v>
      </c>
      <c r="G226" s="103" t="s">
        <v>51</v>
      </c>
      <c r="H226" s="103" t="s">
        <v>51</v>
      </c>
      <c r="I226" s="103" t="s">
        <v>51</v>
      </c>
      <c r="J226" s="103" t="s">
        <v>51</v>
      </c>
      <c r="K226" s="103" t="s">
        <v>51</v>
      </c>
      <c r="L226" s="103" t="s">
        <v>51</v>
      </c>
      <c r="M226" s="103" t="s">
        <v>51</v>
      </c>
      <c r="N226" s="103" t="s">
        <v>51</v>
      </c>
      <c r="O226" s="103" t="s">
        <v>51</v>
      </c>
      <c r="P226" s="103" t="s">
        <v>51</v>
      </c>
      <c r="Q226" s="103" t="s">
        <v>51</v>
      </c>
      <c r="R226" s="103" t="s">
        <v>51</v>
      </c>
      <c r="S226" s="103" t="s">
        <v>51</v>
      </c>
      <c r="T226" s="103" t="s">
        <v>51</v>
      </c>
      <c r="U226" s="103" t="s">
        <v>51</v>
      </c>
      <c r="V226" s="103" t="s">
        <v>51</v>
      </c>
      <c r="W226" s="103" t="s">
        <v>51</v>
      </c>
      <c r="X226" s="103" t="s">
        <v>51</v>
      </c>
      <c r="Y226" s="102" t="str">
        <f t="shared" si="3"/>
        <v>DVWOUT5_09_C_PR24</v>
      </c>
    </row>
    <row r="227" spans="1:25" x14ac:dyDescent="0.25">
      <c r="A227" s="102" t="s">
        <v>92</v>
      </c>
      <c r="B227" s="102" t="s">
        <v>56</v>
      </c>
      <c r="C227" s="102" t="s">
        <v>57</v>
      </c>
      <c r="D227" s="102" t="s">
        <v>50</v>
      </c>
      <c r="E227" s="102" t="s">
        <v>44</v>
      </c>
      <c r="F227" s="103" t="s">
        <v>51</v>
      </c>
      <c r="G227" s="103" t="s">
        <v>51</v>
      </c>
      <c r="H227" s="103" t="s">
        <v>51</v>
      </c>
      <c r="I227" s="103" t="s">
        <v>51</v>
      </c>
      <c r="J227" s="103" t="s">
        <v>51</v>
      </c>
      <c r="K227" s="103" t="s">
        <v>51</v>
      </c>
      <c r="L227" s="103" t="s">
        <v>51</v>
      </c>
      <c r="M227" s="103" t="s">
        <v>51</v>
      </c>
      <c r="N227" s="103" t="s">
        <v>51</v>
      </c>
      <c r="O227" s="103" t="s">
        <v>51</v>
      </c>
      <c r="P227" s="103" t="s">
        <v>51</v>
      </c>
      <c r="Q227" s="103" t="s">
        <v>51</v>
      </c>
      <c r="R227" s="103" t="s">
        <v>51</v>
      </c>
      <c r="S227" s="103" t="s">
        <v>51</v>
      </c>
      <c r="T227" s="103" t="s">
        <v>51</v>
      </c>
      <c r="U227" s="103" t="s">
        <v>51</v>
      </c>
      <c r="V227" s="103" t="s">
        <v>51</v>
      </c>
      <c r="W227" s="103" t="s">
        <v>51</v>
      </c>
      <c r="X227" s="103" t="s">
        <v>51</v>
      </c>
      <c r="Y227" s="102" t="str">
        <f t="shared" si="3"/>
        <v>DVWOUT5_09_D_PR24</v>
      </c>
    </row>
    <row r="228" spans="1:25" x14ac:dyDescent="0.25">
      <c r="A228" s="102" t="s">
        <v>92</v>
      </c>
      <c r="B228" s="102" t="s">
        <v>58</v>
      </c>
      <c r="C228" s="102" t="s">
        <v>59</v>
      </c>
      <c r="D228" s="102" t="s">
        <v>50</v>
      </c>
      <c r="E228" s="102" t="s">
        <v>44</v>
      </c>
      <c r="F228" s="103" t="s">
        <v>51</v>
      </c>
      <c r="G228" s="103" t="s">
        <v>51</v>
      </c>
      <c r="H228" s="103" t="s">
        <v>51</v>
      </c>
      <c r="I228" s="103" t="s">
        <v>51</v>
      </c>
      <c r="J228" s="103" t="s">
        <v>51</v>
      </c>
      <c r="K228" s="103" t="s">
        <v>51</v>
      </c>
      <c r="L228" s="103" t="s">
        <v>51</v>
      </c>
      <c r="M228" s="103" t="s">
        <v>51</v>
      </c>
      <c r="N228" s="103" t="s">
        <v>51</v>
      </c>
      <c r="O228" s="103" t="s">
        <v>51</v>
      </c>
      <c r="P228" s="103" t="s">
        <v>51</v>
      </c>
      <c r="Q228" s="103" t="s">
        <v>51</v>
      </c>
      <c r="R228" s="103" t="s">
        <v>51</v>
      </c>
      <c r="S228" s="103" t="s">
        <v>51</v>
      </c>
      <c r="T228" s="103" t="s">
        <v>51</v>
      </c>
      <c r="U228" s="103" t="s">
        <v>51</v>
      </c>
      <c r="V228" s="103" t="s">
        <v>51</v>
      </c>
      <c r="W228" s="103" t="s">
        <v>51</v>
      </c>
      <c r="X228" s="103" t="s">
        <v>51</v>
      </c>
      <c r="Y228" s="102" t="str">
        <f t="shared" si="3"/>
        <v>DVWOUT5_09_E_PR24</v>
      </c>
    </row>
    <row r="229" spans="1:25" x14ac:dyDescent="0.25">
      <c r="A229" s="102" t="s">
        <v>92</v>
      </c>
      <c r="B229" s="102" t="s">
        <v>60</v>
      </c>
      <c r="C229" s="102" t="s">
        <v>61</v>
      </c>
      <c r="D229" s="102" t="s">
        <v>50</v>
      </c>
      <c r="E229" s="102" t="s">
        <v>44</v>
      </c>
      <c r="F229" s="103" t="s">
        <v>51</v>
      </c>
      <c r="G229" s="103" t="s">
        <v>51</v>
      </c>
      <c r="H229" s="103" t="s">
        <v>51</v>
      </c>
      <c r="I229" s="103" t="s">
        <v>51</v>
      </c>
      <c r="J229" s="103" t="s">
        <v>51</v>
      </c>
      <c r="K229" s="103" t="s">
        <v>51</v>
      </c>
      <c r="L229" s="103" t="s">
        <v>51</v>
      </c>
      <c r="M229" s="103" t="s">
        <v>51</v>
      </c>
      <c r="N229" s="103" t="s">
        <v>51</v>
      </c>
      <c r="O229" s="103" t="s">
        <v>51</v>
      </c>
      <c r="P229" s="103" t="s">
        <v>51</v>
      </c>
      <c r="Q229" s="103" t="s">
        <v>51</v>
      </c>
      <c r="R229" s="103" t="s">
        <v>51</v>
      </c>
      <c r="S229" s="103" t="s">
        <v>51</v>
      </c>
      <c r="T229" s="103" t="s">
        <v>51</v>
      </c>
      <c r="U229" s="103" t="s">
        <v>51</v>
      </c>
      <c r="V229" s="103" t="s">
        <v>51</v>
      </c>
      <c r="W229" s="103" t="s">
        <v>51</v>
      </c>
      <c r="X229" s="103" t="s">
        <v>51</v>
      </c>
      <c r="Y229" s="102" t="str">
        <f t="shared" si="3"/>
        <v>DVWOUT5_09_F_PR24</v>
      </c>
    </row>
    <row r="230" spans="1:25" x14ac:dyDescent="0.25">
      <c r="A230" s="102" t="s">
        <v>92</v>
      </c>
      <c r="B230" s="102" t="s">
        <v>62</v>
      </c>
      <c r="C230" s="102" t="s">
        <v>63</v>
      </c>
      <c r="D230" s="102" t="s">
        <v>50</v>
      </c>
      <c r="E230" s="102" t="s">
        <v>44</v>
      </c>
      <c r="F230" s="103" t="s">
        <v>51</v>
      </c>
      <c r="G230" s="103" t="s">
        <v>51</v>
      </c>
      <c r="H230" s="103" t="s">
        <v>51</v>
      </c>
      <c r="I230" s="103" t="s">
        <v>51</v>
      </c>
      <c r="J230" s="103" t="s">
        <v>51</v>
      </c>
      <c r="K230" s="103" t="s">
        <v>51</v>
      </c>
      <c r="L230" s="103" t="s">
        <v>51</v>
      </c>
      <c r="M230" s="103" t="s">
        <v>51</v>
      </c>
      <c r="N230" s="103" t="s">
        <v>51</v>
      </c>
      <c r="O230" s="103" t="s">
        <v>51</v>
      </c>
      <c r="P230" s="103" t="s">
        <v>51</v>
      </c>
      <c r="Q230" s="103" t="s">
        <v>51</v>
      </c>
      <c r="R230" s="103" t="s">
        <v>51</v>
      </c>
      <c r="S230" s="103" t="s">
        <v>51</v>
      </c>
      <c r="T230" s="103" t="s">
        <v>51</v>
      </c>
      <c r="U230" s="103" t="s">
        <v>51</v>
      </c>
      <c r="V230" s="103" t="s">
        <v>51</v>
      </c>
      <c r="W230" s="103" t="s">
        <v>51</v>
      </c>
      <c r="X230" s="103" t="s">
        <v>51</v>
      </c>
      <c r="Y230" s="102" t="str">
        <f t="shared" si="3"/>
        <v>DVWOUT5_09_G_PR24</v>
      </c>
    </row>
    <row r="231" spans="1:25" x14ac:dyDescent="0.25">
      <c r="A231" s="102" t="s">
        <v>92</v>
      </c>
      <c r="B231" s="102" t="s">
        <v>64</v>
      </c>
      <c r="C231" s="102" t="s">
        <v>65</v>
      </c>
      <c r="D231" s="102" t="s">
        <v>50</v>
      </c>
      <c r="E231" s="102" t="s">
        <v>44</v>
      </c>
      <c r="F231" s="103" t="s">
        <v>51</v>
      </c>
      <c r="G231" s="103" t="s">
        <v>51</v>
      </c>
      <c r="H231" s="103" t="s">
        <v>51</v>
      </c>
      <c r="I231" s="103" t="s">
        <v>51</v>
      </c>
      <c r="J231" s="103" t="s">
        <v>51</v>
      </c>
      <c r="K231" s="103" t="s">
        <v>51</v>
      </c>
      <c r="L231" s="103" t="s">
        <v>51</v>
      </c>
      <c r="M231" s="103" t="s">
        <v>51</v>
      </c>
      <c r="N231" s="103" t="s">
        <v>51</v>
      </c>
      <c r="O231" s="103" t="s">
        <v>51</v>
      </c>
      <c r="P231" s="103" t="s">
        <v>51</v>
      </c>
      <c r="Q231" s="103" t="s">
        <v>51</v>
      </c>
      <c r="R231" s="103" t="s">
        <v>51</v>
      </c>
      <c r="S231" s="103" t="s">
        <v>51</v>
      </c>
      <c r="T231" s="103" t="s">
        <v>51</v>
      </c>
      <c r="U231" s="103" t="s">
        <v>51</v>
      </c>
      <c r="V231" s="103" t="s">
        <v>51</v>
      </c>
      <c r="W231" s="103" t="s">
        <v>51</v>
      </c>
      <c r="X231" s="103" t="s">
        <v>51</v>
      </c>
      <c r="Y231" s="102" t="str">
        <f t="shared" si="3"/>
        <v>DVWOUT5_09_H_PR24</v>
      </c>
    </row>
    <row r="232" spans="1:25" x14ac:dyDescent="0.25">
      <c r="A232" s="102" t="s">
        <v>92</v>
      </c>
      <c r="B232" s="102" t="s">
        <v>66</v>
      </c>
      <c r="C232" s="102" t="s">
        <v>67</v>
      </c>
      <c r="D232" s="102" t="s">
        <v>68</v>
      </c>
      <c r="E232" s="102" t="s">
        <v>44</v>
      </c>
      <c r="F232" s="103" t="s">
        <v>51</v>
      </c>
      <c r="G232" s="103" t="s">
        <v>51</v>
      </c>
      <c r="H232" s="103" t="s">
        <v>51</v>
      </c>
      <c r="I232" s="103" t="s">
        <v>51</v>
      </c>
      <c r="J232" s="103" t="s">
        <v>51</v>
      </c>
      <c r="K232" s="103" t="s">
        <v>51</v>
      </c>
      <c r="L232" s="103" t="s">
        <v>51</v>
      </c>
      <c r="M232" s="103" t="s">
        <v>51</v>
      </c>
      <c r="N232" s="103" t="s">
        <v>51</v>
      </c>
      <c r="O232" s="103" t="s">
        <v>51</v>
      </c>
      <c r="P232" s="103" t="s">
        <v>51</v>
      </c>
      <c r="Q232" s="103" t="s">
        <v>51</v>
      </c>
      <c r="R232" s="103" t="s">
        <v>51</v>
      </c>
      <c r="S232" s="103" t="s">
        <v>51</v>
      </c>
      <c r="T232" s="103" t="s">
        <v>51</v>
      </c>
      <c r="U232" s="103" t="s">
        <v>51</v>
      </c>
      <c r="V232" s="103" t="s">
        <v>51</v>
      </c>
      <c r="W232" s="103" t="s">
        <v>51</v>
      </c>
      <c r="X232" s="103" t="s">
        <v>51</v>
      </c>
      <c r="Y232" s="102" t="str">
        <f t="shared" si="3"/>
        <v>DVWOUT5_09_PR24</v>
      </c>
    </row>
    <row r="233" spans="1:25" x14ac:dyDescent="0.25">
      <c r="A233" s="102" t="s">
        <v>93</v>
      </c>
      <c r="B233" s="102" t="s">
        <v>48</v>
      </c>
      <c r="C233" s="102" t="s">
        <v>49</v>
      </c>
      <c r="D233" s="102" t="s">
        <v>50</v>
      </c>
      <c r="E233" s="102" t="s">
        <v>44</v>
      </c>
      <c r="F233" s="103" t="s">
        <v>51</v>
      </c>
      <c r="G233" s="103" t="s">
        <v>51</v>
      </c>
      <c r="H233" s="103" t="s">
        <v>51</v>
      </c>
      <c r="I233" s="103" t="s">
        <v>51</v>
      </c>
      <c r="J233" s="103" t="s">
        <v>51</v>
      </c>
      <c r="K233" s="103" t="s">
        <v>51</v>
      </c>
      <c r="L233" s="103" t="s">
        <v>51</v>
      </c>
      <c r="M233" s="103" t="s">
        <v>51</v>
      </c>
      <c r="N233" s="103" t="s">
        <v>51</v>
      </c>
      <c r="O233" s="103" t="s">
        <v>51</v>
      </c>
      <c r="P233" s="103" t="s">
        <v>51</v>
      </c>
      <c r="Q233" s="103" t="s">
        <v>51</v>
      </c>
      <c r="R233" s="103" t="s">
        <v>51</v>
      </c>
      <c r="S233" s="103" t="s">
        <v>51</v>
      </c>
      <c r="T233" s="103" t="s">
        <v>51</v>
      </c>
      <c r="U233" s="103" t="s">
        <v>51</v>
      </c>
      <c r="V233" s="103" t="s">
        <v>51</v>
      </c>
      <c r="W233" s="103" t="s">
        <v>51</v>
      </c>
      <c r="X233" s="103" t="s">
        <v>51</v>
      </c>
      <c r="Y233" s="102" t="str">
        <f t="shared" si="3"/>
        <v>ESKOUT5_09_A_PR24</v>
      </c>
    </row>
    <row r="234" spans="1:25" x14ac:dyDescent="0.25">
      <c r="A234" s="102" t="s">
        <v>93</v>
      </c>
      <c r="B234" s="102" t="s">
        <v>52</v>
      </c>
      <c r="C234" s="102" t="s">
        <v>53</v>
      </c>
      <c r="D234" s="102" t="s">
        <v>50</v>
      </c>
      <c r="E234" s="102" t="s">
        <v>44</v>
      </c>
      <c r="F234" s="103" t="s">
        <v>51</v>
      </c>
      <c r="G234" s="103" t="s">
        <v>51</v>
      </c>
      <c r="H234" s="103" t="s">
        <v>51</v>
      </c>
      <c r="I234" s="103" t="s">
        <v>51</v>
      </c>
      <c r="J234" s="103" t="s">
        <v>51</v>
      </c>
      <c r="K234" s="103" t="s">
        <v>51</v>
      </c>
      <c r="L234" s="103" t="s">
        <v>51</v>
      </c>
      <c r="M234" s="103" t="s">
        <v>51</v>
      </c>
      <c r="N234" s="103" t="s">
        <v>51</v>
      </c>
      <c r="O234" s="103" t="s">
        <v>51</v>
      </c>
      <c r="P234" s="103" t="s">
        <v>51</v>
      </c>
      <c r="Q234" s="103" t="s">
        <v>51</v>
      </c>
      <c r="R234" s="103" t="s">
        <v>51</v>
      </c>
      <c r="S234" s="103" t="s">
        <v>51</v>
      </c>
      <c r="T234" s="103" t="s">
        <v>51</v>
      </c>
      <c r="U234" s="103" t="s">
        <v>51</v>
      </c>
      <c r="V234" s="103" t="s">
        <v>51</v>
      </c>
      <c r="W234" s="103" t="s">
        <v>51</v>
      </c>
      <c r="X234" s="103" t="s">
        <v>51</v>
      </c>
      <c r="Y234" s="102" t="str">
        <f t="shared" si="3"/>
        <v>ESKOUT5_09_B_PR24</v>
      </c>
    </row>
    <row r="235" spans="1:25" x14ac:dyDescent="0.25">
      <c r="A235" s="102" t="s">
        <v>93</v>
      </c>
      <c r="B235" s="102" t="s">
        <v>54</v>
      </c>
      <c r="C235" s="102" t="s">
        <v>55</v>
      </c>
      <c r="D235" s="102" t="s">
        <v>50</v>
      </c>
      <c r="E235" s="102" t="s">
        <v>44</v>
      </c>
      <c r="F235" s="103" t="s">
        <v>51</v>
      </c>
      <c r="G235" s="103" t="s">
        <v>51</v>
      </c>
      <c r="H235" s="103" t="s">
        <v>51</v>
      </c>
      <c r="I235" s="103" t="s">
        <v>51</v>
      </c>
      <c r="J235" s="103" t="s">
        <v>51</v>
      </c>
      <c r="K235" s="103" t="s">
        <v>51</v>
      </c>
      <c r="L235" s="103" t="s">
        <v>51</v>
      </c>
      <c r="M235" s="103" t="s">
        <v>51</v>
      </c>
      <c r="N235" s="103" t="s">
        <v>51</v>
      </c>
      <c r="O235" s="103" t="s">
        <v>51</v>
      </c>
      <c r="P235" s="103" t="s">
        <v>51</v>
      </c>
      <c r="Q235" s="103" t="s">
        <v>51</v>
      </c>
      <c r="R235" s="103" t="s">
        <v>51</v>
      </c>
      <c r="S235" s="103" t="s">
        <v>51</v>
      </c>
      <c r="T235" s="103" t="s">
        <v>51</v>
      </c>
      <c r="U235" s="103" t="s">
        <v>51</v>
      </c>
      <c r="V235" s="103" t="s">
        <v>51</v>
      </c>
      <c r="W235" s="103" t="s">
        <v>51</v>
      </c>
      <c r="X235" s="103" t="s">
        <v>51</v>
      </c>
      <c r="Y235" s="102" t="str">
        <f t="shared" si="3"/>
        <v>ESKOUT5_09_C_PR24</v>
      </c>
    </row>
    <row r="236" spans="1:25" x14ac:dyDescent="0.25">
      <c r="A236" s="102" t="s">
        <v>93</v>
      </c>
      <c r="B236" s="102" t="s">
        <v>56</v>
      </c>
      <c r="C236" s="102" t="s">
        <v>57</v>
      </c>
      <c r="D236" s="102" t="s">
        <v>50</v>
      </c>
      <c r="E236" s="102" t="s">
        <v>44</v>
      </c>
      <c r="F236" s="103" t="s">
        <v>51</v>
      </c>
      <c r="G236" s="103" t="s">
        <v>51</v>
      </c>
      <c r="H236" s="103" t="s">
        <v>51</v>
      </c>
      <c r="I236" s="103" t="s">
        <v>51</v>
      </c>
      <c r="J236" s="103" t="s">
        <v>51</v>
      </c>
      <c r="K236" s="103" t="s">
        <v>51</v>
      </c>
      <c r="L236" s="103" t="s">
        <v>51</v>
      </c>
      <c r="M236" s="103" t="s">
        <v>51</v>
      </c>
      <c r="N236" s="103" t="s">
        <v>51</v>
      </c>
      <c r="O236" s="103" t="s">
        <v>51</v>
      </c>
      <c r="P236" s="103" t="s">
        <v>51</v>
      </c>
      <c r="Q236" s="103" t="s">
        <v>51</v>
      </c>
      <c r="R236" s="103" t="s">
        <v>51</v>
      </c>
      <c r="S236" s="103" t="s">
        <v>51</v>
      </c>
      <c r="T236" s="103" t="s">
        <v>51</v>
      </c>
      <c r="U236" s="103" t="s">
        <v>51</v>
      </c>
      <c r="V236" s="103" t="s">
        <v>51</v>
      </c>
      <c r="W236" s="103" t="s">
        <v>51</v>
      </c>
      <c r="X236" s="103" t="s">
        <v>51</v>
      </c>
      <c r="Y236" s="102" t="str">
        <f t="shared" si="3"/>
        <v>ESKOUT5_09_D_PR24</v>
      </c>
    </row>
    <row r="237" spans="1:25" x14ac:dyDescent="0.25">
      <c r="A237" s="102" t="s">
        <v>93</v>
      </c>
      <c r="B237" s="102" t="s">
        <v>58</v>
      </c>
      <c r="C237" s="102" t="s">
        <v>59</v>
      </c>
      <c r="D237" s="102" t="s">
        <v>50</v>
      </c>
      <c r="E237" s="102" t="s">
        <v>44</v>
      </c>
      <c r="F237" s="103" t="s">
        <v>51</v>
      </c>
      <c r="G237" s="103" t="s">
        <v>51</v>
      </c>
      <c r="H237" s="103" t="s">
        <v>51</v>
      </c>
      <c r="I237" s="103" t="s">
        <v>51</v>
      </c>
      <c r="J237" s="103" t="s">
        <v>51</v>
      </c>
      <c r="K237" s="103" t="s">
        <v>51</v>
      </c>
      <c r="L237" s="103" t="s">
        <v>51</v>
      </c>
      <c r="M237" s="103" t="s">
        <v>51</v>
      </c>
      <c r="N237" s="103" t="s">
        <v>51</v>
      </c>
      <c r="O237" s="103" t="s">
        <v>51</v>
      </c>
      <c r="P237" s="103" t="s">
        <v>51</v>
      </c>
      <c r="Q237" s="103" t="s">
        <v>51</v>
      </c>
      <c r="R237" s="103" t="s">
        <v>51</v>
      </c>
      <c r="S237" s="103" t="s">
        <v>51</v>
      </c>
      <c r="T237" s="103" t="s">
        <v>51</v>
      </c>
      <c r="U237" s="103" t="s">
        <v>51</v>
      </c>
      <c r="V237" s="103" t="s">
        <v>51</v>
      </c>
      <c r="W237" s="103" t="s">
        <v>51</v>
      </c>
      <c r="X237" s="103" t="s">
        <v>51</v>
      </c>
      <c r="Y237" s="102" t="str">
        <f t="shared" si="3"/>
        <v>ESKOUT5_09_E_PR24</v>
      </c>
    </row>
    <row r="238" spans="1:25" x14ac:dyDescent="0.25">
      <c r="A238" s="102" t="s">
        <v>93</v>
      </c>
      <c r="B238" s="102" t="s">
        <v>60</v>
      </c>
      <c r="C238" s="102" t="s">
        <v>61</v>
      </c>
      <c r="D238" s="102" t="s">
        <v>50</v>
      </c>
      <c r="E238" s="102" t="s">
        <v>44</v>
      </c>
      <c r="F238" s="103" t="s">
        <v>51</v>
      </c>
      <c r="G238" s="103" t="s">
        <v>51</v>
      </c>
      <c r="H238" s="103" t="s">
        <v>51</v>
      </c>
      <c r="I238" s="103" t="s">
        <v>51</v>
      </c>
      <c r="J238" s="103" t="s">
        <v>51</v>
      </c>
      <c r="K238" s="103" t="s">
        <v>51</v>
      </c>
      <c r="L238" s="103" t="s">
        <v>51</v>
      </c>
      <c r="M238" s="103" t="s">
        <v>51</v>
      </c>
      <c r="N238" s="103" t="s">
        <v>51</v>
      </c>
      <c r="O238" s="103" t="s">
        <v>51</v>
      </c>
      <c r="P238" s="103" t="s">
        <v>51</v>
      </c>
      <c r="Q238" s="103" t="s">
        <v>51</v>
      </c>
      <c r="R238" s="103" t="s">
        <v>51</v>
      </c>
      <c r="S238" s="103" t="s">
        <v>51</v>
      </c>
      <c r="T238" s="103" t="s">
        <v>51</v>
      </c>
      <c r="U238" s="103" t="s">
        <v>51</v>
      </c>
      <c r="V238" s="103" t="s">
        <v>51</v>
      </c>
      <c r="W238" s="103" t="s">
        <v>51</v>
      </c>
      <c r="X238" s="103" t="s">
        <v>51</v>
      </c>
      <c r="Y238" s="102" t="str">
        <f t="shared" si="3"/>
        <v>ESKOUT5_09_F_PR24</v>
      </c>
    </row>
    <row r="239" spans="1:25" x14ac:dyDescent="0.25">
      <c r="A239" s="102" t="s">
        <v>93</v>
      </c>
      <c r="B239" s="102" t="s">
        <v>62</v>
      </c>
      <c r="C239" s="102" t="s">
        <v>63</v>
      </c>
      <c r="D239" s="102" t="s">
        <v>50</v>
      </c>
      <c r="E239" s="102" t="s">
        <v>44</v>
      </c>
      <c r="F239" s="103" t="s">
        <v>51</v>
      </c>
      <c r="G239" s="103" t="s">
        <v>51</v>
      </c>
      <c r="H239" s="103" t="s">
        <v>51</v>
      </c>
      <c r="I239" s="103" t="s">
        <v>51</v>
      </c>
      <c r="J239" s="103" t="s">
        <v>51</v>
      </c>
      <c r="K239" s="103" t="s">
        <v>51</v>
      </c>
      <c r="L239" s="103" t="s">
        <v>51</v>
      </c>
      <c r="M239" s="103" t="s">
        <v>51</v>
      </c>
      <c r="N239" s="103" t="s">
        <v>51</v>
      </c>
      <c r="O239" s="103" t="s">
        <v>51</v>
      </c>
      <c r="P239" s="103" t="s">
        <v>51</v>
      </c>
      <c r="Q239" s="103" t="s">
        <v>51</v>
      </c>
      <c r="R239" s="103" t="s">
        <v>51</v>
      </c>
      <c r="S239" s="103" t="s">
        <v>51</v>
      </c>
      <c r="T239" s="103" t="s">
        <v>51</v>
      </c>
      <c r="U239" s="103" t="s">
        <v>51</v>
      </c>
      <c r="V239" s="103" t="s">
        <v>51</v>
      </c>
      <c r="W239" s="103" t="s">
        <v>51</v>
      </c>
      <c r="X239" s="103" t="s">
        <v>51</v>
      </c>
      <c r="Y239" s="102" t="str">
        <f t="shared" si="3"/>
        <v>ESKOUT5_09_G_PR24</v>
      </c>
    </row>
    <row r="240" spans="1:25" x14ac:dyDescent="0.25">
      <c r="A240" s="102" t="s">
        <v>93</v>
      </c>
      <c r="B240" s="102" t="s">
        <v>64</v>
      </c>
      <c r="C240" s="102" t="s">
        <v>65</v>
      </c>
      <c r="D240" s="102" t="s">
        <v>50</v>
      </c>
      <c r="E240" s="102" t="s">
        <v>44</v>
      </c>
      <c r="F240" s="103" t="s">
        <v>51</v>
      </c>
      <c r="G240" s="103" t="s">
        <v>51</v>
      </c>
      <c r="H240" s="103" t="s">
        <v>51</v>
      </c>
      <c r="I240" s="103" t="s">
        <v>51</v>
      </c>
      <c r="J240" s="103" t="s">
        <v>51</v>
      </c>
      <c r="K240" s="103" t="s">
        <v>51</v>
      </c>
      <c r="L240" s="103" t="s">
        <v>51</v>
      </c>
      <c r="M240" s="103" t="s">
        <v>51</v>
      </c>
      <c r="N240" s="103" t="s">
        <v>51</v>
      </c>
      <c r="O240" s="103" t="s">
        <v>51</v>
      </c>
      <c r="P240" s="103" t="s">
        <v>51</v>
      </c>
      <c r="Q240" s="103" t="s">
        <v>51</v>
      </c>
      <c r="R240" s="103" t="s">
        <v>51</v>
      </c>
      <c r="S240" s="103" t="s">
        <v>51</v>
      </c>
      <c r="T240" s="103" t="s">
        <v>51</v>
      </c>
      <c r="U240" s="103" t="s">
        <v>51</v>
      </c>
      <c r="V240" s="103" t="s">
        <v>51</v>
      </c>
      <c r="W240" s="103" t="s">
        <v>51</v>
      </c>
      <c r="X240" s="103" t="s">
        <v>51</v>
      </c>
      <c r="Y240" s="102" t="str">
        <f t="shared" si="3"/>
        <v>ESKOUT5_09_H_PR24</v>
      </c>
    </row>
    <row r="241" spans="1:25" x14ac:dyDescent="0.25">
      <c r="A241" s="102" t="s">
        <v>93</v>
      </c>
      <c r="B241" s="102" t="s">
        <v>66</v>
      </c>
      <c r="C241" s="102" t="s">
        <v>67</v>
      </c>
      <c r="D241" s="102" t="s">
        <v>68</v>
      </c>
      <c r="E241" s="102" t="s">
        <v>44</v>
      </c>
      <c r="F241" s="103" t="s">
        <v>51</v>
      </c>
      <c r="G241" s="103" t="s">
        <v>51</v>
      </c>
      <c r="H241" s="103" t="s">
        <v>51</v>
      </c>
      <c r="I241" s="103" t="s">
        <v>51</v>
      </c>
      <c r="J241" s="103" t="s">
        <v>51</v>
      </c>
      <c r="K241" s="103" t="s">
        <v>51</v>
      </c>
      <c r="L241" s="103" t="s">
        <v>51</v>
      </c>
      <c r="M241" s="103" t="s">
        <v>51</v>
      </c>
      <c r="N241" s="103" t="s">
        <v>51</v>
      </c>
      <c r="O241" s="103" t="s">
        <v>51</v>
      </c>
      <c r="P241" s="103" t="s">
        <v>51</v>
      </c>
      <c r="Q241" s="103" t="s">
        <v>51</v>
      </c>
      <c r="R241" s="103" t="s">
        <v>51</v>
      </c>
      <c r="S241" s="103" t="s">
        <v>51</v>
      </c>
      <c r="T241" s="103" t="s">
        <v>51</v>
      </c>
      <c r="U241" s="103" t="s">
        <v>51</v>
      </c>
      <c r="V241" s="103" t="s">
        <v>51</v>
      </c>
      <c r="W241" s="103" t="s">
        <v>51</v>
      </c>
      <c r="X241" s="103" t="s">
        <v>51</v>
      </c>
      <c r="Y241" s="102" t="str">
        <f t="shared" si="3"/>
        <v>ESKOUT5_09_PR24</v>
      </c>
    </row>
    <row r="242" spans="1:25" x14ac:dyDescent="0.25">
      <c r="A242" s="102" t="s">
        <v>94</v>
      </c>
      <c r="B242" s="102" t="s">
        <v>48</v>
      </c>
      <c r="C242" s="102" t="s">
        <v>49</v>
      </c>
      <c r="D242" s="102" t="s">
        <v>50</v>
      </c>
      <c r="E242" s="102" t="s">
        <v>44</v>
      </c>
      <c r="F242" s="103" t="s">
        <v>51</v>
      </c>
      <c r="G242" s="103" t="s">
        <v>51</v>
      </c>
      <c r="H242" s="103" t="s">
        <v>51</v>
      </c>
      <c r="I242" s="103" t="s">
        <v>51</v>
      </c>
      <c r="J242" s="103" t="s">
        <v>51</v>
      </c>
      <c r="K242" s="103" t="s">
        <v>51</v>
      </c>
      <c r="L242" s="103" t="s">
        <v>51</v>
      </c>
      <c r="M242" s="103" t="s">
        <v>51</v>
      </c>
      <c r="N242" s="103" t="s">
        <v>51</v>
      </c>
      <c r="O242" s="103" t="s">
        <v>51</v>
      </c>
      <c r="P242" s="103" t="s">
        <v>51</v>
      </c>
      <c r="Q242" s="103" t="s">
        <v>51</v>
      </c>
      <c r="R242" s="103" t="s">
        <v>51</v>
      </c>
      <c r="S242" s="103" t="s">
        <v>51</v>
      </c>
      <c r="T242" s="103" t="s">
        <v>51</v>
      </c>
      <c r="U242" s="103" t="s">
        <v>51</v>
      </c>
      <c r="V242" s="103" t="s">
        <v>51</v>
      </c>
      <c r="W242" s="103" t="s">
        <v>51</v>
      </c>
      <c r="X242" s="103" t="s">
        <v>51</v>
      </c>
      <c r="Y242" s="102" t="str">
        <f t="shared" si="3"/>
        <v>PRTOUT5_09_A_PR24</v>
      </c>
    </row>
    <row r="243" spans="1:25" x14ac:dyDescent="0.25">
      <c r="A243" s="102" t="s">
        <v>94</v>
      </c>
      <c r="B243" s="102" t="s">
        <v>52</v>
      </c>
      <c r="C243" s="102" t="s">
        <v>53</v>
      </c>
      <c r="D243" s="102" t="s">
        <v>50</v>
      </c>
      <c r="E243" s="102" t="s">
        <v>44</v>
      </c>
      <c r="F243" s="103" t="s">
        <v>51</v>
      </c>
      <c r="G243" s="103" t="s">
        <v>51</v>
      </c>
      <c r="H243" s="103" t="s">
        <v>51</v>
      </c>
      <c r="I243" s="103" t="s">
        <v>51</v>
      </c>
      <c r="J243" s="103" t="s">
        <v>51</v>
      </c>
      <c r="K243" s="103" t="s">
        <v>51</v>
      </c>
      <c r="L243" s="103" t="s">
        <v>51</v>
      </c>
      <c r="M243" s="103" t="s">
        <v>51</v>
      </c>
      <c r="N243" s="103" t="s">
        <v>51</v>
      </c>
      <c r="O243" s="103" t="s">
        <v>51</v>
      </c>
      <c r="P243" s="103" t="s">
        <v>51</v>
      </c>
      <c r="Q243" s="103" t="s">
        <v>51</v>
      </c>
      <c r="R243" s="103" t="s">
        <v>51</v>
      </c>
      <c r="S243" s="103" t="s">
        <v>51</v>
      </c>
      <c r="T243" s="103" t="s">
        <v>51</v>
      </c>
      <c r="U243" s="103" t="s">
        <v>51</v>
      </c>
      <c r="V243" s="103" t="s">
        <v>51</v>
      </c>
      <c r="W243" s="103" t="s">
        <v>51</v>
      </c>
      <c r="X243" s="103" t="s">
        <v>51</v>
      </c>
      <c r="Y243" s="102" t="str">
        <f t="shared" si="3"/>
        <v>PRTOUT5_09_B_PR24</v>
      </c>
    </row>
    <row r="244" spans="1:25" x14ac:dyDescent="0.25">
      <c r="A244" s="102" t="s">
        <v>94</v>
      </c>
      <c r="B244" s="102" t="s">
        <v>54</v>
      </c>
      <c r="C244" s="102" t="s">
        <v>55</v>
      </c>
      <c r="D244" s="102" t="s">
        <v>50</v>
      </c>
      <c r="E244" s="102" t="s">
        <v>44</v>
      </c>
      <c r="F244" s="103" t="s">
        <v>51</v>
      </c>
      <c r="G244" s="103" t="s">
        <v>51</v>
      </c>
      <c r="H244" s="103" t="s">
        <v>51</v>
      </c>
      <c r="I244" s="103" t="s">
        <v>51</v>
      </c>
      <c r="J244" s="103" t="s">
        <v>51</v>
      </c>
      <c r="K244" s="103" t="s">
        <v>51</v>
      </c>
      <c r="L244" s="103" t="s">
        <v>51</v>
      </c>
      <c r="M244" s="103" t="s">
        <v>51</v>
      </c>
      <c r="N244" s="103" t="s">
        <v>51</v>
      </c>
      <c r="O244" s="103" t="s">
        <v>51</v>
      </c>
      <c r="P244" s="103" t="s">
        <v>51</v>
      </c>
      <c r="Q244" s="103" t="s">
        <v>51</v>
      </c>
      <c r="R244" s="103" t="s">
        <v>51</v>
      </c>
      <c r="S244" s="103" t="s">
        <v>51</v>
      </c>
      <c r="T244" s="103" t="s">
        <v>51</v>
      </c>
      <c r="U244" s="103" t="s">
        <v>51</v>
      </c>
      <c r="V244" s="103" t="s">
        <v>51</v>
      </c>
      <c r="W244" s="103" t="s">
        <v>51</v>
      </c>
      <c r="X244" s="103" t="s">
        <v>51</v>
      </c>
      <c r="Y244" s="102" t="str">
        <f t="shared" si="3"/>
        <v>PRTOUT5_09_C_PR24</v>
      </c>
    </row>
    <row r="245" spans="1:25" x14ac:dyDescent="0.25">
      <c r="A245" s="102" t="s">
        <v>94</v>
      </c>
      <c r="B245" s="102" t="s">
        <v>56</v>
      </c>
      <c r="C245" s="102" t="s">
        <v>57</v>
      </c>
      <c r="D245" s="102" t="s">
        <v>50</v>
      </c>
      <c r="E245" s="102" t="s">
        <v>44</v>
      </c>
      <c r="F245" s="104">
        <v>0</v>
      </c>
      <c r="G245" s="104">
        <v>0</v>
      </c>
      <c r="H245" s="104">
        <v>0</v>
      </c>
      <c r="I245" s="104">
        <v>0</v>
      </c>
      <c r="J245" s="104">
        <v>0</v>
      </c>
      <c r="K245" s="104">
        <v>0</v>
      </c>
      <c r="L245" s="104">
        <v>0</v>
      </c>
      <c r="M245" s="104">
        <v>0</v>
      </c>
      <c r="N245" s="104">
        <v>0</v>
      </c>
      <c r="O245" s="104">
        <v>0</v>
      </c>
      <c r="P245" s="104">
        <v>0</v>
      </c>
      <c r="Q245" s="104">
        <v>0</v>
      </c>
      <c r="R245" s="104">
        <v>0</v>
      </c>
      <c r="S245" s="104">
        <v>0</v>
      </c>
      <c r="T245" s="104">
        <v>0</v>
      </c>
      <c r="U245" s="104">
        <v>0</v>
      </c>
      <c r="V245" s="104">
        <v>0</v>
      </c>
      <c r="W245" s="104">
        <v>0</v>
      </c>
      <c r="X245" s="104">
        <v>0</v>
      </c>
      <c r="Y245" s="102" t="str">
        <f t="shared" si="3"/>
        <v>PRTOUT5_09_D_PR24</v>
      </c>
    </row>
    <row r="246" spans="1:25" x14ac:dyDescent="0.25">
      <c r="A246" s="102" t="s">
        <v>94</v>
      </c>
      <c r="B246" s="102" t="s">
        <v>58</v>
      </c>
      <c r="C246" s="102" t="s">
        <v>59</v>
      </c>
      <c r="D246" s="102" t="s">
        <v>50</v>
      </c>
      <c r="E246" s="102" t="s">
        <v>44</v>
      </c>
      <c r="F246" s="103" t="s">
        <v>51</v>
      </c>
      <c r="G246" s="103" t="s">
        <v>51</v>
      </c>
      <c r="H246" s="103" t="s">
        <v>51</v>
      </c>
      <c r="I246" s="103" t="s">
        <v>51</v>
      </c>
      <c r="J246" s="103" t="s">
        <v>51</v>
      </c>
      <c r="K246" s="103" t="s">
        <v>51</v>
      </c>
      <c r="L246" s="103" t="s">
        <v>51</v>
      </c>
      <c r="M246" s="103" t="s">
        <v>51</v>
      </c>
      <c r="N246" s="103" t="s">
        <v>51</v>
      </c>
      <c r="O246" s="103" t="s">
        <v>51</v>
      </c>
      <c r="P246" s="103" t="s">
        <v>51</v>
      </c>
      <c r="Q246" s="103" t="s">
        <v>51</v>
      </c>
      <c r="R246" s="103" t="s">
        <v>51</v>
      </c>
      <c r="S246" s="103" t="s">
        <v>51</v>
      </c>
      <c r="T246" s="103" t="s">
        <v>51</v>
      </c>
      <c r="U246" s="103" t="s">
        <v>51</v>
      </c>
      <c r="V246" s="103" t="s">
        <v>51</v>
      </c>
      <c r="W246" s="103" t="s">
        <v>51</v>
      </c>
      <c r="X246" s="103" t="s">
        <v>51</v>
      </c>
      <c r="Y246" s="102" t="str">
        <f t="shared" si="3"/>
        <v>PRTOUT5_09_E_PR24</v>
      </c>
    </row>
    <row r="247" spans="1:25" x14ac:dyDescent="0.25">
      <c r="A247" s="102" t="s">
        <v>94</v>
      </c>
      <c r="B247" s="102" t="s">
        <v>60</v>
      </c>
      <c r="C247" s="102" t="s">
        <v>61</v>
      </c>
      <c r="D247" s="102" t="s">
        <v>50</v>
      </c>
      <c r="E247" s="102" t="s">
        <v>44</v>
      </c>
      <c r="F247" s="103" t="s">
        <v>51</v>
      </c>
      <c r="G247" s="103" t="s">
        <v>51</v>
      </c>
      <c r="H247" s="103" t="s">
        <v>51</v>
      </c>
      <c r="I247" s="103" t="s">
        <v>51</v>
      </c>
      <c r="J247" s="103" t="s">
        <v>51</v>
      </c>
      <c r="K247" s="103" t="s">
        <v>51</v>
      </c>
      <c r="L247" s="103" t="s">
        <v>51</v>
      </c>
      <c r="M247" s="103" t="s">
        <v>51</v>
      </c>
      <c r="N247" s="103" t="s">
        <v>51</v>
      </c>
      <c r="O247" s="103" t="s">
        <v>51</v>
      </c>
      <c r="P247" s="103" t="s">
        <v>51</v>
      </c>
      <c r="Q247" s="103" t="s">
        <v>51</v>
      </c>
      <c r="R247" s="103" t="s">
        <v>51</v>
      </c>
      <c r="S247" s="103" t="s">
        <v>51</v>
      </c>
      <c r="T247" s="103" t="s">
        <v>51</v>
      </c>
      <c r="U247" s="103" t="s">
        <v>51</v>
      </c>
      <c r="V247" s="103" t="s">
        <v>51</v>
      </c>
      <c r="W247" s="103" t="s">
        <v>51</v>
      </c>
      <c r="X247" s="103" t="s">
        <v>51</v>
      </c>
      <c r="Y247" s="102" t="str">
        <f t="shared" si="3"/>
        <v>PRTOUT5_09_F_PR24</v>
      </c>
    </row>
    <row r="248" spans="1:25" x14ac:dyDescent="0.25">
      <c r="A248" s="102" t="s">
        <v>94</v>
      </c>
      <c r="B248" s="102" t="s">
        <v>62</v>
      </c>
      <c r="C248" s="102" t="s">
        <v>63</v>
      </c>
      <c r="D248" s="102" t="s">
        <v>50</v>
      </c>
      <c r="E248" s="102" t="s">
        <v>44</v>
      </c>
      <c r="F248" s="104">
        <v>0</v>
      </c>
      <c r="G248" s="104">
        <v>0</v>
      </c>
      <c r="H248" s="104">
        <v>0</v>
      </c>
      <c r="I248" s="104">
        <v>0</v>
      </c>
      <c r="J248" s="104">
        <v>0</v>
      </c>
      <c r="K248" s="104">
        <v>0</v>
      </c>
      <c r="L248" s="104">
        <v>0</v>
      </c>
      <c r="M248" s="104">
        <v>0</v>
      </c>
      <c r="N248" s="104">
        <v>0</v>
      </c>
      <c r="O248" s="104">
        <v>0</v>
      </c>
      <c r="P248" s="104">
        <v>0</v>
      </c>
      <c r="Q248" s="104">
        <v>0</v>
      </c>
      <c r="R248" s="104">
        <v>0</v>
      </c>
      <c r="S248" s="104">
        <v>0</v>
      </c>
      <c r="T248" s="104">
        <v>0</v>
      </c>
      <c r="U248" s="104">
        <v>0</v>
      </c>
      <c r="V248" s="104">
        <v>0</v>
      </c>
      <c r="W248" s="104">
        <v>0</v>
      </c>
      <c r="X248" s="104">
        <v>0</v>
      </c>
      <c r="Y248" s="102" t="str">
        <f t="shared" si="3"/>
        <v>PRTOUT5_09_G_PR24</v>
      </c>
    </row>
    <row r="249" spans="1:25" x14ac:dyDescent="0.25">
      <c r="A249" s="102" t="s">
        <v>94</v>
      </c>
      <c r="B249" s="102" t="s">
        <v>64</v>
      </c>
      <c r="C249" s="102" t="s">
        <v>65</v>
      </c>
      <c r="D249" s="102" t="s">
        <v>50</v>
      </c>
      <c r="E249" s="102" t="s">
        <v>44</v>
      </c>
      <c r="F249" s="104">
        <v>0</v>
      </c>
      <c r="G249" s="104">
        <v>0</v>
      </c>
      <c r="H249" s="104">
        <v>0</v>
      </c>
      <c r="I249" s="104">
        <v>0</v>
      </c>
      <c r="J249" s="104">
        <v>0</v>
      </c>
      <c r="K249" s="104">
        <v>0</v>
      </c>
      <c r="L249" s="104">
        <v>0</v>
      </c>
      <c r="M249" s="104">
        <v>0</v>
      </c>
      <c r="N249" s="104">
        <v>0</v>
      </c>
      <c r="O249" s="104">
        <v>0</v>
      </c>
      <c r="P249" s="104">
        <v>0</v>
      </c>
      <c r="Q249" s="104">
        <v>0</v>
      </c>
      <c r="R249" s="104">
        <v>0</v>
      </c>
      <c r="S249" s="104">
        <v>0</v>
      </c>
      <c r="T249" s="104">
        <v>0</v>
      </c>
      <c r="U249" s="104">
        <v>0</v>
      </c>
      <c r="V249" s="104">
        <v>0</v>
      </c>
      <c r="W249" s="104">
        <v>0</v>
      </c>
      <c r="X249" s="104">
        <v>0</v>
      </c>
      <c r="Y249" s="102" t="str">
        <f t="shared" si="3"/>
        <v>PRTOUT5_09_H_PR24</v>
      </c>
    </row>
    <row r="250" spans="1:25" x14ac:dyDescent="0.25">
      <c r="A250" s="102" t="s">
        <v>94</v>
      </c>
      <c r="B250" s="102" t="s">
        <v>66</v>
      </c>
      <c r="C250" s="102" t="s">
        <v>67</v>
      </c>
      <c r="D250" s="102" t="s">
        <v>68</v>
      </c>
      <c r="E250" s="102" t="s">
        <v>44</v>
      </c>
      <c r="F250" s="103" t="s">
        <v>51</v>
      </c>
      <c r="G250" s="103" t="s">
        <v>51</v>
      </c>
      <c r="H250" s="103" t="s">
        <v>51</v>
      </c>
      <c r="I250" s="103" t="s">
        <v>51</v>
      </c>
      <c r="J250" s="103" t="s">
        <v>51</v>
      </c>
      <c r="K250" s="103" t="s">
        <v>51</v>
      </c>
      <c r="L250" s="103" t="s">
        <v>51</v>
      </c>
      <c r="M250" s="103" t="s">
        <v>51</v>
      </c>
      <c r="N250" s="103" t="s">
        <v>51</v>
      </c>
      <c r="O250" s="103" t="s">
        <v>51</v>
      </c>
      <c r="P250" s="103" t="s">
        <v>51</v>
      </c>
      <c r="Q250" s="103" t="s">
        <v>51</v>
      </c>
      <c r="R250" s="103" t="s">
        <v>51</v>
      </c>
      <c r="S250" s="103" t="s">
        <v>51</v>
      </c>
      <c r="T250" s="103" t="s">
        <v>51</v>
      </c>
      <c r="U250" s="103" t="s">
        <v>51</v>
      </c>
      <c r="V250" s="103" t="s">
        <v>51</v>
      </c>
      <c r="W250" s="103" t="s">
        <v>51</v>
      </c>
      <c r="X250" s="103" t="s">
        <v>51</v>
      </c>
      <c r="Y250" s="102" t="str">
        <f t="shared" si="3"/>
        <v>PRTOUT5_09_PR24</v>
      </c>
    </row>
    <row r="251" spans="1:25" x14ac:dyDescent="0.25">
      <c r="A251" s="102" t="s">
        <v>95</v>
      </c>
      <c r="B251" s="102" t="s">
        <v>48</v>
      </c>
      <c r="C251" s="102" t="s">
        <v>49</v>
      </c>
      <c r="D251" s="102" t="s">
        <v>50</v>
      </c>
      <c r="E251" s="102" t="s">
        <v>44</v>
      </c>
      <c r="F251" s="103" t="s">
        <v>51</v>
      </c>
      <c r="G251" s="103" t="s">
        <v>51</v>
      </c>
      <c r="H251" s="103" t="s">
        <v>51</v>
      </c>
      <c r="I251" s="103" t="s">
        <v>51</v>
      </c>
      <c r="J251" s="103" t="s">
        <v>51</v>
      </c>
      <c r="K251" s="103" t="s">
        <v>51</v>
      </c>
      <c r="L251" s="103" t="s">
        <v>51</v>
      </c>
      <c r="M251" s="103" t="s">
        <v>51</v>
      </c>
      <c r="N251" s="103" t="s">
        <v>51</v>
      </c>
      <c r="O251" s="103" t="s">
        <v>51</v>
      </c>
      <c r="P251" s="103" t="s">
        <v>51</v>
      </c>
      <c r="Q251" s="103" t="s">
        <v>51</v>
      </c>
      <c r="R251" s="103" t="s">
        <v>51</v>
      </c>
      <c r="S251" s="103" t="s">
        <v>51</v>
      </c>
      <c r="T251" s="103" t="s">
        <v>51</v>
      </c>
      <c r="U251" s="103" t="s">
        <v>51</v>
      </c>
      <c r="V251" s="103" t="s">
        <v>51</v>
      </c>
      <c r="W251" s="103" t="s">
        <v>51</v>
      </c>
      <c r="X251" s="103" t="s">
        <v>51</v>
      </c>
      <c r="Y251" s="102" t="str">
        <f t="shared" si="3"/>
        <v>SEWOUT5_09_A_PR24</v>
      </c>
    </row>
    <row r="252" spans="1:25" x14ac:dyDescent="0.25">
      <c r="A252" s="102" t="s">
        <v>95</v>
      </c>
      <c r="B252" s="102" t="s">
        <v>52</v>
      </c>
      <c r="C252" s="102" t="s">
        <v>53</v>
      </c>
      <c r="D252" s="102" t="s">
        <v>50</v>
      </c>
      <c r="E252" s="102" t="s">
        <v>44</v>
      </c>
      <c r="F252" s="103" t="s">
        <v>51</v>
      </c>
      <c r="G252" s="103" t="s">
        <v>51</v>
      </c>
      <c r="H252" s="103" t="s">
        <v>51</v>
      </c>
      <c r="I252" s="103" t="s">
        <v>51</v>
      </c>
      <c r="J252" s="103" t="s">
        <v>51</v>
      </c>
      <c r="K252" s="103" t="s">
        <v>51</v>
      </c>
      <c r="L252" s="103" t="s">
        <v>51</v>
      </c>
      <c r="M252" s="103" t="s">
        <v>51</v>
      </c>
      <c r="N252" s="103" t="s">
        <v>51</v>
      </c>
      <c r="O252" s="103" t="s">
        <v>51</v>
      </c>
      <c r="P252" s="103" t="s">
        <v>51</v>
      </c>
      <c r="Q252" s="103" t="s">
        <v>51</v>
      </c>
      <c r="R252" s="103" t="s">
        <v>51</v>
      </c>
      <c r="S252" s="103" t="s">
        <v>51</v>
      </c>
      <c r="T252" s="103" t="s">
        <v>51</v>
      </c>
      <c r="U252" s="103" t="s">
        <v>51</v>
      </c>
      <c r="V252" s="103" t="s">
        <v>51</v>
      </c>
      <c r="W252" s="103" t="s">
        <v>51</v>
      </c>
      <c r="X252" s="103" t="s">
        <v>51</v>
      </c>
      <c r="Y252" s="102" t="str">
        <f t="shared" si="3"/>
        <v>SEWOUT5_09_B_PR24</v>
      </c>
    </row>
    <row r="253" spans="1:25" x14ac:dyDescent="0.25">
      <c r="A253" s="102" t="s">
        <v>95</v>
      </c>
      <c r="B253" s="102" t="s">
        <v>54</v>
      </c>
      <c r="C253" s="102" t="s">
        <v>55</v>
      </c>
      <c r="D253" s="102" t="s">
        <v>50</v>
      </c>
      <c r="E253" s="102" t="s">
        <v>44</v>
      </c>
      <c r="F253" s="103" t="s">
        <v>51</v>
      </c>
      <c r="G253" s="103" t="s">
        <v>51</v>
      </c>
      <c r="H253" s="103" t="s">
        <v>51</v>
      </c>
      <c r="I253" s="103" t="s">
        <v>51</v>
      </c>
      <c r="J253" s="103" t="s">
        <v>51</v>
      </c>
      <c r="K253" s="103" t="s">
        <v>51</v>
      </c>
      <c r="L253" s="103" t="s">
        <v>51</v>
      </c>
      <c r="M253" s="103" t="s">
        <v>51</v>
      </c>
      <c r="N253" s="103" t="s">
        <v>51</v>
      </c>
      <c r="O253" s="103" t="s">
        <v>51</v>
      </c>
      <c r="P253" s="103" t="s">
        <v>51</v>
      </c>
      <c r="Q253" s="103" t="s">
        <v>51</v>
      </c>
      <c r="R253" s="103" t="s">
        <v>51</v>
      </c>
      <c r="S253" s="103" t="s">
        <v>51</v>
      </c>
      <c r="T253" s="103" t="s">
        <v>51</v>
      </c>
      <c r="U253" s="103" t="s">
        <v>51</v>
      </c>
      <c r="V253" s="103" t="s">
        <v>51</v>
      </c>
      <c r="W253" s="103" t="s">
        <v>51</v>
      </c>
      <c r="X253" s="103" t="s">
        <v>51</v>
      </c>
      <c r="Y253" s="102" t="str">
        <f t="shared" si="3"/>
        <v>SEWOUT5_09_C_PR24</v>
      </c>
    </row>
    <row r="254" spans="1:25" x14ac:dyDescent="0.25">
      <c r="A254" s="102" t="s">
        <v>95</v>
      </c>
      <c r="B254" s="102" t="s">
        <v>56</v>
      </c>
      <c r="C254" s="102" t="s">
        <v>57</v>
      </c>
      <c r="D254" s="102" t="s">
        <v>50</v>
      </c>
      <c r="E254" s="102" t="s">
        <v>44</v>
      </c>
      <c r="F254" s="104">
        <v>0</v>
      </c>
      <c r="G254" s="104">
        <v>0</v>
      </c>
      <c r="H254" s="104">
        <v>0</v>
      </c>
      <c r="I254" s="104">
        <v>0</v>
      </c>
      <c r="J254" s="104">
        <v>0</v>
      </c>
      <c r="K254" s="104">
        <v>0</v>
      </c>
      <c r="L254" s="104">
        <v>0</v>
      </c>
      <c r="M254" s="104">
        <v>0</v>
      </c>
      <c r="N254" s="104">
        <v>0</v>
      </c>
      <c r="O254" s="104">
        <v>0</v>
      </c>
      <c r="P254" s="104">
        <v>0</v>
      </c>
      <c r="Q254" s="104">
        <v>0</v>
      </c>
      <c r="R254" s="104">
        <v>0</v>
      </c>
      <c r="S254" s="104">
        <v>0</v>
      </c>
      <c r="T254" s="104">
        <v>0</v>
      </c>
      <c r="U254" s="104">
        <v>0</v>
      </c>
      <c r="V254" s="104">
        <v>0</v>
      </c>
      <c r="W254" s="104">
        <v>0</v>
      </c>
      <c r="X254" s="104">
        <v>0</v>
      </c>
      <c r="Y254" s="102" t="str">
        <f t="shared" si="3"/>
        <v>SEWOUT5_09_D_PR24</v>
      </c>
    </row>
    <row r="255" spans="1:25" x14ac:dyDescent="0.25">
      <c r="A255" s="102" t="s">
        <v>95</v>
      </c>
      <c r="B255" s="102" t="s">
        <v>58</v>
      </c>
      <c r="C255" s="102" t="s">
        <v>59</v>
      </c>
      <c r="D255" s="102" t="s">
        <v>50</v>
      </c>
      <c r="E255" s="102" t="s">
        <v>44</v>
      </c>
      <c r="F255" s="103" t="s">
        <v>51</v>
      </c>
      <c r="G255" s="103" t="s">
        <v>51</v>
      </c>
      <c r="H255" s="103" t="s">
        <v>51</v>
      </c>
      <c r="I255" s="103" t="s">
        <v>51</v>
      </c>
      <c r="J255" s="103" t="s">
        <v>51</v>
      </c>
      <c r="K255" s="103" t="s">
        <v>51</v>
      </c>
      <c r="L255" s="103" t="s">
        <v>51</v>
      </c>
      <c r="M255" s="103" t="s">
        <v>51</v>
      </c>
      <c r="N255" s="103" t="s">
        <v>51</v>
      </c>
      <c r="O255" s="103" t="s">
        <v>51</v>
      </c>
      <c r="P255" s="103" t="s">
        <v>51</v>
      </c>
      <c r="Q255" s="103" t="s">
        <v>51</v>
      </c>
      <c r="R255" s="103" t="s">
        <v>51</v>
      </c>
      <c r="S255" s="103" t="s">
        <v>51</v>
      </c>
      <c r="T255" s="103" t="s">
        <v>51</v>
      </c>
      <c r="U255" s="103" t="s">
        <v>51</v>
      </c>
      <c r="V255" s="103" t="s">
        <v>51</v>
      </c>
      <c r="W255" s="103" t="s">
        <v>51</v>
      </c>
      <c r="X255" s="103" t="s">
        <v>51</v>
      </c>
      <c r="Y255" s="102" t="str">
        <f t="shared" si="3"/>
        <v>SEWOUT5_09_E_PR24</v>
      </c>
    </row>
    <row r="256" spans="1:25" x14ac:dyDescent="0.25">
      <c r="A256" s="102" t="s">
        <v>95</v>
      </c>
      <c r="B256" s="102" t="s">
        <v>60</v>
      </c>
      <c r="C256" s="102" t="s">
        <v>61</v>
      </c>
      <c r="D256" s="102" t="s">
        <v>50</v>
      </c>
      <c r="E256" s="102" t="s">
        <v>44</v>
      </c>
      <c r="F256" s="103" t="s">
        <v>51</v>
      </c>
      <c r="G256" s="103" t="s">
        <v>51</v>
      </c>
      <c r="H256" s="103" t="s">
        <v>51</v>
      </c>
      <c r="I256" s="103" t="s">
        <v>51</v>
      </c>
      <c r="J256" s="103" t="s">
        <v>51</v>
      </c>
      <c r="K256" s="103" t="s">
        <v>51</v>
      </c>
      <c r="L256" s="103" t="s">
        <v>51</v>
      </c>
      <c r="M256" s="103" t="s">
        <v>51</v>
      </c>
      <c r="N256" s="103" t="s">
        <v>51</v>
      </c>
      <c r="O256" s="103" t="s">
        <v>51</v>
      </c>
      <c r="P256" s="103" t="s">
        <v>51</v>
      </c>
      <c r="Q256" s="103" t="s">
        <v>51</v>
      </c>
      <c r="R256" s="103" t="s">
        <v>51</v>
      </c>
      <c r="S256" s="103" t="s">
        <v>51</v>
      </c>
      <c r="T256" s="103" t="s">
        <v>51</v>
      </c>
      <c r="U256" s="103" t="s">
        <v>51</v>
      </c>
      <c r="V256" s="103" t="s">
        <v>51</v>
      </c>
      <c r="W256" s="103" t="s">
        <v>51</v>
      </c>
      <c r="X256" s="103" t="s">
        <v>51</v>
      </c>
      <c r="Y256" s="102" t="str">
        <f t="shared" si="3"/>
        <v>SEWOUT5_09_F_PR24</v>
      </c>
    </row>
    <row r="257" spans="1:27" x14ac:dyDescent="0.25">
      <c r="A257" s="102" t="s">
        <v>95</v>
      </c>
      <c r="B257" s="102" t="s">
        <v>62</v>
      </c>
      <c r="C257" s="102" t="s">
        <v>63</v>
      </c>
      <c r="D257" s="102" t="s">
        <v>50</v>
      </c>
      <c r="E257" s="102" t="s">
        <v>44</v>
      </c>
      <c r="F257" s="104">
        <v>0</v>
      </c>
      <c r="G257" s="104">
        <v>0</v>
      </c>
      <c r="H257" s="104">
        <v>0</v>
      </c>
      <c r="I257" s="104">
        <v>0</v>
      </c>
      <c r="J257" s="104">
        <v>0</v>
      </c>
      <c r="K257" s="104">
        <v>0</v>
      </c>
      <c r="L257" s="104">
        <v>0</v>
      </c>
      <c r="M257" s="104">
        <v>0</v>
      </c>
      <c r="N257" s="104">
        <v>0</v>
      </c>
      <c r="O257" s="104">
        <v>0</v>
      </c>
      <c r="P257" s="104">
        <v>0</v>
      </c>
      <c r="Q257" s="104">
        <v>0</v>
      </c>
      <c r="R257" s="104">
        <v>0</v>
      </c>
      <c r="S257" s="104">
        <v>0</v>
      </c>
      <c r="T257" s="104">
        <v>0</v>
      </c>
      <c r="U257" s="104">
        <v>0</v>
      </c>
      <c r="V257" s="104">
        <v>0</v>
      </c>
      <c r="W257" s="104">
        <v>0</v>
      </c>
      <c r="X257" s="104">
        <v>0</v>
      </c>
      <c r="Y257" s="102" t="str">
        <f t="shared" si="3"/>
        <v>SEWOUT5_09_G_PR24</v>
      </c>
    </row>
    <row r="258" spans="1:27" x14ac:dyDescent="0.25">
      <c r="A258" s="102" t="s">
        <v>95</v>
      </c>
      <c r="B258" s="102" t="s">
        <v>64</v>
      </c>
      <c r="C258" s="102" t="s">
        <v>65</v>
      </c>
      <c r="D258" s="102" t="s">
        <v>50</v>
      </c>
      <c r="E258" s="102" t="s">
        <v>44</v>
      </c>
      <c r="F258" s="104">
        <v>0</v>
      </c>
      <c r="G258" s="104">
        <v>0</v>
      </c>
      <c r="H258" s="104">
        <v>0</v>
      </c>
      <c r="I258" s="104">
        <v>0</v>
      </c>
      <c r="J258" s="104">
        <v>0</v>
      </c>
      <c r="K258" s="104">
        <v>0</v>
      </c>
      <c r="L258" s="104">
        <v>0</v>
      </c>
      <c r="M258" s="104">
        <v>0</v>
      </c>
      <c r="N258" s="104">
        <v>0</v>
      </c>
      <c r="O258" s="104">
        <v>0</v>
      </c>
      <c r="P258" s="104">
        <v>0</v>
      </c>
      <c r="Q258" s="104">
        <v>0</v>
      </c>
      <c r="R258" s="104">
        <v>0</v>
      </c>
      <c r="S258" s="104">
        <v>0</v>
      </c>
      <c r="T258" s="104">
        <v>0</v>
      </c>
      <c r="U258" s="104">
        <v>0</v>
      </c>
      <c r="V258" s="104">
        <v>0</v>
      </c>
      <c r="W258" s="104">
        <v>0</v>
      </c>
      <c r="X258" s="104">
        <v>0</v>
      </c>
      <c r="Y258" s="102" t="str">
        <f t="shared" si="3"/>
        <v>SEWOUT5_09_H_PR24</v>
      </c>
    </row>
    <row r="259" spans="1:27" x14ac:dyDescent="0.25">
      <c r="A259" s="102" t="s">
        <v>95</v>
      </c>
      <c r="B259" s="102" t="s">
        <v>66</v>
      </c>
      <c r="C259" s="102" t="s">
        <v>67</v>
      </c>
      <c r="D259" s="102" t="s">
        <v>68</v>
      </c>
      <c r="E259" s="102" t="s">
        <v>44</v>
      </c>
      <c r="F259" s="103" t="s">
        <v>51</v>
      </c>
      <c r="G259" s="103" t="s">
        <v>51</v>
      </c>
      <c r="H259" s="103" t="s">
        <v>51</v>
      </c>
      <c r="I259" s="103" t="s">
        <v>51</v>
      </c>
      <c r="J259" s="103" t="s">
        <v>51</v>
      </c>
      <c r="K259" s="103" t="s">
        <v>51</v>
      </c>
      <c r="L259" s="103" t="s">
        <v>51</v>
      </c>
      <c r="M259" s="103" t="s">
        <v>51</v>
      </c>
      <c r="N259" s="103" t="s">
        <v>51</v>
      </c>
      <c r="O259" s="103" t="s">
        <v>51</v>
      </c>
      <c r="P259" s="103" t="s">
        <v>51</v>
      </c>
      <c r="Q259" s="103" t="s">
        <v>51</v>
      </c>
      <c r="R259" s="103" t="s">
        <v>51</v>
      </c>
      <c r="S259" s="103" t="s">
        <v>51</v>
      </c>
      <c r="T259" s="103" t="s">
        <v>51</v>
      </c>
      <c r="U259" s="103" t="s">
        <v>51</v>
      </c>
      <c r="V259" s="103" t="s">
        <v>51</v>
      </c>
      <c r="W259" s="103" t="s">
        <v>51</v>
      </c>
      <c r="X259" s="103" t="s">
        <v>51</v>
      </c>
      <c r="Y259" s="102" t="str">
        <f t="shared" si="3"/>
        <v>SEWOUT5_09_PR24</v>
      </c>
    </row>
    <row r="260" spans="1:27" x14ac:dyDescent="0.25">
      <c r="A260" s="102" t="s">
        <v>96</v>
      </c>
      <c r="B260" s="102" t="s">
        <v>48</v>
      </c>
      <c r="C260" s="102" t="s">
        <v>49</v>
      </c>
      <c r="D260" s="102" t="s">
        <v>50</v>
      </c>
      <c r="E260" s="102" t="s">
        <v>44</v>
      </c>
      <c r="F260" s="103" t="s">
        <v>51</v>
      </c>
      <c r="G260" s="103" t="s">
        <v>51</v>
      </c>
      <c r="H260" s="103" t="s">
        <v>51</v>
      </c>
      <c r="I260" s="103" t="s">
        <v>51</v>
      </c>
      <c r="J260" s="103" t="s">
        <v>51</v>
      </c>
      <c r="K260" s="103" t="s">
        <v>51</v>
      </c>
      <c r="L260" s="103" t="s">
        <v>51</v>
      </c>
      <c r="M260" s="103" t="s">
        <v>51</v>
      </c>
      <c r="N260" s="103" t="s">
        <v>51</v>
      </c>
      <c r="O260" s="103" t="s">
        <v>51</v>
      </c>
      <c r="P260" s="103" t="s">
        <v>51</v>
      </c>
      <c r="Q260" s="103" t="s">
        <v>51</v>
      </c>
      <c r="R260" s="103" t="s">
        <v>51</v>
      </c>
      <c r="S260" s="103" t="s">
        <v>51</v>
      </c>
      <c r="T260" s="103" t="s">
        <v>51</v>
      </c>
      <c r="U260" s="103" t="s">
        <v>51</v>
      </c>
      <c r="V260" s="103" t="s">
        <v>51</v>
      </c>
      <c r="W260" s="103" t="s">
        <v>51</v>
      </c>
      <c r="X260" s="103" t="s">
        <v>51</v>
      </c>
      <c r="Y260" s="102" t="str">
        <f t="shared" si="3"/>
        <v>SSCOUT5_09_A_PR24</v>
      </c>
    </row>
    <row r="261" spans="1:27" x14ac:dyDescent="0.25">
      <c r="A261" s="102" t="s">
        <v>96</v>
      </c>
      <c r="B261" s="102" t="s">
        <v>52</v>
      </c>
      <c r="C261" s="102" t="s">
        <v>53</v>
      </c>
      <c r="D261" s="102" t="s">
        <v>50</v>
      </c>
      <c r="E261" s="102" t="s">
        <v>44</v>
      </c>
      <c r="F261" s="103" t="s">
        <v>51</v>
      </c>
      <c r="G261" s="103" t="s">
        <v>51</v>
      </c>
      <c r="H261" s="103" t="s">
        <v>51</v>
      </c>
      <c r="I261" s="103" t="s">
        <v>51</v>
      </c>
      <c r="J261" s="103" t="s">
        <v>51</v>
      </c>
      <c r="K261" s="103" t="s">
        <v>51</v>
      </c>
      <c r="L261" s="103" t="s">
        <v>51</v>
      </c>
      <c r="M261" s="103" t="s">
        <v>51</v>
      </c>
      <c r="N261" s="103" t="s">
        <v>51</v>
      </c>
      <c r="O261" s="103" t="s">
        <v>51</v>
      </c>
      <c r="P261" s="103" t="s">
        <v>51</v>
      </c>
      <c r="Q261" s="103" t="s">
        <v>51</v>
      </c>
      <c r="R261" s="103" t="s">
        <v>51</v>
      </c>
      <c r="S261" s="103" t="s">
        <v>51</v>
      </c>
      <c r="T261" s="103" t="s">
        <v>51</v>
      </c>
      <c r="U261" s="103" t="s">
        <v>51</v>
      </c>
      <c r="V261" s="103" t="s">
        <v>51</v>
      </c>
      <c r="W261" s="103" t="s">
        <v>51</v>
      </c>
      <c r="X261" s="103" t="s">
        <v>51</v>
      </c>
      <c r="Y261" s="102" t="str">
        <f t="shared" ref="Y261:Y324" si="4">A261&amp;B261</f>
        <v>SSCOUT5_09_B_PR24</v>
      </c>
    </row>
    <row r="262" spans="1:27" x14ac:dyDescent="0.25">
      <c r="A262" s="102" t="s">
        <v>96</v>
      </c>
      <c r="B262" s="102" t="s">
        <v>54</v>
      </c>
      <c r="C262" s="102" t="s">
        <v>55</v>
      </c>
      <c r="D262" s="102" t="s">
        <v>50</v>
      </c>
      <c r="E262" s="102" t="s">
        <v>44</v>
      </c>
      <c r="F262" s="103" t="s">
        <v>51</v>
      </c>
      <c r="G262" s="103" t="s">
        <v>51</v>
      </c>
      <c r="H262" s="103" t="s">
        <v>51</v>
      </c>
      <c r="I262" s="103" t="s">
        <v>51</v>
      </c>
      <c r="J262" s="103" t="s">
        <v>51</v>
      </c>
      <c r="K262" s="103" t="s">
        <v>51</v>
      </c>
      <c r="L262" s="103" t="s">
        <v>51</v>
      </c>
      <c r="M262" s="103" t="s">
        <v>51</v>
      </c>
      <c r="N262" s="103" t="s">
        <v>51</v>
      </c>
      <c r="O262" s="103" t="s">
        <v>51</v>
      </c>
      <c r="P262" s="103" t="s">
        <v>51</v>
      </c>
      <c r="Q262" s="103" t="s">
        <v>51</v>
      </c>
      <c r="R262" s="103" t="s">
        <v>51</v>
      </c>
      <c r="S262" s="103" t="s">
        <v>51</v>
      </c>
      <c r="T262" s="103" t="s">
        <v>51</v>
      </c>
      <c r="U262" s="103" t="s">
        <v>51</v>
      </c>
      <c r="V262" s="103" t="s">
        <v>51</v>
      </c>
      <c r="W262" s="103" t="s">
        <v>51</v>
      </c>
      <c r="X262" s="103" t="s">
        <v>51</v>
      </c>
      <c r="Y262" s="102" t="str">
        <f t="shared" si="4"/>
        <v>SSCOUT5_09_C_PR24</v>
      </c>
    </row>
    <row r="263" spans="1:27" x14ac:dyDescent="0.25">
      <c r="A263" s="102" t="s">
        <v>96</v>
      </c>
      <c r="B263" s="102" t="s">
        <v>56</v>
      </c>
      <c r="C263" s="102" t="s">
        <v>57</v>
      </c>
      <c r="D263" s="102" t="s">
        <v>50</v>
      </c>
      <c r="E263" s="102" t="s">
        <v>44</v>
      </c>
      <c r="F263" s="104">
        <v>0</v>
      </c>
      <c r="G263" s="104">
        <v>0</v>
      </c>
      <c r="H263" s="104">
        <v>0</v>
      </c>
      <c r="I263" s="104">
        <v>0</v>
      </c>
      <c r="J263" s="104">
        <v>0</v>
      </c>
      <c r="K263" s="104">
        <v>0</v>
      </c>
      <c r="L263" s="104">
        <v>0</v>
      </c>
      <c r="M263" s="104">
        <v>0</v>
      </c>
      <c r="N263" s="104">
        <v>0</v>
      </c>
      <c r="O263" s="104">
        <v>0</v>
      </c>
      <c r="P263" s="104">
        <v>0</v>
      </c>
      <c r="Q263" s="104">
        <v>0</v>
      </c>
      <c r="R263" s="104">
        <v>0</v>
      </c>
      <c r="S263" s="104">
        <v>0</v>
      </c>
      <c r="T263" s="104">
        <v>0</v>
      </c>
      <c r="U263" s="104">
        <v>0</v>
      </c>
      <c r="V263" s="104">
        <v>0</v>
      </c>
      <c r="W263" s="104">
        <v>0</v>
      </c>
      <c r="X263" s="104">
        <v>0</v>
      </c>
      <c r="Y263" s="102" t="str">
        <f t="shared" si="4"/>
        <v>SSCOUT5_09_D_PR24</v>
      </c>
    </row>
    <row r="264" spans="1:27" x14ac:dyDescent="0.25">
      <c r="A264" s="102" t="s">
        <v>96</v>
      </c>
      <c r="B264" s="102" t="s">
        <v>58</v>
      </c>
      <c r="C264" s="102" t="s">
        <v>59</v>
      </c>
      <c r="D264" s="102" t="s">
        <v>50</v>
      </c>
      <c r="E264" s="102" t="s">
        <v>44</v>
      </c>
      <c r="F264" s="103" t="s">
        <v>51</v>
      </c>
      <c r="G264" s="103" t="s">
        <v>51</v>
      </c>
      <c r="H264" s="103" t="s">
        <v>51</v>
      </c>
      <c r="I264" s="103" t="s">
        <v>51</v>
      </c>
      <c r="J264" s="103" t="s">
        <v>51</v>
      </c>
      <c r="K264" s="103" t="s">
        <v>51</v>
      </c>
      <c r="L264" s="103" t="s">
        <v>51</v>
      </c>
      <c r="M264" s="103" t="s">
        <v>51</v>
      </c>
      <c r="N264" s="103" t="s">
        <v>51</v>
      </c>
      <c r="O264" s="103" t="s">
        <v>51</v>
      </c>
      <c r="P264" s="103" t="s">
        <v>51</v>
      </c>
      <c r="Q264" s="103" t="s">
        <v>51</v>
      </c>
      <c r="R264" s="103" t="s">
        <v>51</v>
      </c>
      <c r="S264" s="103" t="s">
        <v>51</v>
      </c>
      <c r="T264" s="103" t="s">
        <v>51</v>
      </c>
      <c r="U264" s="103" t="s">
        <v>51</v>
      </c>
      <c r="V264" s="103" t="s">
        <v>51</v>
      </c>
      <c r="W264" s="103" t="s">
        <v>51</v>
      </c>
      <c r="X264" s="103" t="s">
        <v>51</v>
      </c>
      <c r="Y264" s="102" t="str">
        <f t="shared" si="4"/>
        <v>SSCOUT5_09_E_PR24</v>
      </c>
    </row>
    <row r="265" spans="1:27" x14ac:dyDescent="0.25">
      <c r="A265" s="102" t="s">
        <v>96</v>
      </c>
      <c r="B265" s="102" t="s">
        <v>60</v>
      </c>
      <c r="C265" s="102" t="s">
        <v>61</v>
      </c>
      <c r="D265" s="102" t="s">
        <v>50</v>
      </c>
      <c r="E265" s="102" t="s">
        <v>44</v>
      </c>
      <c r="F265" s="103" t="s">
        <v>51</v>
      </c>
      <c r="G265" s="103" t="s">
        <v>51</v>
      </c>
      <c r="H265" s="103" t="s">
        <v>51</v>
      </c>
      <c r="I265" s="103" t="s">
        <v>51</v>
      </c>
      <c r="J265" s="103" t="s">
        <v>51</v>
      </c>
      <c r="K265" s="103" t="s">
        <v>51</v>
      </c>
      <c r="L265" s="103" t="s">
        <v>51</v>
      </c>
      <c r="M265" s="103" t="s">
        <v>51</v>
      </c>
      <c r="N265" s="103" t="s">
        <v>51</v>
      </c>
      <c r="O265" s="103" t="s">
        <v>51</v>
      </c>
      <c r="P265" s="103" t="s">
        <v>51</v>
      </c>
      <c r="Q265" s="103" t="s">
        <v>51</v>
      </c>
      <c r="R265" s="103" t="s">
        <v>51</v>
      </c>
      <c r="S265" s="103" t="s">
        <v>51</v>
      </c>
      <c r="T265" s="103" t="s">
        <v>51</v>
      </c>
      <c r="U265" s="103" t="s">
        <v>51</v>
      </c>
      <c r="V265" s="103" t="s">
        <v>51</v>
      </c>
      <c r="W265" s="103" t="s">
        <v>51</v>
      </c>
      <c r="X265" s="103" t="s">
        <v>51</v>
      </c>
      <c r="Y265" s="102" t="str">
        <f t="shared" si="4"/>
        <v>SSCOUT5_09_F_PR24</v>
      </c>
    </row>
    <row r="266" spans="1:27" x14ac:dyDescent="0.25">
      <c r="A266" s="102" t="s">
        <v>96</v>
      </c>
      <c r="B266" s="102" t="s">
        <v>62</v>
      </c>
      <c r="C266" s="102" t="s">
        <v>63</v>
      </c>
      <c r="D266" s="102" t="s">
        <v>50</v>
      </c>
      <c r="E266" s="102" t="s">
        <v>44</v>
      </c>
      <c r="F266" s="104">
        <v>0</v>
      </c>
      <c r="G266" s="104">
        <v>0</v>
      </c>
      <c r="H266" s="104">
        <v>0</v>
      </c>
      <c r="I266" s="104">
        <v>0</v>
      </c>
      <c r="J266" s="104">
        <v>0</v>
      </c>
      <c r="K266" s="104">
        <v>0</v>
      </c>
      <c r="L266" s="104">
        <v>0</v>
      </c>
      <c r="M266" s="104">
        <v>0</v>
      </c>
      <c r="N266" s="104">
        <v>0</v>
      </c>
      <c r="O266" s="104">
        <v>0</v>
      </c>
      <c r="P266" s="104">
        <v>0</v>
      </c>
      <c r="Q266" s="104">
        <v>0</v>
      </c>
      <c r="R266" s="104">
        <v>0</v>
      </c>
      <c r="S266" s="104">
        <v>0</v>
      </c>
      <c r="T266" s="104">
        <v>0</v>
      </c>
      <c r="U266" s="104">
        <v>0</v>
      </c>
      <c r="V266" s="104">
        <v>0</v>
      </c>
      <c r="W266" s="104">
        <v>0</v>
      </c>
      <c r="X266" s="104">
        <v>0</v>
      </c>
      <c r="Y266" s="102" t="str">
        <f t="shared" si="4"/>
        <v>SSCOUT5_09_G_PR24</v>
      </c>
    </row>
    <row r="267" spans="1:27" x14ac:dyDescent="0.25">
      <c r="A267" s="102" t="s">
        <v>96</v>
      </c>
      <c r="B267" s="102" t="s">
        <v>64</v>
      </c>
      <c r="C267" s="102" t="s">
        <v>65</v>
      </c>
      <c r="D267" s="102" t="s">
        <v>50</v>
      </c>
      <c r="E267" s="102" t="s">
        <v>44</v>
      </c>
      <c r="F267" s="104">
        <v>0</v>
      </c>
      <c r="G267" s="104">
        <v>0</v>
      </c>
      <c r="H267" s="104">
        <v>0</v>
      </c>
      <c r="I267" s="104">
        <v>0</v>
      </c>
      <c r="J267" s="104">
        <v>0</v>
      </c>
      <c r="K267" s="104">
        <v>0</v>
      </c>
      <c r="L267" s="104">
        <v>0</v>
      </c>
      <c r="M267" s="104">
        <v>0</v>
      </c>
      <c r="N267" s="104">
        <v>0</v>
      </c>
      <c r="O267" s="104">
        <v>0</v>
      </c>
      <c r="P267" s="104">
        <v>0</v>
      </c>
      <c r="Q267" s="104">
        <v>0</v>
      </c>
      <c r="R267" s="104">
        <v>0</v>
      </c>
      <c r="S267" s="104">
        <v>0</v>
      </c>
      <c r="T267" s="104">
        <v>0</v>
      </c>
      <c r="U267" s="104">
        <v>0</v>
      </c>
      <c r="V267" s="104">
        <v>0</v>
      </c>
      <c r="W267" s="104">
        <v>0</v>
      </c>
      <c r="X267" s="104">
        <v>0</v>
      </c>
      <c r="Y267" s="102" t="str">
        <f t="shared" si="4"/>
        <v>SSCOUT5_09_H_PR24</v>
      </c>
    </row>
    <row r="268" spans="1:27" x14ac:dyDescent="0.25">
      <c r="A268" s="102" t="s">
        <v>96</v>
      </c>
      <c r="B268" s="102" t="s">
        <v>66</v>
      </c>
      <c r="C268" s="102" t="s">
        <v>67</v>
      </c>
      <c r="D268" s="102" t="s">
        <v>68</v>
      </c>
      <c r="E268" s="102" t="s">
        <v>44</v>
      </c>
      <c r="F268" s="103" t="s">
        <v>51</v>
      </c>
      <c r="G268" s="103" t="s">
        <v>51</v>
      </c>
      <c r="H268" s="103" t="s">
        <v>51</v>
      </c>
      <c r="I268" s="103" t="s">
        <v>51</v>
      </c>
      <c r="J268" s="103" t="s">
        <v>51</v>
      </c>
      <c r="K268" s="103" t="s">
        <v>51</v>
      </c>
      <c r="L268" s="103" t="s">
        <v>51</v>
      </c>
      <c r="M268" s="103" t="s">
        <v>51</v>
      </c>
      <c r="N268" s="103" t="s">
        <v>51</v>
      </c>
      <c r="O268" s="103" t="s">
        <v>51</v>
      </c>
      <c r="P268" s="103" t="s">
        <v>51</v>
      </c>
      <c r="Q268" s="103" t="s">
        <v>51</v>
      </c>
      <c r="R268" s="103" t="s">
        <v>51</v>
      </c>
      <c r="S268" s="103" t="s">
        <v>51</v>
      </c>
      <c r="T268" s="103" t="s">
        <v>51</v>
      </c>
      <c r="U268" s="103" t="s">
        <v>51</v>
      </c>
      <c r="V268" s="103" t="s">
        <v>51</v>
      </c>
      <c r="W268" s="103" t="s">
        <v>51</v>
      </c>
      <c r="X268" s="103" t="s">
        <v>51</v>
      </c>
      <c r="Y268" s="102" t="str">
        <f t="shared" si="4"/>
        <v>SSCOUT5_09_PR24</v>
      </c>
    </row>
    <row r="269" spans="1:27" x14ac:dyDescent="0.25">
      <c r="A269" t="s">
        <v>47</v>
      </c>
      <c r="B269" t="s">
        <v>48</v>
      </c>
      <c r="C269" t="s">
        <v>49</v>
      </c>
      <c r="D269" t="s">
        <v>50</v>
      </c>
      <c r="E269" t="s">
        <v>44</v>
      </c>
      <c r="F269" s="103"/>
      <c r="G269" s="103"/>
      <c r="H269" s="103"/>
      <c r="I269" s="103"/>
      <c r="J269" s="103"/>
      <c r="K269" s="103"/>
      <c r="L269" s="103"/>
      <c r="M269" s="103"/>
      <c r="N269" s="103"/>
      <c r="O269" s="103"/>
      <c r="P269" s="103"/>
      <c r="Q269" s="103"/>
      <c r="R269" s="103"/>
      <c r="S269" s="127" t="s">
        <v>51</v>
      </c>
      <c r="T269" s="127" t="s">
        <v>51</v>
      </c>
      <c r="U269" s="127" t="s">
        <v>51</v>
      </c>
      <c r="V269" s="127" t="s">
        <v>51</v>
      </c>
      <c r="W269" s="127" t="s">
        <v>51</v>
      </c>
      <c r="X269" s="127" t="s">
        <v>51</v>
      </c>
      <c r="Y269" s="102" t="str">
        <f t="shared" si="4"/>
        <v>ANHOUT5_09_A_PR24</v>
      </c>
      <c r="AA269" s="128">
        <v>943247</v>
      </c>
    </row>
    <row r="270" spans="1:27" x14ac:dyDescent="0.25">
      <c r="A270" t="s">
        <v>47</v>
      </c>
      <c r="B270" t="s">
        <v>97</v>
      </c>
      <c r="C270" t="s">
        <v>98</v>
      </c>
      <c r="D270" t="s">
        <v>50</v>
      </c>
      <c r="E270" t="s">
        <v>44</v>
      </c>
      <c r="F270" s="103"/>
      <c r="G270" s="103"/>
      <c r="H270" s="103"/>
      <c r="I270" s="103"/>
      <c r="J270" s="103"/>
      <c r="K270" s="103"/>
      <c r="L270" s="103"/>
      <c r="M270" s="103"/>
      <c r="N270" s="103"/>
      <c r="O270" s="103"/>
      <c r="P270" s="103"/>
      <c r="Q270" s="103"/>
      <c r="R270" s="103"/>
      <c r="S270" s="128">
        <v>-63368</v>
      </c>
      <c r="T270" s="128">
        <v>126352</v>
      </c>
      <c r="U270" s="128">
        <v>122497</v>
      </c>
      <c r="V270" s="128">
        <v>128411</v>
      </c>
      <c r="W270" s="128">
        <v>138438</v>
      </c>
      <c r="X270" s="128">
        <v>137571</v>
      </c>
      <c r="Y270" s="102" t="str">
        <f t="shared" si="4"/>
        <v>ANHC_OUT5_09_H_PR24_OFWAT</v>
      </c>
      <c r="AA270" s="127" t="s">
        <v>51</v>
      </c>
    </row>
    <row r="271" spans="1:27" x14ac:dyDescent="0.25">
      <c r="A271" t="s">
        <v>69</v>
      </c>
      <c r="B271" t="s">
        <v>48</v>
      </c>
      <c r="C271" t="s">
        <v>49</v>
      </c>
      <c r="D271" t="s">
        <v>50</v>
      </c>
      <c r="E271" t="s">
        <v>44</v>
      </c>
      <c r="F271" s="103"/>
      <c r="G271" s="103"/>
      <c r="H271" s="103"/>
      <c r="I271" s="103"/>
      <c r="J271" s="103"/>
      <c r="K271" s="103"/>
      <c r="L271" s="103"/>
      <c r="M271" s="103"/>
      <c r="N271" s="103"/>
      <c r="O271" s="103"/>
      <c r="P271" s="103"/>
      <c r="Q271" s="103"/>
      <c r="R271" s="103"/>
      <c r="S271" s="127" t="s">
        <v>51</v>
      </c>
      <c r="T271" s="127" t="s">
        <v>51</v>
      </c>
      <c r="U271" s="127" t="s">
        <v>51</v>
      </c>
      <c r="V271" s="127" t="s">
        <v>51</v>
      </c>
      <c r="W271" s="127" t="s">
        <v>51</v>
      </c>
      <c r="X271" s="127" t="s">
        <v>51</v>
      </c>
      <c r="Y271" s="102" t="str">
        <f t="shared" si="4"/>
        <v>WSHOUT5_09_A_PR24</v>
      </c>
      <c r="AA271" s="128">
        <v>368109.22748587001</v>
      </c>
    </row>
    <row r="272" spans="1:27" x14ac:dyDescent="0.25">
      <c r="A272" t="s">
        <v>69</v>
      </c>
      <c r="B272" t="s">
        <v>97</v>
      </c>
      <c r="C272" t="s">
        <v>98</v>
      </c>
      <c r="D272" t="s">
        <v>50</v>
      </c>
      <c r="E272" t="s">
        <v>44</v>
      </c>
      <c r="F272" s="103"/>
      <c r="G272" s="103"/>
      <c r="H272" s="103"/>
      <c r="I272" s="103"/>
      <c r="J272" s="103"/>
      <c r="K272" s="103"/>
      <c r="L272" s="103"/>
      <c r="M272" s="103"/>
      <c r="N272" s="103"/>
      <c r="O272" s="103"/>
      <c r="P272" s="103"/>
      <c r="Q272" s="103"/>
      <c r="R272" s="103"/>
      <c r="S272" s="128">
        <v>39804.144899999999</v>
      </c>
      <c r="T272" s="128">
        <v>43706.676299999999</v>
      </c>
      <c r="U272" s="128">
        <v>87757.579199999993</v>
      </c>
      <c r="V272" s="128">
        <v>87970.363700000002</v>
      </c>
      <c r="W272" s="128">
        <v>98051.1106</v>
      </c>
      <c r="X272" s="128">
        <v>98739.268899999995</v>
      </c>
      <c r="Y272" s="102" t="str">
        <f t="shared" si="4"/>
        <v>WSHC_OUT5_09_H_PR24_OFWAT</v>
      </c>
      <c r="AA272" s="127" t="s">
        <v>51</v>
      </c>
    </row>
    <row r="273" spans="1:27" x14ac:dyDescent="0.25">
      <c r="A273" t="s">
        <v>70</v>
      </c>
      <c r="B273" t="s">
        <v>48</v>
      </c>
      <c r="C273" t="s">
        <v>49</v>
      </c>
      <c r="D273" t="s">
        <v>50</v>
      </c>
      <c r="E273" t="s">
        <v>44</v>
      </c>
      <c r="F273" s="103"/>
      <c r="G273" s="103"/>
      <c r="H273" s="103"/>
      <c r="I273" s="103"/>
      <c r="J273" s="103"/>
      <c r="K273" s="103"/>
      <c r="L273" s="103"/>
      <c r="M273" s="103"/>
      <c r="N273" s="103"/>
      <c r="O273" s="103"/>
      <c r="P273" s="103"/>
      <c r="Q273" s="103"/>
      <c r="R273" s="103"/>
      <c r="S273" s="127" t="s">
        <v>51</v>
      </c>
      <c r="T273" s="127" t="s">
        <v>51</v>
      </c>
      <c r="U273" s="127" t="s">
        <v>51</v>
      </c>
      <c r="V273" s="127" t="s">
        <v>51</v>
      </c>
      <c r="W273" s="127" t="s">
        <v>51</v>
      </c>
      <c r="X273" s="127" t="s">
        <v>51</v>
      </c>
      <c r="Y273" s="102" t="str">
        <f t="shared" si="4"/>
        <v>ENGOUT5_09_A_PR24</v>
      </c>
      <c r="AA273" s="127" t="s">
        <v>51</v>
      </c>
    </row>
    <row r="274" spans="1:27" x14ac:dyDescent="0.25">
      <c r="A274" t="s">
        <v>70</v>
      </c>
      <c r="B274" t="s">
        <v>97</v>
      </c>
      <c r="C274" t="s">
        <v>98</v>
      </c>
      <c r="D274" t="s">
        <v>50</v>
      </c>
      <c r="E274" t="s">
        <v>44</v>
      </c>
      <c r="F274" s="103"/>
      <c r="G274" s="103"/>
      <c r="H274" s="103"/>
      <c r="I274" s="103"/>
      <c r="J274" s="103"/>
      <c r="K274" s="103"/>
      <c r="L274" s="103"/>
      <c r="M274" s="103"/>
      <c r="N274" s="103"/>
      <c r="O274" s="103"/>
      <c r="P274" s="103"/>
      <c r="Q274" s="103"/>
      <c r="R274" s="103"/>
      <c r="S274" s="127" t="s">
        <v>51</v>
      </c>
      <c r="T274" s="127" t="s">
        <v>51</v>
      </c>
      <c r="U274" s="127" t="s">
        <v>51</v>
      </c>
      <c r="V274" s="127" t="s">
        <v>51</v>
      </c>
      <c r="W274" s="127" t="s">
        <v>51</v>
      </c>
      <c r="X274" s="127" t="s">
        <v>51</v>
      </c>
      <c r="Y274" s="102" t="str">
        <f t="shared" si="4"/>
        <v>ENGC_OUT5_09_H_PR24_OFWAT</v>
      </c>
      <c r="AA274" s="127" t="s">
        <v>51</v>
      </c>
    </row>
    <row r="275" spans="1:27" x14ac:dyDescent="0.25">
      <c r="A275" t="s">
        <v>71</v>
      </c>
      <c r="B275" t="s">
        <v>48</v>
      </c>
      <c r="C275" t="s">
        <v>49</v>
      </c>
      <c r="D275" t="s">
        <v>50</v>
      </c>
      <c r="E275" t="s">
        <v>44</v>
      </c>
      <c r="F275" s="103"/>
      <c r="G275" s="103"/>
      <c r="H275" s="103"/>
      <c r="I275" s="103"/>
      <c r="J275" s="103"/>
      <c r="K275" s="103"/>
      <c r="L275" s="103"/>
      <c r="M275" s="103"/>
      <c r="N275" s="103"/>
      <c r="O275" s="103"/>
      <c r="P275" s="103"/>
      <c r="Q275" s="103"/>
      <c r="R275" s="103"/>
      <c r="S275" s="127" t="s">
        <v>51</v>
      </c>
      <c r="T275" s="127" t="s">
        <v>51</v>
      </c>
      <c r="U275" s="127" t="s">
        <v>51</v>
      </c>
      <c r="V275" s="127" t="s">
        <v>51</v>
      </c>
      <c r="W275" s="127" t="s">
        <v>51</v>
      </c>
      <c r="X275" s="127" t="s">
        <v>51</v>
      </c>
      <c r="Y275" s="102" t="str">
        <f t="shared" si="4"/>
        <v>HDDOUT5_09_A_PR24</v>
      </c>
      <c r="AA275" s="128">
        <v>30917.872078921511</v>
      </c>
    </row>
    <row r="276" spans="1:27" x14ac:dyDescent="0.25">
      <c r="A276" t="s">
        <v>71</v>
      </c>
      <c r="B276" t="s">
        <v>97</v>
      </c>
      <c r="C276" t="s">
        <v>98</v>
      </c>
      <c r="D276" t="s">
        <v>50</v>
      </c>
      <c r="E276" t="s">
        <v>44</v>
      </c>
      <c r="F276" s="103"/>
      <c r="G276" s="103"/>
      <c r="H276" s="103"/>
      <c r="I276" s="103"/>
      <c r="J276" s="103"/>
      <c r="K276" s="103"/>
      <c r="L276" s="103"/>
      <c r="M276" s="103"/>
      <c r="N276" s="103"/>
      <c r="O276" s="103"/>
      <c r="P276" s="103"/>
      <c r="Q276" s="103"/>
      <c r="R276" s="103"/>
      <c r="S276" s="128">
        <v>0</v>
      </c>
      <c r="T276" s="128">
        <v>3443.2865999999999</v>
      </c>
      <c r="U276" s="128">
        <v>3443.2865999999999</v>
      </c>
      <c r="V276" s="128">
        <v>3443.2865999999999</v>
      </c>
      <c r="W276" s="128">
        <v>3443.2865999999999</v>
      </c>
      <c r="X276" s="128">
        <v>3443.2865999999999</v>
      </c>
      <c r="Y276" s="102" t="str">
        <f t="shared" si="4"/>
        <v>HDDC_OUT5_09_H_PR24_OFWAT</v>
      </c>
      <c r="AA276" s="127" t="s">
        <v>51</v>
      </c>
    </row>
    <row r="277" spans="1:27" x14ac:dyDescent="0.25">
      <c r="A277" t="s">
        <v>72</v>
      </c>
      <c r="B277" t="s">
        <v>48</v>
      </c>
      <c r="C277" t="s">
        <v>49</v>
      </c>
      <c r="D277" t="s">
        <v>50</v>
      </c>
      <c r="E277" t="s">
        <v>44</v>
      </c>
      <c r="F277" s="103"/>
      <c r="G277" s="103"/>
      <c r="H277" s="103"/>
      <c r="I277" s="103"/>
      <c r="J277" s="103"/>
      <c r="K277" s="103"/>
      <c r="L277" s="103"/>
      <c r="M277" s="103"/>
      <c r="N277" s="103"/>
      <c r="O277" s="103"/>
      <c r="P277" s="103"/>
      <c r="Q277" s="103"/>
      <c r="R277" s="103"/>
      <c r="S277" s="127" t="s">
        <v>51</v>
      </c>
      <c r="T277" s="127" t="s">
        <v>51</v>
      </c>
      <c r="U277" s="127" t="s">
        <v>51</v>
      </c>
      <c r="V277" s="127" t="s">
        <v>51</v>
      </c>
      <c r="W277" s="127" t="s">
        <v>51</v>
      </c>
      <c r="X277" s="127" t="s">
        <v>51</v>
      </c>
      <c r="Y277" s="102" t="str">
        <f t="shared" si="4"/>
        <v>SVHOUT5_09_A_PR24</v>
      </c>
      <c r="AA277" s="127" t="s">
        <v>51</v>
      </c>
    </row>
    <row r="278" spans="1:27" x14ac:dyDescent="0.25">
      <c r="A278" t="s">
        <v>72</v>
      </c>
      <c r="B278" t="s">
        <v>97</v>
      </c>
      <c r="C278" t="s">
        <v>98</v>
      </c>
      <c r="D278" t="s">
        <v>50</v>
      </c>
      <c r="E278" t="s">
        <v>44</v>
      </c>
      <c r="F278" s="103"/>
      <c r="G278" s="103"/>
      <c r="H278" s="103"/>
      <c r="I278" s="103"/>
      <c r="J278" s="103"/>
      <c r="K278" s="103"/>
      <c r="L278" s="103"/>
      <c r="M278" s="103"/>
      <c r="N278" s="103"/>
      <c r="O278" s="103"/>
      <c r="P278" s="103"/>
      <c r="Q278" s="103"/>
      <c r="R278" s="103"/>
      <c r="S278" s="127" t="s">
        <v>51</v>
      </c>
      <c r="T278" s="127" t="s">
        <v>51</v>
      </c>
      <c r="U278" s="127" t="s">
        <v>51</v>
      </c>
      <c r="V278" s="127" t="s">
        <v>51</v>
      </c>
      <c r="W278" s="127" t="s">
        <v>51</v>
      </c>
      <c r="X278" s="127" t="s">
        <v>51</v>
      </c>
      <c r="Y278" s="102" t="str">
        <f t="shared" si="4"/>
        <v>SVHC_OUT5_09_H_PR24_OFWAT</v>
      </c>
      <c r="AA278" s="127" t="s">
        <v>51</v>
      </c>
    </row>
    <row r="279" spans="1:27" x14ac:dyDescent="0.25">
      <c r="A279" t="s">
        <v>73</v>
      </c>
      <c r="B279" t="s">
        <v>48</v>
      </c>
      <c r="C279" t="s">
        <v>49</v>
      </c>
      <c r="D279" t="s">
        <v>50</v>
      </c>
      <c r="E279" t="s">
        <v>44</v>
      </c>
      <c r="F279" s="103"/>
      <c r="G279" s="103"/>
      <c r="H279" s="103"/>
      <c r="I279" s="103"/>
      <c r="J279" s="103"/>
      <c r="K279" s="103"/>
      <c r="L279" s="103"/>
      <c r="M279" s="103"/>
      <c r="N279" s="103"/>
      <c r="O279" s="103"/>
      <c r="P279" s="103"/>
      <c r="Q279" s="103"/>
      <c r="R279" s="103"/>
      <c r="S279" s="127" t="s">
        <v>51</v>
      </c>
      <c r="T279" s="127" t="s">
        <v>51</v>
      </c>
      <c r="U279" s="127" t="s">
        <v>51</v>
      </c>
      <c r="V279" s="127" t="s">
        <v>51</v>
      </c>
      <c r="W279" s="127" t="s">
        <v>51</v>
      </c>
      <c r="X279" s="127" t="s">
        <v>51</v>
      </c>
      <c r="Y279" s="102" t="str">
        <f t="shared" si="4"/>
        <v>INDOUT5_09_A_PR24</v>
      </c>
      <c r="AA279" s="127" t="s">
        <v>51</v>
      </c>
    </row>
    <row r="280" spans="1:27" x14ac:dyDescent="0.25">
      <c r="A280" t="s">
        <v>73</v>
      </c>
      <c r="B280" t="s">
        <v>97</v>
      </c>
      <c r="C280" t="s">
        <v>98</v>
      </c>
      <c r="D280" t="s">
        <v>50</v>
      </c>
      <c r="E280" t="s">
        <v>44</v>
      </c>
      <c r="F280" s="103"/>
      <c r="G280" s="103"/>
      <c r="H280" s="103"/>
      <c r="I280" s="103"/>
      <c r="J280" s="103"/>
      <c r="K280" s="103"/>
      <c r="L280" s="103"/>
      <c r="M280" s="103"/>
      <c r="N280" s="103"/>
      <c r="O280" s="103"/>
      <c r="P280" s="103"/>
      <c r="Q280" s="103"/>
      <c r="R280" s="103"/>
      <c r="S280" s="127" t="s">
        <v>51</v>
      </c>
      <c r="T280" s="127" t="s">
        <v>51</v>
      </c>
      <c r="U280" s="127" t="s">
        <v>51</v>
      </c>
      <c r="V280" s="127" t="s">
        <v>51</v>
      </c>
      <c r="W280" s="127" t="s">
        <v>51</v>
      </c>
      <c r="X280" s="127" t="s">
        <v>51</v>
      </c>
      <c r="Y280" s="102" t="str">
        <f t="shared" si="4"/>
        <v>INDC_OUT5_09_H_PR24_OFWAT</v>
      </c>
      <c r="AA280" s="127" t="s">
        <v>51</v>
      </c>
    </row>
    <row r="281" spans="1:27" x14ac:dyDescent="0.25">
      <c r="A281" t="s">
        <v>74</v>
      </c>
      <c r="B281" t="s">
        <v>48</v>
      </c>
      <c r="C281" t="s">
        <v>49</v>
      </c>
      <c r="D281" t="s">
        <v>50</v>
      </c>
      <c r="E281" t="s">
        <v>44</v>
      </c>
      <c r="F281" s="103"/>
      <c r="G281" s="103"/>
      <c r="H281" s="103"/>
      <c r="I281" s="103"/>
      <c r="J281" s="103"/>
      <c r="K281" s="103"/>
      <c r="L281" s="103"/>
      <c r="M281" s="103"/>
      <c r="N281" s="103"/>
      <c r="O281" s="103"/>
      <c r="P281" s="103"/>
      <c r="Q281" s="103"/>
      <c r="R281" s="103"/>
      <c r="S281" s="127" t="s">
        <v>51</v>
      </c>
      <c r="T281" s="127" t="s">
        <v>51</v>
      </c>
      <c r="U281" s="127" t="s">
        <v>51</v>
      </c>
      <c r="V281" s="127" t="s">
        <v>51</v>
      </c>
      <c r="W281" s="127" t="s">
        <v>51</v>
      </c>
      <c r="X281" s="127" t="s">
        <v>51</v>
      </c>
      <c r="Y281" s="102" t="str">
        <f t="shared" si="4"/>
        <v>NNEOUT5_09_A_PR24</v>
      </c>
      <c r="AA281" s="127" t="s">
        <v>51</v>
      </c>
    </row>
    <row r="282" spans="1:27" x14ac:dyDescent="0.25">
      <c r="A282" t="s">
        <v>74</v>
      </c>
      <c r="B282" t="s">
        <v>97</v>
      </c>
      <c r="C282" t="s">
        <v>98</v>
      </c>
      <c r="D282" t="s">
        <v>50</v>
      </c>
      <c r="E282" t="s">
        <v>44</v>
      </c>
      <c r="F282" s="103"/>
      <c r="G282" s="103"/>
      <c r="H282" s="103"/>
      <c r="I282" s="103"/>
      <c r="J282" s="103"/>
      <c r="K282" s="103"/>
      <c r="L282" s="103"/>
      <c r="M282" s="103"/>
      <c r="N282" s="103"/>
      <c r="O282" s="103"/>
      <c r="P282" s="103"/>
      <c r="Q282" s="103"/>
      <c r="R282" s="103"/>
      <c r="S282" s="127" t="s">
        <v>51</v>
      </c>
      <c r="T282" s="127" t="s">
        <v>51</v>
      </c>
      <c r="U282" s="127" t="s">
        <v>51</v>
      </c>
      <c r="V282" s="127" t="s">
        <v>51</v>
      </c>
      <c r="W282" s="127" t="s">
        <v>51</v>
      </c>
      <c r="X282" s="127" t="s">
        <v>51</v>
      </c>
      <c r="Y282" s="102" t="str">
        <f t="shared" si="4"/>
        <v>NNEC_OUT5_09_H_PR24_OFWAT</v>
      </c>
      <c r="AA282" s="127" t="s">
        <v>51</v>
      </c>
    </row>
    <row r="283" spans="1:27" x14ac:dyDescent="0.25">
      <c r="A283" t="s">
        <v>75</v>
      </c>
      <c r="B283" t="s">
        <v>48</v>
      </c>
      <c r="C283" t="s">
        <v>49</v>
      </c>
      <c r="D283" t="s">
        <v>50</v>
      </c>
      <c r="E283" t="s">
        <v>44</v>
      </c>
      <c r="F283" s="103"/>
      <c r="G283" s="103"/>
      <c r="H283" s="103"/>
      <c r="I283" s="103"/>
      <c r="J283" s="103"/>
      <c r="K283" s="103"/>
      <c r="L283" s="103"/>
      <c r="M283" s="103"/>
      <c r="N283" s="103"/>
      <c r="O283" s="103"/>
      <c r="P283" s="103"/>
      <c r="Q283" s="103"/>
      <c r="R283" s="103"/>
      <c r="S283" s="127" t="s">
        <v>51</v>
      </c>
      <c r="T283" s="127" t="s">
        <v>51</v>
      </c>
      <c r="U283" s="127" t="s">
        <v>51</v>
      </c>
      <c r="V283" s="127" t="s">
        <v>51</v>
      </c>
      <c r="W283" s="127" t="s">
        <v>51</v>
      </c>
      <c r="X283" s="127" t="s">
        <v>51</v>
      </c>
      <c r="Y283" s="102" t="str">
        <f t="shared" si="4"/>
        <v>NESOUT5_09_A_PR24</v>
      </c>
      <c r="AA283" s="128">
        <v>246510.14540000001</v>
      </c>
    </row>
    <row r="284" spans="1:27" x14ac:dyDescent="0.25">
      <c r="A284" t="s">
        <v>75</v>
      </c>
      <c r="B284" t="s">
        <v>97</v>
      </c>
      <c r="C284" t="s">
        <v>98</v>
      </c>
      <c r="D284" t="s">
        <v>50</v>
      </c>
      <c r="E284" t="s">
        <v>44</v>
      </c>
      <c r="F284" s="103"/>
      <c r="G284" s="103"/>
      <c r="H284" s="103"/>
      <c r="I284" s="103"/>
      <c r="J284" s="103"/>
      <c r="K284" s="103"/>
      <c r="L284" s="103"/>
      <c r="M284" s="103"/>
      <c r="N284" s="103"/>
      <c r="O284" s="103"/>
      <c r="P284" s="103"/>
      <c r="Q284" s="103"/>
      <c r="R284" s="103"/>
      <c r="S284" s="128">
        <v>-28286.611199999999</v>
      </c>
      <c r="T284" s="128">
        <v>-10004.439700000001</v>
      </c>
      <c r="U284" s="128">
        <v>-9210.9467999999997</v>
      </c>
      <c r="V284" s="128">
        <v>7121.2232999999997</v>
      </c>
      <c r="W284" s="128">
        <v>12207.785599999999</v>
      </c>
      <c r="X284" s="128">
        <v>12434.687400000001</v>
      </c>
      <c r="Y284" s="102" t="str">
        <f t="shared" si="4"/>
        <v>NESC_OUT5_09_H_PR24_OFWAT</v>
      </c>
      <c r="AA284" s="127" t="s">
        <v>51</v>
      </c>
    </row>
    <row r="285" spans="1:27" x14ac:dyDescent="0.25">
      <c r="A285" t="s">
        <v>76</v>
      </c>
      <c r="B285" t="s">
        <v>48</v>
      </c>
      <c r="C285" t="s">
        <v>49</v>
      </c>
      <c r="D285" t="s">
        <v>50</v>
      </c>
      <c r="E285" t="s">
        <v>44</v>
      </c>
      <c r="F285" s="103"/>
      <c r="G285" s="103"/>
      <c r="H285" s="103"/>
      <c r="I285" s="103"/>
      <c r="J285" s="103"/>
      <c r="K285" s="103"/>
      <c r="L285" s="103"/>
      <c r="M285" s="103"/>
      <c r="N285" s="103"/>
      <c r="O285" s="103"/>
      <c r="P285" s="103"/>
      <c r="Q285" s="103"/>
      <c r="R285" s="103"/>
      <c r="S285" s="127" t="s">
        <v>51</v>
      </c>
      <c r="T285" s="127" t="s">
        <v>51</v>
      </c>
      <c r="U285" s="127" t="s">
        <v>51</v>
      </c>
      <c r="V285" s="127" t="s">
        <v>51</v>
      </c>
      <c r="W285" s="127" t="s">
        <v>51</v>
      </c>
      <c r="X285" s="127" t="s">
        <v>51</v>
      </c>
      <c r="Y285" s="102" t="str">
        <f t="shared" si="4"/>
        <v>SVEOUT5_09_A_PR24</v>
      </c>
      <c r="AA285" s="128">
        <v>1545539.41</v>
      </c>
    </row>
    <row r="286" spans="1:27" x14ac:dyDescent="0.25">
      <c r="A286" t="s">
        <v>76</v>
      </c>
      <c r="B286" t="s">
        <v>97</v>
      </c>
      <c r="C286" t="s">
        <v>98</v>
      </c>
      <c r="D286" t="s">
        <v>50</v>
      </c>
      <c r="E286" t="s">
        <v>44</v>
      </c>
      <c r="F286" s="103"/>
      <c r="G286" s="103"/>
      <c r="H286" s="103"/>
      <c r="I286" s="103"/>
      <c r="J286" s="103"/>
      <c r="K286" s="103"/>
      <c r="L286" s="103"/>
      <c r="M286" s="103"/>
      <c r="N286" s="103"/>
      <c r="O286" s="103"/>
      <c r="P286" s="103"/>
      <c r="Q286" s="103"/>
      <c r="R286" s="103"/>
      <c r="S286" s="128">
        <v>186267.44639999999</v>
      </c>
      <c r="T286" s="128">
        <v>585367.69090000005</v>
      </c>
      <c r="U286" s="128">
        <v>623415.72560000001</v>
      </c>
      <c r="V286" s="128">
        <v>779730.41119999997</v>
      </c>
      <c r="W286" s="128">
        <v>886671.86739999999</v>
      </c>
      <c r="X286" s="128">
        <v>886671.86739999999</v>
      </c>
      <c r="Y286" s="102" t="str">
        <f t="shared" si="4"/>
        <v>SVEC_OUT5_09_H_PR24_OFWAT</v>
      </c>
      <c r="AA286" s="127" t="s">
        <v>51</v>
      </c>
    </row>
    <row r="287" spans="1:27" x14ac:dyDescent="0.25">
      <c r="A287" t="s">
        <v>77</v>
      </c>
      <c r="B287" t="s">
        <v>48</v>
      </c>
      <c r="C287" t="s">
        <v>49</v>
      </c>
      <c r="D287" t="s">
        <v>50</v>
      </c>
      <c r="E287" t="s">
        <v>44</v>
      </c>
      <c r="F287" s="103"/>
      <c r="G287" s="103"/>
      <c r="H287" s="103"/>
      <c r="I287" s="103"/>
      <c r="J287" s="103"/>
      <c r="K287" s="103"/>
      <c r="L287" s="103"/>
      <c r="M287" s="103"/>
      <c r="N287" s="103"/>
      <c r="O287" s="103"/>
      <c r="P287" s="103"/>
      <c r="Q287" s="103"/>
      <c r="R287" s="103"/>
      <c r="S287" s="127" t="s">
        <v>51</v>
      </c>
      <c r="T287" s="127" t="s">
        <v>51</v>
      </c>
      <c r="U287" s="127" t="s">
        <v>51</v>
      </c>
      <c r="V287" s="127" t="s">
        <v>51</v>
      </c>
      <c r="W287" s="127" t="s">
        <v>51</v>
      </c>
      <c r="X287" s="127" t="s">
        <v>51</v>
      </c>
      <c r="Y287" s="102" t="str">
        <f t="shared" si="4"/>
        <v>SVTOUT5_09_A_PR24</v>
      </c>
      <c r="AA287" s="127" t="s">
        <v>51</v>
      </c>
    </row>
    <row r="288" spans="1:27" x14ac:dyDescent="0.25">
      <c r="A288" t="s">
        <v>77</v>
      </c>
      <c r="B288" t="s">
        <v>97</v>
      </c>
      <c r="C288" t="s">
        <v>98</v>
      </c>
      <c r="D288" t="s">
        <v>50</v>
      </c>
      <c r="E288" t="s">
        <v>44</v>
      </c>
      <c r="F288" s="103"/>
      <c r="G288" s="103"/>
      <c r="H288" s="103"/>
      <c r="I288" s="103"/>
      <c r="J288" s="103"/>
      <c r="K288" s="103"/>
      <c r="L288" s="103"/>
      <c r="M288" s="103"/>
      <c r="N288" s="103"/>
      <c r="O288" s="103"/>
      <c r="P288" s="103"/>
      <c r="Q288" s="103"/>
      <c r="R288" s="103"/>
      <c r="S288" s="127" t="s">
        <v>51</v>
      </c>
      <c r="T288" s="127" t="s">
        <v>51</v>
      </c>
      <c r="U288" s="127" t="s">
        <v>51</v>
      </c>
      <c r="V288" s="127" t="s">
        <v>51</v>
      </c>
      <c r="W288" s="127" t="s">
        <v>51</v>
      </c>
      <c r="X288" s="127" t="s">
        <v>51</v>
      </c>
      <c r="Y288" s="102" t="str">
        <f t="shared" si="4"/>
        <v>SVTC_OUT5_09_H_PR24_OFWAT</v>
      </c>
      <c r="AA288" s="127" t="s">
        <v>51</v>
      </c>
    </row>
    <row r="289" spans="1:27" x14ac:dyDescent="0.25">
      <c r="A289" t="s">
        <v>78</v>
      </c>
      <c r="B289" t="s">
        <v>48</v>
      </c>
      <c r="C289" t="s">
        <v>49</v>
      </c>
      <c r="D289" t="s">
        <v>50</v>
      </c>
      <c r="E289" t="s">
        <v>44</v>
      </c>
      <c r="F289" s="103"/>
      <c r="G289" s="103"/>
      <c r="H289" s="103"/>
      <c r="I289" s="103"/>
      <c r="J289" s="103"/>
      <c r="K289" s="103"/>
      <c r="L289" s="103"/>
      <c r="M289" s="103"/>
      <c r="N289" s="103"/>
      <c r="O289" s="103"/>
      <c r="P289" s="103"/>
      <c r="Q289" s="103"/>
      <c r="R289" s="103"/>
      <c r="S289" s="127" t="s">
        <v>51</v>
      </c>
      <c r="T289" s="127" t="s">
        <v>51</v>
      </c>
      <c r="U289" s="127" t="s">
        <v>51</v>
      </c>
      <c r="V289" s="127" t="s">
        <v>51</v>
      </c>
      <c r="W289" s="127" t="s">
        <v>51</v>
      </c>
      <c r="X289" s="127" t="s">
        <v>51</v>
      </c>
      <c r="Y289" s="102" t="str">
        <f t="shared" si="4"/>
        <v>SWBOUT5_09_A_PR24</v>
      </c>
      <c r="AA289" s="128">
        <v>1825004.7141</v>
      </c>
    </row>
    <row r="290" spans="1:27" x14ac:dyDescent="0.25">
      <c r="A290" t="s">
        <v>78</v>
      </c>
      <c r="B290" t="s">
        <v>97</v>
      </c>
      <c r="C290" t="s">
        <v>98</v>
      </c>
      <c r="D290" t="s">
        <v>50</v>
      </c>
      <c r="E290" t="s">
        <v>44</v>
      </c>
      <c r="F290" s="103"/>
      <c r="G290" s="103"/>
      <c r="H290" s="103"/>
      <c r="I290" s="103"/>
      <c r="J290" s="103"/>
      <c r="K290" s="103"/>
      <c r="L290" s="103"/>
      <c r="M290" s="103"/>
      <c r="N290" s="103"/>
      <c r="O290" s="103"/>
      <c r="P290" s="103"/>
      <c r="Q290" s="103"/>
      <c r="R290" s="103"/>
      <c r="S290" s="128">
        <v>52621.885600000001</v>
      </c>
      <c r="T290" s="128">
        <v>49984.695900000021</v>
      </c>
      <c r="U290" s="128">
        <v>176477.18799999999</v>
      </c>
      <c r="V290" s="128">
        <v>186156.356</v>
      </c>
      <c r="W290" s="128">
        <v>198224.33850000001</v>
      </c>
      <c r="X290" s="128">
        <v>230461.08040000001</v>
      </c>
      <c r="Y290" s="102" t="str">
        <f t="shared" si="4"/>
        <v>SWBC_OUT5_09_H_PR24_OFWAT</v>
      </c>
      <c r="AA290" s="127" t="s">
        <v>51</v>
      </c>
    </row>
    <row r="291" spans="1:27" x14ac:dyDescent="0.25">
      <c r="A291" t="s">
        <v>79</v>
      </c>
      <c r="B291" t="s">
        <v>48</v>
      </c>
      <c r="C291" t="s">
        <v>49</v>
      </c>
      <c r="D291" t="s">
        <v>50</v>
      </c>
      <c r="E291" t="s">
        <v>44</v>
      </c>
      <c r="F291" s="103"/>
      <c r="G291" s="103"/>
      <c r="H291" s="103"/>
      <c r="I291" s="103"/>
      <c r="J291" s="103"/>
      <c r="K291" s="103"/>
      <c r="L291" s="103"/>
      <c r="M291" s="103"/>
      <c r="N291" s="103"/>
      <c r="O291" s="103"/>
      <c r="P291" s="103"/>
      <c r="Q291" s="103"/>
      <c r="R291" s="103"/>
      <c r="S291" s="127" t="s">
        <v>51</v>
      </c>
      <c r="T291" s="127" t="s">
        <v>51</v>
      </c>
      <c r="U291" s="127" t="s">
        <v>51</v>
      </c>
      <c r="V291" s="127" t="s">
        <v>51</v>
      </c>
      <c r="W291" s="127" t="s">
        <v>51</v>
      </c>
      <c r="X291" s="127" t="s">
        <v>51</v>
      </c>
      <c r="Y291" s="102" t="str">
        <f t="shared" si="4"/>
        <v>SWTOUT5_09_A_PR24</v>
      </c>
      <c r="AA291" s="127" t="s">
        <v>51</v>
      </c>
    </row>
    <row r="292" spans="1:27" x14ac:dyDescent="0.25">
      <c r="A292" t="s">
        <v>79</v>
      </c>
      <c r="B292" t="s">
        <v>97</v>
      </c>
      <c r="C292" t="s">
        <v>98</v>
      </c>
      <c r="D292" t="s">
        <v>50</v>
      </c>
      <c r="E292" t="s">
        <v>44</v>
      </c>
      <c r="F292" s="103"/>
      <c r="G292" s="103"/>
      <c r="H292" s="103"/>
      <c r="I292" s="103"/>
      <c r="J292" s="103"/>
      <c r="K292" s="103"/>
      <c r="L292" s="103"/>
      <c r="M292" s="103"/>
      <c r="N292" s="103"/>
      <c r="O292" s="103"/>
      <c r="P292" s="103"/>
      <c r="Q292" s="103"/>
      <c r="R292" s="103"/>
      <c r="S292" s="127" t="s">
        <v>51</v>
      </c>
      <c r="T292" s="127" t="s">
        <v>51</v>
      </c>
      <c r="U292" s="127" t="s">
        <v>51</v>
      </c>
      <c r="V292" s="127" t="s">
        <v>51</v>
      </c>
      <c r="W292" s="127" t="s">
        <v>51</v>
      </c>
      <c r="X292" s="127" t="s">
        <v>51</v>
      </c>
      <c r="Y292" s="102" t="str">
        <f t="shared" si="4"/>
        <v>SWTC_OUT5_09_H_PR24_OFWAT</v>
      </c>
      <c r="AA292" s="127" t="s">
        <v>51</v>
      </c>
    </row>
    <row r="293" spans="1:27" x14ac:dyDescent="0.25">
      <c r="A293" t="s">
        <v>80</v>
      </c>
      <c r="B293" t="s">
        <v>48</v>
      </c>
      <c r="C293" t="s">
        <v>49</v>
      </c>
      <c r="D293" t="s">
        <v>50</v>
      </c>
      <c r="E293" t="s">
        <v>44</v>
      </c>
      <c r="F293" s="103"/>
      <c r="G293" s="103"/>
      <c r="H293" s="103"/>
      <c r="I293" s="103"/>
      <c r="J293" s="103"/>
      <c r="K293" s="103"/>
      <c r="L293" s="103"/>
      <c r="M293" s="103"/>
      <c r="N293" s="103"/>
      <c r="O293" s="103"/>
      <c r="P293" s="103"/>
      <c r="Q293" s="103"/>
      <c r="R293" s="103"/>
      <c r="S293" s="127" t="s">
        <v>51</v>
      </c>
      <c r="T293" s="127" t="s">
        <v>51</v>
      </c>
      <c r="U293" s="127" t="s">
        <v>51</v>
      </c>
      <c r="V293" s="127" t="s">
        <v>51</v>
      </c>
      <c r="W293" s="127" t="s">
        <v>51</v>
      </c>
      <c r="X293" s="127" t="s">
        <v>51</v>
      </c>
      <c r="Y293" s="102" t="str">
        <f t="shared" si="4"/>
        <v>SBBOUT5_09_A_PR24</v>
      </c>
      <c r="AA293" s="127" t="s">
        <v>51</v>
      </c>
    </row>
    <row r="294" spans="1:27" x14ac:dyDescent="0.25">
      <c r="A294" t="s">
        <v>80</v>
      </c>
      <c r="B294" t="s">
        <v>97</v>
      </c>
      <c r="C294" t="s">
        <v>98</v>
      </c>
      <c r="D294" t="s">
        <v>50</v>
      </c>
      <c r="E294" t="s">
        <v>44</v>
      </c>
      <c r="F294" s="103"/>
      <c r="G294" s="103"/>
      <c r="H294" s="103"/>
      <c r="I294" s="103"/>
      <c r="J294" s="103"/>
      <c r="K294" s="103"/>
      <c r="L294" s="103"/>
      <c r="M294" s="103"/>
      <c r="N294" s="103"/>
      <c r="O294" s="103"/>
      <c r="P294" s="103"/>
      <c r="Q294" s="103"/>
      <c r="R294" s="103"/>
      <c r="S294" s="127" t="s">
        <v>51</v>
      </c>
      <c r="T294" s="127" t="s">
        <v>51</v>
      </c>
      <c r="U294" s="127" t="s">
        <v>51</v>
      </c>
      <c r="V294" s="127" t="s">
        <v>51</v>
      </c>
      <c r="W294" s="127" t="s">
        <v>51</v>
      </c>
      <c r="X294" s="127" t="s">
        <v>51</v>
      </c>
      <c r="Y294" s="102" t="str">
        <f t="shared" si="4"/>
        <v>SBBC_OUT5_09_H_PR24_OFWAT</v>
      </c>
      <c r="AA294" s="127" t="s">
        <v>51</v>
      </c>
    </row>
    <row r="295" spans="1:27" x14ac:dyDescent="0.25">
      <c r="A295" t="s">
        <v>81</v>
      </c>
      <c r="B295" t="s">
        <v>48</v>
      </c>
      <c r="C295" t="s">
        <v>49</v>
      </c>
      <c r="D295" t="s">
        <v>50</v>
      </c>
      <c r="E295" t="s">
        <v>44</v>
      </c>
      <c r="F295" s="103"/>
      <c r="G295" s="103"/>
      <c r="H295" s="103"/>
      <c r="I295" s="103"/>
      <c r="J295" s="103"/>
      <c r="K295" s="103"/>
      <c r="L295" s="103"/>
      <c r="M295" s="103"/>
      <c r="N295" s="103"/>
      <c r="O295" s="103"/>
      <c r="P295" s="103"/>
      <c r="Q295" s="103"/>
      <c r="R295" s="103"/>
      <c r="S295" s="127" t="s">
        <v>51</v>
      </c>
      <c r="T295" s="127" t="s">
        <v>51</v>
      </c>
      <c r="U295" s="127" t="s">
        <v>51</v>
      </c>
      <c r="V295" s="127" t="s">
        <v>51</v>
      </c>
      <c r="W295" s="127" t="s">
        <v>51</v>
      </c>
      <c r="X295" s="127" t="s">
        <v>51</v>
      </c>
      <c r="Y295" s="102" t="str">
        <f t="shared" si="4"/>
        <v>SRNOUT5_09_A_PR24</v>
      </c>
      <c r="AA295" s="128">
        <v>250802.0748619537</v>
      </c>
    </row>
    <row r="296" spans="1:27" x14ac:dyDescent="0.25">
      <c r="A296" t="s">
        <v>81</v>
      </c>
      <c r="B296" t="s">
        <v>97</v>
      </c>
      <c r="C296" t="s">
        <v>98</v>
      </c>
      <c r="D296" t="s">
        <v>50</v>
      </c>
      <c r="E296" t="s">
        <v>44</v>
      </c>
      <c r="F296" s="103"/>
      <c r="G296" s="103"/>
      <c r="H296" s="103"/>
      <c r="I296" s="103"/>
      <c r="J296" s="103"/>
      <c r="K296" s="103"/>
      <c r="L296" s="103"/>
      <c r="M296" s="103"/>
      <c r="N296" s="103"/>
      <c r="O296" s="103"/>
      <c r="P296" s="103"/>
      <c r="Q296" s="103"/>
      <c r="R296" s="103"/>
      <c r="S296" s="128">
        <v>84345.593099999998</v>
      </c>
      <c r="T296" s="128">
        <v>84345.593099999998</v>
      </c>
      <c r="U296" s="128">
        <v>84345.593099999998</v>
      </c>
      <c r="V296" s="128">
        <v>84345.593099999998</v>
      </c>
      <c r="W296" s="128">
        <v>84345.593099999998</v>
      </c>
      <c r="X296" s="128">
        <v>182028.3842</v>
      </c>
      <c r="Y296" s="102" t="str">
        <f t="shared" si="4"/>
        <v>SRNC_OUT5_09_H_PR24_OFWAT</v>
      </c>
      <c r="AA296" s="127" t="s">
        <v>51</v>
      </c>
    </row>
    <row r="297" spans="1:27" x14ac:dyDescent="0.25">
      <c r="A297" t="s">
        <v>82</v>
      </c>
      <c r="B297" t="s">
        <v>48</v>
      </c>
      <c r="C297" t="s">
        <v>49</v>
      </c>
      <c r="D297" t="s">
        <v>50</v>
      </c>
      <c r="E297" t="s">
        <v>44</v>
      </c>
      <c r="F297" s="103"/>
      <c r="G297" s="103"/>
      <c r="H297" s="103"/>
      <c r="I297" s="103"/>
      <c r="J297" s="103"/>
      <c r="K297" s="103"/>
      <c r="L297" s="103"/>
      <c r="M297" s="103"/>
      <c r="N297" s="103"/>
      <c r="O297" s="103"/>
      <c r="P297" s="103"/>
      <c r="Q297" s="103"/>
      <c r="R297" s="103"/>
      <c r="S297" s="127" t="s">
        <v>51</v>
      </c>
      <c r="T297" s="127" t="s">
        <v>51</v>
      </c>
      <c r="U297" s="127" t="s">
        <v>51</v>
      </c>
      <c r="V297" s="127" t="s">
        <v>51</v>
      </c>
      <c r="W297" s="127" t="s">
        <v>51</v>
      </c>
      <c r="X297" s="127" t="s">
        <v>51</v>
      </c>
      <c r="Y297" s="102" t="str">
        <f t="shared" si="4"/>
        <v>TMSOUT5_09_A_PR24</v>
      </c>
      <c r="AA297" s="128">
        <v>855133.04698373366</v>
      </c>
    </row>
    <row r="298" spans="1:27" x14ac:dyDescent="0.25">
      <c r="A298" t="s">
        <v>82</v>
      </c>
      <c r="B298" t="s">
        <v>97</v>
      </c>
      <c r="C298" t="s">
        <v>98</v>
      </c>
      <c r="D298" t="s">
        <v>50</v>
      </c>
      <c r="E298" t="s">
        <v>44</v>
      </c>
      <c r="F298" s="103"/>
      <c r="G298" s="103"/>
      <c r="H298" s="103"/>
      <c r="I298" s="103"/>
      <c r="J298" s="103"/>
      <c r="K298" s="103"/>
      <c r="L298" s="103"/>
      <c r="M298" s="103"/>
      <c r="N298" s="103"/>
      <c r="O298" s="103"/>
      <c r="P298" s="103"/>
      <c r="Q298" s="103"/>
      <c r="R298" s="103"/>
      <c r="S298" s="128">
        <v>33229.629399999998</v>
      </c>
      <c r="T298" s="128">
        <v>44064.112500000003</v>
      </c>
      <c r="U298" s="128">
        <v>44064.112500000003</v>
      </c>
      <c r="V298" s="128">
        <v>65737.865300000005</v>
      </c>
      <c r="W298" s="128">
        <v>123963.0919</v>
      </c>
      <c r="X298" s="128">
        <v>163853.63320000001</v>
      </c>
      <c r="Y298" s="102" t="str">
        <f t="shared" si="4"/>
        <v>TMSC_OUT5_09_H_PR24_OFWAT</v>
      </c>
      <c r="AA298" s="127" t="s">
        <v>51</v>
      </c>
    </row>
    <row r="299" spans="1:27" x14ac:dyDescent="0.25">
      <c r="A299" t="s">
        <v>83</v>
      </c>
      <c r="B299" t="s">
        <v>48</v>
      </c>
      <c r="C299" t="s">
        <v>49</v>
      </c>
      <c r="D299" t="s">
        <v>50</v>
      </c>
      <c r="E299" t="s">
        <v>44</v>
      </c>
      <c r="F299" s="103"/>
      <c r="G299" s="103"/>
      <c r="H299" s="103"/>
      <c r="I299" s="103"/>
      <c r="J299" s="103"/>
      <c r="K299" s="103"/>
      <c r="L299" s="103"/>
      <c r="M299" s="103"/>
      <c r="N299" s="103"/>
      <c r="O299" s="103"/>
      <c r="P299" s="103"/>
      <c r="Q299" s="103"/>
      <c r="R299" s="103"/>
      <c r="S299" s="127" t="s">
        <v>51</v>
      </c>
      <c r="T299" s="127" t="s">
        <v>51</v>
      </c>
      <c r="U299" s="127" t="s">
        <v>51</v>
      </c>
      <c r="V299" s="127" t="s">
        <v>51</v>
      </c>
      <c r="W299" s="127" t="s">
        <v>51</v>
      </c>
      <c r="X299" s="127" t="s">
        <v>51</v>
      </c>
      <c r="Y299" s="102" t="str">
        <f t="shared" si="4"/>
        <v>NWTOUT5_09_A_PR24</v>
      </c>
      <c r="AA299" s="128">
        <v>2508968.112770298</v>
      </c>
    </row>
    <row r="300" spans="1:27" x14ac:dyDescent="0.25">
      <c r="A300" t="s">
        <v>83</v>
      </c>
      <c r="B300" t="s">
        <v>97</v>
      </c>
      <c r="C300" t="s">
        <v>98</v>
      </c>
      <c r="D300" t="s">
        <v>50</v>
      </c>
      <c r="E300" t="s">
        <v>44</v>
      </c>
      <c r="F300" s="103"/>
      <c r="G300" s="103"/>
      <c r="H300" s="103"/>
      <c r="I300" s="103"/>
      <c r="J300" s="103"/>
      <c r="K300" s="103"/>
      <c r="L300" s="103"/>
      <c r="M300" s="103"/>
      <c r="N300" s="103"/>
      <c r="O300" s="103"/>
      <c r="P300" s="103"/>
      <c r="Q300" s="103"/>
      <c r="R300" s="103"/>
      <c r="S300" s="128">
        <v>89274.127900000007</v>
      </c>
      <c r="T300" s="128">
        <v>356969.99440000003</v>
      </c>
      <c r="U300" s="128">
        <v>364019.27399999998</v>
      </c>
      <c r="V300" s="128">
        <v>483740.68070000003</v>
      </c>
      <c r="W300" s="128">
        <v>483740.68070000003</v>
      </c>
      <c r="X300" s="128">
        <v>780918.67839999998</v>
      </c>
      <c r="Y300" s="102" t="str">
        <f t="shared" si="4"/>
        <v>NWTC_OUT5_09_H_PR24_OFWAT</v>
      </c>
      <c r="AA300" s="127" t="s">
        <v>51</v>
      </c>
    </row>
    <row r="301" spans="1:27" x14ac:dyDescent="0.25">
      <c r="A301" t="s">
        <v>84</v>
      </c>
      <c r="B301" t="s">
        <v>48</v>
      </c>
      <c r="C301" t="s">
        <v>49</v>
      </c>
      <c r="D301" t="s">
        <v>50</v>
      </c>
      <c r="E301" t="s">
        <v>44</v>
      </c>
      <c r="F301" s="103"/>
      <c r="G301" s="103"/>
      <c r="H301" s="103"/>
      <c r="I301" s="103"/>
      <c r="J301" s="103"/>
      <c r="K301" s="103"/>
      <c r="L301" s="103"/>
      <c r="M301" s="103"/>
      <c r="N301" s="103"/>
      <c r="O301" s="103"/>
      <c r="P301" s="103"/>
      <c r="Q301" s="103"/>
      <c r="R301" s="103"/>
      <c r="S301" s="127" t="s">
        <v>51</v>
      </c>
      <c r="T301" s="127" t="s">
        <v>51</v>
      </c>
      <c r="U301" s="127" t="s">
        <v>51</v>
      </c>
      <c r="V301" s="127" t="s">
        <v>51</v>
      </c>
      <c r="W301" s="127" t="s">
        <v>51</v>
      </c>
      <c r="X301" s="127" t="s">
        <v>51</v>
      </c>
      <c r="Y301" s="102" t="str">
        <f t="shared" si="4"/>
        <v>WASCOUT5_09_A_PR24</v>
      </c>
      <c r="AA301" s="127" t="s">
        <v>51</v>
      </c>
    </row>
    <row r="302" spans="1:27" x14ac:dyDescent="0.25">
      <c r="A302" t="s">
        <v>84</v>
      </c>
      <c r="B302" t="s">
        <v>97</v>
      </c>
      <c r="C302" t="s">
        <v>98</v>
      </c>
      <c r="D302" t="s">
        <v>50</v>
      </c>
      <c r="E302" t="s">
        <v>44</v>
      </c>
      <c r="F302" s="103"/>
      <c r="G302" s="103"/>
      <c r="H302" s="103"/>
      <c r="I302" s="103"/>
      <c r="J302" s="103"/>
      <c r="K302" s="103"/>
      <c r="L302" s="103"/>
      <c r="M302" s="103"/>
      <c r="N302" s="103"/>
      <c r="O302" s="103"/>
      <c r="P302" s="103"/>
      <c r="Q302" s="103"/>
      <c r="R302" s="103"/>
      <c r="S302" s="127" t="s">
        <v>51</v>
      </c>
      <c r="T302" s="127" t="s">
        <v>51</v>
      </c>
      <c r="U302" s="127" t="s">
        <v>51</v>
      </c>
      <c r="V302" s="127" t="s">
        <v>51</v>
      </c>
      <c r="W302" s="127" t="s">
        <v>51</v>
      </c>
      <c r="X302" s="127" t="s">
        <v>51</v>
      </c>
      <c r="Y302" s="102" t="str">
        <f t="shared" si="4"/>
        <v>WASCC_OUT5_09_H_PR24_OFWAT</v>
      </c>
      <c r="AA302" s="127" t="s">
        <v>51</v>
      </c>
    </row>
    <row r="303" spans="1:27" x14ac:dyDescent="0.25">
      <c r="A303" t="s">
        <v>85</v>
      </c>
      <c r="B303" t="s">
        <v>48</v>
      </c>
      <c r="C303" t="s">
        <v>49</v>
      </c>
      <c r="D303" t="s">
        <v>50</v>
      </c>
      <c r="E303" t="s">
        <v>44</v>
      </c>
      <c r="F303" s="103"/>
      <c r="G303" s="103"/>
      <c r="H303" s="103"/>
      <c r="I303" s="103"/>
      <c r="J303" s="103"/>
      <c r="K303" s="103"/>
      <c r="L303" s="103"/>
      <c r="M303" s="103"/>
      <c r="N303" s="103"/>
      <c r="O303" s="103"/>
      <c r="P303" s="103"/>
      <c r="Q303" s="103"/>
      <c r="R303" s="103"/>
      <c r="S303" s="127" t="s">
        <v>51</v>
      </c>
      <c r="T303" s="127" t="s">
        <v>51</v>
      </c>
      <c r="U303" s="127" t="s">
        <v>51</v>
      </c>
      <c r="V303" s="127" t="s">
        <v>51</v>
      </c>
      <c r="W303" s="127" t="s">
        <v>51</v>
      </c>
      <c r="X303" s="127" t="s">
        <v>51</v>
      </c>
      <c r="Y303" s="102" t="str">
        <f t="shared" si="4"/>
        <v>WALOUT5_09_A_PR24</v>
      </c>
      <c r="AA303" s="127" t="s">
        <v>51</v>
      </c>
    </row>
    <row r="304" spans="1:27" x14ac:dyDescent="0.25">
      <c r="A304" t="s">
        <v>85</v>
      </c>
      <c r="B304" t="s">
        <v>97</v>
      </c>
      <c r="C304" t="s">
        <v>98</v>
      </c>
      <c r="D304" t="s">
        <v>50</v>
      </c>
      <c r="E304" t="s">
        <v>44</v>
      </c>
      <c r="F304" s="103"/>
      <c r="G304" s="103"/>
      <c r="H304" s="103"/>
      <c r="I304" s="103"/>
      <c r="J304" s="103"/>
      <c r="K304" s="103"/>
      <c r="L304" s="103"/>
      <c r="M304" s="103"/>
      <c r="N304" s="103"/>
      <c r="O304" s="103"/>
      <c r="P304" s="103"/>
      <c r="Q304" s="103"/>
      <c r="R304" s="103"/>
      <c r="S304" s="127" t="s">
        <v>51</v>
      </c>
      <c r="T304" s="127" t="s">
        <v>51</v>
      </c>
      <c r="U304" s="127" t="s">
        <v>51</v>
      </c>
      <c r="V304" s="127" t="s">
        <v>51</v>
      </c>
      <c r="W304" s="127" t="s">
        <v>51</v>
      </c>
      <c r="X304" s="127" t="s">
        <v>51</v>
      </c>
      <c r="Y304" s="102" t="str">
        <f t="shared" si="4"/>
        <v>WALC_OUT5_09_H_PR24_OFWAT</v>
      </c>
      <c r="AA304" s="127" t="s">
        <v>51</v>
      </c>
    </row>
    <row r="305" spans="1:27" x14ac:dyDescent="0.25">
      <c r="A305" t="s">
        <v>86</v>
      </c>
      <c r="B305" t="s">
        <v>48</v>
      </c>
      <c r="C305" t="s">
        <v>49</v>
      </c>
      <c r="D305" t="s">
        <v>50</v>
      </c>
      <c r="E305" t="s">
        <v>44</v>
      </c>
      <c r="F305" s="103"/>
      <c r="G305" s="103"/>
      <c r="H305" s="103"/>
      <c r="I305" s="103"/>
      <c r="J305" s="103"/>
      <c r="K305" s="103"/>
      <c r="L305" s="103"/>
      <c r="M305" s="103"/>
      <c r="N305" s="103"/>
      <c r="O305" s="103"/>
      <c r="P305" s="103"/>
      <c r="Q305" s="103"/>
      <c r="R305" s="103"/>
      <c r="S305" s="127" t="s">
        <v>51</v>
      </c>
      <c r="T305" s="127" t="s">
        <v>51</v>
      </c>
      <c r="U305" s="127" t="s">
        <v>51</v>
      </c>
      <c r="V305" s="127" t="s">
        <v>51</v>
      </c>
      <c r="W305" s="127" t="s">
        <v>51</v>
      </c>
      <c r="X305" s="127" t="s">
        <v>51</v>
      </c>
      <c r="Y305" s="102" t="str">
        <f t="shared" si="4"/>
        <v>WSXOUT5_09_A_PR24</v>
      </c>
      <c r="AA305" s="128">
        <v>459170.71240000002</v>
      </c>
    </row>
    <row r="306" spans="1:27" x14ac:dyDescent="0.25">
      <c r="A306" t="s">
        <v>86</v>
      </c>
      <c r="B306" t="s">
        <v>97</v>
      </c>
      <c r="C306" t="s">
        <v>98</v>
      </c>
      <c r="D306" t="s">
        <v>50</v>
      </c>
      <c r="E306" t="s">
        <v>44</v>
      </c>
      <c r="F306" s="103"/>
      <c r="G306" s="103"/>
      <c r="H306" s="103"/>
      <c r="I306" s="103"/>
      <c r="J306" s="103"/>
      <c r="K306" s="103"/>
      <c r="L306" s="103"/>
      <c r="M306" s="103"/>
      <c r="N306" s="103"/>
      <c r="O306" s="103"/>
      <c r="P306" s="103"/>
      <c r="Q306" s="103"/>
      <c r="R306" s="103"/>
      <c r="S306" s="128">
        <v>56574.130899999996</v>
      </c>
      <c r="T306" s="128">
        <v>258764.27189999999</v>
      </c>
      <c r="U306" s="128">
        <v>258764.27189999999</v>
      </c>
      <c r="V306" s="128">
        <v>261845.856</v>
      </c>
      <c r="W306" s="128">
        <v>275818.67090000003</v>
      </c>
      <c r="X306" s="128">
        <v>282131.89899999998</v>
      </c>
      <c r="Y306" s="102" t="str">
        <f t="shared" si="4"/>
        <v>WSXC_OUT5_09_H_PR24_OFWAT</v>
      </c>
      <c r="AA306" s="127" t="s">
        <v>51</v>
      </c>
    </row>
    <row r="307" spans="1:27" x14ac:dyDescent="0.25">
      <c r="A307" t="s">
        <v>87</v>
      </c>
      <c r="B307" t="s">
        <v>48</v>
      </c>
      <c r="C307" t="s">
        <v>49</v>
      </c>
      <c r="D307" t="s">
        <v>50</v>
      </c>
      <c r="E307" t="s">
        <v>44</v>
      </c>
      <c r="F307" s="103"/>
      <c r="G307" s="103"/>
      <c r="H307" s="103"/>
      <c r="I307" s="103"/>
      <c r="J307" s="103"/>
      <c r="K307" s="103"/>
      <c r="L307" s="103"/>
      <c r="M307" s="103"/>
      <c r="N307" s="103"/>
      <c r="O307" s="103"/>
      <c r="P307" s="103"/>
      <c r="Q307" s="103"/>
      <c r="R307" s="103"/>
      <c r="S307" s="127" t="s">
        <v>51</v>
      </c>
      <c r="T307" s="127" t="s">
        <v>51</v>
      </c>
      <c r="U307" s="127" t="s">
        <v>51</v>
      </c>
      <c r="V307" s="127" t="s">
        <v>51</v>
      </c>
      <c r="W307" s="127" t="s">
        <v>51</v>
      </c>
      <c r="X307" s="127" t="s">
        <v>51</v>
      </c>
      <c r="Y307" s="102" t="str">
        <f t="shared" si="4"/>
        <v>YKYOUT5_09_A_PR24</v>
      </c>
      <c r="AA307" s="128">
        <v>3041180</v>
      </c>
    </row>
    <row r="308" spans="1:27" x14ac:dyDescent="0.25">
      <c r="A308" t="s">
        <v>87</v>
      </c>
      <c r="B308" t="s">
        <v>97</v>
      </c>
      <c r="C308" t="s">
        <v>98</v>
      </c>
      <c r="D308" t="s">
        <v>50</v>
      </c>
      <c r="E308" t="s">
        <v>44</v>
      </c>
      <c r="F308" s="103"/>
      <c r="G308" s="103"/>
      <c r="H308" s="103"/>
      <c r="I308" s="103"/>
      <c r="J308" s="103"/>
      <c r="K308" s="103"/>
      <c r="L308" s="103"/>
      <c r="M308" s="103"/>
      <c r="N308" s="103"/>
      <c r="O308" s="103"/>
      <c r="P308" s="103"/>
      <c r="Q308" s="103"/>
      <c r="R308" s="103"/>
      <c r="S308" s="128">
        <v>33328.15</v>
      </c>
      <c r="T308" s="128">
        <v>2193405.4500000002</v>
      </c>
      <c r="U308" s="128">
        <v>2291550.2999999998</v>
      </c>
      <c r="V308" s="128">
        <v>2309194.4</v>
      </c>
      <c r="W308" s="128">
        <v>2314614.65</v>
      </c>
      <c r="X308" s="128">
        <v>2314614.65</v>
      </c>
      <c r="Y308" s="102" t="str">
        <f t="shared" si="4"/>
        <v>YKYC_OUT5_09_H_PR24_OFWAT</v>
      </c>
      <c r="AA308" s="127" t="s">
        <v>51</v>
      </c>
    </row>
    <row r="309" spans="1:27" x14ac:dyDescent="0.25">
      <c r="A309" t="s">
        <v>88</v>
      </c>
      <c r="B309" t="s">
        <v>48</v>
      </c>
      <c r="C309" t="s">
        <v>49</v>
      </c>
      <c r="D309" t="s">
        <v>50</v>
      </c>
      <c r="E309" t="s">
        <v>44</v>
      </c>
      <c r="F309" s="103"/>
      <c r="G309" s="103"/>
      <c r="H309" s="103"/>
      <c r="I309" s="103"/>
      <c r="J309" s="103"/>
      <c r="K309" s="103"/>
      <c r="L309" s="103"/>
      <c r="M309" s="103"/>
      <c r="N309" s="103"/>
      <c r="O309" s="103"/>
      <c r="P309" s="103"/>
      <c r="Q309" s="103"/>
      <c r="R309" s="103"/>
      <c r="S309" s="127" t="s">
        <v>51</v>
      </c>
      <c r="T309" s="127" t="s">
        <v>51</v>
      </c>
      <c r="U309" s="127" t="s">
        <v>51</v>
      </c>
      <c r="V309" s="127" t="s">
        <v>51</v>
      </c>
      <c r="W309" s="127" t="s">
        <v>51</v>
      </c>
      <c r="X309" s="127" t="s">
        <v>51</v>
      </c>
      <c r="Y309" s="102" t="str">
        <f t="shared" si="4"/>
        <v>AFWOUT5_09_A_PR24</v>
      </c>
      <c r="AA309" s="127" t="s">
        <v>51</v>
      </c>
    </row>
    <row r="310" spans="1:27" x14ac:dyDescent="0.25">
      <c r="A310" t="s">
        <v>88</v>
      </c>
      <c r="B310" t="s">
        <v>97</v>
      </c>
      <c r="C310" t="s">
        <v>98</v>
      </c>
      <c r="D310" t="s">
        <v>50</v>
      </c>
      <c r="E310" t="s">
        <v>44</v>
      </c>
      <c r="F310" s="103"/>
      <c r="G310" s="103"/>
      <c r="H310" s="103"/>
      <c r="I310" s="103"/>
      <c r="J310" s="103"/>
      <c r="K310" s="103"/>
      <c r="L310" s="103"/>
      <c r="M310" s="103"/>
      <c r="N310" s="103"/>
      <c r="O310" s="103"/>
      <c r="P310" s="103"/>
      <c r="Q310" s="103"/>
      <c r="R310" s="103"/>
      <c r="S310" s="127" t="s">
        <v>51</v>
      </c>
      <c r="T310" s="127" t="s">
        <v>51</v>
      </c>
      <c r="U310" s="127" t="s">
        <v>51</v>
      </c>
      <c r="V310" s="127" t="s">
        <v>51</v>
      </c>
      <c r="W310" s="127" t="s">
        <v>51</v>
      </c>
      <c r="X310" s="127" t="s">
        <v>51</v>
      </c>
      <c r="Y310" s="102" t="str">
        <f t="shared" si="4"/>
        <v>AFWC_OUT5_09_H_PR24_OFWAT</v>
      </c>
      <c r="AA310" s="127" t="s">
        <v>51</v>
      </c>
    </row>
    <row r="311" spans="1:27" x14ac:dyDescent="0.25">
      <c r="A311" t="s">
        <v>89</v>
      </c>
      <c r="B311" t="s">
        <v>48</v>
      </c>
      <c r="C311" t="s">
        <v>49</v>
      </c>
      <c r="D311" t="s">
        <v>50</v>
      </c>
      <c r="E311" t="s">
        <v>44</v>
      </c>
      <c r="F311" s="103"/>
      <c r="G311" s="103"/>
      <c r="H311" s="103"/>
      <c r="I311" s="103"/>
      <c r="J311" s="103"/>
      <c r="K311" s="103"/>
      <c r="L311" s="103"/>
      <c r="M311" s="103"/>
      <c r="N311" s="103"/>
      <c r="O311" s="103"/>
      <c r="P311" s="103"/>
      <c r="Q311" s="103"/>
      <c r="R311" s="103"/>
      <c r="S311" s="127" t="s">
        <v>51</v>
      </c>
      <c r="T311" s="127" t="s">
        <v>51</v>
      </c>
      <c r="U311" s="127" t="s">
        <v>51</v>
      </c>
      <c r="V311" s="127" t="s">
        <v>51</v>
      </c>
      <c r="W311" s="127" t="s">
        <v>51</v>
      </c>
      <c r="X311" s="127" t="s">
        <v>51</v>
      </c>
      <c r="Y311" s="102" t="str">
        <f t="shared" si="4"/>
        <v>BWHOUT5_09_A_PR24</v>
      </c>
      <c r="AA311" s="127" t="s">
        <v>51</v>
      </c>
    </row>
    <row r="312" spans="1:27" x14ac:dyDescent="0.25">
      <c r="A312" t="s">
        <v>89</v>
      </c>
      <c r="B312" t="s">
        <v>97</v>
      </c>
      <c r="C312" t="s">
        <v>98</v>
      </c>
      <c r="D312" t="s">
        <v>50</v>
      </c>
      <c r="E312" t="s">
        <v>44</v>
      </c>
      <c r="F312" s="103"/>
      <c r="G312" s="103"/>
      <c r="H312" s="103"/>
      <c r="I312" s="103"/>
      <c r="J312" s="103"/>
      <c r="K312" s="103"/>
      <c r="L312" s="103"/>
      <c r="M312" s="103"/>
      <c r="N312" s="103"/>
      <c r="O312" s="103"/>
      <c r="P312" s="103"/>
      <c r="Q312" s="103"/>
      <c r="R312" s="103"/>
      <c r="S312" s="127" t="s">
        <v>51</v>
      </c>
      <c r="T312" s="127" t="s">
        <v>51</v>
      </c>
      <c r="U312" s="127" t="s">
        <v>51</v>
      </c>
      <c r="V312" s="127" t="s">
        <v>51</v>
      </c>
      <c r="W312" s="127" t="s">
        <v>51</v>
      </c>
      <c r="X312" s="127" t="s">
        <v>51</v>
      </c>
      <c r="Y312" s="102" t="str">
        <f t="shared" si="4"/>
        <v>BWHC_OUT5_09_H_PR24_OFWAT</v>
      </c>
      <c r="AA312" s="127" t="s">
        <v>51</v>
      </c>
    </row>
    <row r="313" spans="1:27" x14ac:dyDescent="0.25">
      <c r="A313" t="s">
        <v>90</v>
      </c>
      <c r="B313" t="s">
        <v>48</v>
      </c>
      <c r="C313" t="s">
        <v>49</v>
      </c>
      <c r="D313" t="s">
        <v>50</v>
      </c>
      <c r="E313" t="s">
        <v>44</v>
      </c>
      <c r="F313" s="103"/>
      <c r="G313" s="103"/>
      <c r="H313" s="103"/>
      <c r="I313" s="103"/>
      <c r="J313" s="103"/>
      <c r="K313" s="103"/>
      <c r="L313" s="103"/>
      <c r="M313" s="103"/>
      <c r="N313" s="103"/>
      <c r="O313" s="103"/>
      <c r="P313" s="103"/>
      <c r="Q313" s="103"/>
      <c r="R313" s="103"/>
      <c r="S313" s="127" t="s">
        <v>51</v>
      </c>
      <c r="T313" s="127" t="s">
        <v>51</v>
      </c>
      <c r="U313" s="127" t="s">
        <v>51</v>
      </c>
      <c r="V313" s="127" t="s">
        <v>51</v>
      </c>
      <c r="W313" s="127" t="s">
        <v>51</v>
      </c>
      <c r="X313" s="127" t="s">
        <v>51</v>
      </c>
      <c r="Y313" s="102" t="str">
        <f t="shared" si="4"/>
        <v>BRLOUT5_09_A_PR24</v>
      </c>
      <c r="AA313" s="127" t="s">
        <v>51</v>
      </c>
    </row>
    <row r="314" spans="1:27" x14ac:dyDescent="0.25">
      <c r="A314" t="s">
        <v>90</v>
      </c>
      <c r="B314" t="s">
        <v>97</v>
      </c>
      <c r="C314" t="s">
        <v>98</v>
      </c>
      <c r="D314" t="s">
        <v>50</v>
      </c>
      <c r="E314" t="s">
        <v>44</v>
      </c>
      <c r="F314" s="103"/>
      <c r="G314" s="103"/>
      <c r="H314" s="103"/>
      <c r="I314" s="103"/>
      <c r="J314" s="103"/>
      <c r="K314" s="103"/>
      <c r="L314" s="103"/>
      <c r="M314" s="103"/>
      <c r="N314" s="103"/>
      <c r="O314" s="103"/>
      <c r="P314" s="103"/>
      <c r="Q314" s="103"/>
      <c r="R314" s="103"/>
      <c r="S314" s="127" t="s">
        <v>51</v>
      </c>
      <c r="T314" s="127" t="s">
        <v>51</v>
      </c>
      <c r="U314" s="127" t="s">
        <v>51</v>
      </c>
      <c r="V314" s="127" t="s">
        <v>51</v>
      </c>
      <c r="W314" s="127" t="s">
        <v>51</v>
      </c>
      <c r="X314" s="127" t="s">
        <v>51</v>
      </c>
      <c r="Y314" s="102" t="str">
        <f t="shared" si="4"/>
        <v>BRLC_OUT5_09_H_PR24_OFWAT</v>
      </c>
      <c r="AA314" s="127" t="s">
        <v>51</v>
      </c>
    </row>
    <row r="315" spans="1:27" x14ac:dyDescent="0.25">
      <c r="A315" t="s">
        <v>91</v>
      </c>
      <c r="B315" t="s">
        <v>48</v>
      </c>
      <c r="C315" t="s">
        <v>49</v>
      </c>
      <c r="D315" t="s">
        <v>50</v>
      </c>
      <c r="E315" t="s">
        <v>44</v>
      </c>
      <c r="F315" s="103"/>
      <c r="G315" s="103"/>
      <c r="H315" s="103"/>
      <c r="I315" s="103"/>
      <c r="J315" s="103"/>
      <c r="K315" s="103"/>
      <c r="L315" s="103"/>
      <c r="M315" s="103"/>
      <c r="N315" s="103"/>
      <c r="O315" s="103"/>
      <c r="P315" s="103"/>
      <c r="Q315" s="103"/>
      <c r="R315" s="103"/>
      <c r="S315" s="127" t="s">
        <v>51</v>
      </c>
      <c r="T315" s="127" t="s">
        <v>51</v>
      </c>
      <c r="U315" s="127" t="s">
        <v>51</v>
      </c>
      <c r="V315" s="127" t="s">
        <v>51</v>
      </c>
      <c r="W315" s="127" t="s">
        <v>51</v>
      </c>
      <c r="X315" s="127" t="s">
        <v>51</v>
      </c>
      <c r="Y315" s="102" t="str">
        <f t="shared" si="4"/>
        <v>CAMOUT5_09_A_PR24</v>
      </c>
      <c r="AA315" s="127" t="s">
        <v>51</v>
      </c>
    </row>
    <row r="316" spans="1:27" x14ac:dyDescent="0.25">
      <c r="A316" t="s">
        <v>91</v>
      </c>
      <c r="B316" t="s">
        <v>97</v>
      </c>
      <c r="C316" t="s">
        <v>98</v>
      </c>
      <c r="D316" t="s">
        <v>50</v>
      </c>
      <c r="E316" t="s">
        <v>44</v>
      </c>
      <c r="F316" s="103"/>
      <c r="G316" s="103"/>
      <c r="H316" s="103"/>
      <c r="I316" s="103"/>
      <c r="J316" s="103"/>
      <c r="K316" s="103"/>
      <c r="L316" s="103"/>
      <c r="M316" s="103"/>
      <c r="N316" s="103"/>
      <c r="O316" s="103"/>
      <c r="P316" s="103"/>
      <c r="Q316" s="103"/>
      <c r="R316" s="103"/>
      <c r="S316" s="127" t="s">
        <v>51</v>
      </c>
      <c r="T316" s="127" t="s">
        <v>51</v>
      </c>
      <c r="U316" s="127" t="s">
        <v>51</v>
      </c>
      <c r="V316" s="127" t="s">
        <v>51</v>
      </c>
      <c r="W316" s="127" t="s">
        <v>51</v>
      </c>
      <c r="X316" s="127" t="s">
        <v>51</v>
      </c>
      <c r="Y316" s="102" t="str">
        <f t="shared" si="4"/>
        <v>CAMC_OUT5_09_H_PR24_OFWAT</v>
      </c>
      <c r="AA316" s="127" t="s">
        <v>51</v>
      </c>
    </row>
    <row r="317" spans="1:27" x14ac:dyDescent="0.25">
      <c r="A317" t="s">
        <v>92</v>
      </c>
      <c r="B317" t="s">
        <v>48</v>
      </c>
      <c r="C317" t="s">
        <v>49</v>
      </c>
      <c r="D317" t="s">
        <v>50</v>
      </c>
      <c r="E317" t="s">
        <v>44</v>
      </c>
      <c r="F317" s="103"/>
      <c r="G317" s="103"/>
      <c r="H317" s="103"/>
      <c r="I317" s="103"/>
      <c r="J317" s="103"/>
      <c r="K317" s="103"/>
      <c r="L317" s="103"/>
      <c r="M317" s="103"/>
      <c r="N317" s="103"/>
      <c r="O317" s="103"/>
      <c r="P317" s="103"/>
      <c r="Q317" s="103"/>
      <c r="R317" s="103"/>
      <c r="S317" s="127" t="s">
        <v>51</v>
      </c>
      <c r="T317" s="127" t="s">
        <v>51</v>
      </c>
      <c r="U317" s="127" t="s">
        <v>51</v>
      </c>
      <c r="V317" s="127" t="s">
        <v>51</v>
      </c>
      <c r="W317" s="127" t="s">
        <v>51</v>
      </c>
      <c r="X317" s="127" t="s">
        <v>51</v>
      </c>
      <c r="Y317" s="102" t="str">
        <f t="shared" si="4"/>
        <v>DVWOUT5_09_A_PR24</v>
      </c>
      <c r="AA317" s="127" t="s">
        <v>51</v>
      </c>
    </row>
    <row r="318" spans="1:27" x14ac:dyDescent="0.25">
      <c r="A318" t="s">
        <v>92</v>
      </c>
      <c r="B318" t="s">
        <v>97</v>
      </c>
      <c r="C318" t="s">
        <v>98</v>
      </c>
      <c r="D318" t="s">
        <v>50</v>
      </c>
      <c r="E318" t="s">
        <v>44</v>
      </c>
      <c r="F318" s="103"/>
      <c r="G318" s="103"/>
      <c r="H318" s="103"/>
      <c r="I318" s="103"/>
      <c r="J318" s="103"/>
      <c r="K318" s="103"/>
      <c r="L318" s="103"/>
      <c r="M318" s="103"/>
      <c r="N318" s="103"/>
      <c r="O318" s="103"/>
      <c r="P318" s="103"/>
      <c r="Q318" s="103"/>
      <c r="R318" s="103"/>
      <c r="S318" s="127" t="s">
        <v>51</v>
      </c>
      <c r="T318" s="127" t="s">
        <v>51</v>
      </c>
      <c r="U318" s="127" t="s">
        <v>51</v>
      </c>
      <c r="V318" s="127" t="s">
        <v>51</v>
      </c>
      <c r="W318" s="127" t="s">
        <v>51</v>
      </c>
      <c r="X318" s="127" t="s">
        <v>51</v>
      </c>
      <c r="Y318" s="102" t="str">
        <f t="shared" si="4"/>
        <v>DVWC_OUT5_09_H_PR24_OFWAT</v>
      </c>
      <c r="AA318" s="127" t="s">
        <v>51</v>
      </c>
    </row>
    <row r="319" spans="1:27" x14ac:dyDescent="0.25">
      <c r="A319" t="s">
        <v>93</v>
      </c>
      <c r="B319" t="s">
        <v>48</v>
      </c>
      <c r="C319" t="s">
        <v>49</v>
      </c>
      <c r="D319" t="s">
        <v>50</v>
      </c>
      <c r="E319" t="s">
        <v>44</v>
      </c>
      <c r="F319" s="103"/>
      <c r="G319" s="103"/>
      <c r="H319" s="103"/>
      <c r="I319" s="103"/>
      <c r="J319" s="103"/>
      <c r="K319" s="103"/>
      <c r="L319" s="103"/>
      <c r="M319" s="103"/>
      <c r="N319" s="103"/>
      <c r="O319" s="103"/>
      <c r="P319" s="103"/>
      <c r="Q319" s="103"/>
      <c r="R319" s="103"/>
      <c r="S319" s="127" t="s">
        <v>51</v>
      </c>
      <c r="T319" s="127" t="s">
        <v>51</v>
      </c>
      <c r="U319" s="127" t="s">
        <v>51</v>
      </c>
      <c r="V319" s="127" t="s">
        <v>51</v>
      </c>
      <c r="W319" s="127" t="s">
        <v>51</v>
      </c>
      <c r="X319" s="127" t="s">
        <v>51</v>
      </c>
      <c r="Y319" s="102" t="str">
        <f t="shared" si="4"/>
        <v>ESKOUT5_09_A_PR24</v>
      </c>
      <c r="AA319" s="127" t="s">
        <v>51</v>
      </c>
    </row>
    <row r="320" spans="1:27" x14ac:dyDescent="0.25">
      <c r="A320" t="s">
        <v>93</v>
      </c>
      <c r="B320" t="s">
        <v>97</v>
      </c>
      <c r="C320" t="s">
        <v>98</v>
      </c>
      <c r="D320" t="s">
        <v>50</v>
      </c>
      <c r="E320" t="s">
        <v>44</v>
      </c>
      <c r="F320" s="103"/>
      <c r="G320" s="103"/>
      <c r="H320" s="103"/>
      <c r="I320" s="103"/>
      <c r="J320" s="103"/>
      <c r="K320" s="103"/>
      <c r="L320" s="103"/>
      <c r="M320" s="103"/>
      <c r="N320" s="103"/>
      <c r="O320" s="103"/>
      <c r="P320" s="103"/>
      <c r="Q320" s="103"/>
      <c r="R320" s="103"/>
      <c r="S320" s="127" t="s">
        <v>51</v>
      </c>
      <c r="T320" s="127" t="s">
        <v>51</v>
      </c>
      <c r="U320" s="127" t="s">
        <v>51</v>
      </c>
      <c r="V320" s="127" t="s">
        <v>51</v>
      </c>
      <c r="W320" s="127" t="s">
        <v>51</v>
      </c>
      <c r="X320" s="127" t="s">
        <v>51</v>
      </c>
      <c r="Y320" s="102" t="str">
        <f t="shared" si="4"/>
        <v>ESKC_OUT5_09_H_PR24_OFWAT</v>
      </c>
      <c r="AA320" s="127" t="s">
        <v>51</v>
      </c>
    </row>
    <row r="321" spans="1:27" x14ac:dyDescent="0.25">
      <c r="A321" t="s">
        <v>94</v>
      </c>
      <c r="B321" t="s">
        <v>48</v>
      </c>
      <c r="C321" t="s">
        <v>49</v>
      </c>
      <c r="D321" t="s">
        <v>50</v>
      </c>
      <c r="E321" t="s">
        <v>44</v>
      </c>
      <c r="F321" s="103"/>
      <c r="G321" s="103"/>
      <c r="H321" s="103"/>
      <c r="I321" s="103"/>
      <c r="J321" s="103"/>
      <c r="K321" s="103"/>
      <c r="L321" s="103"/>
      <c r="M321" s="103"/>
      <c r="N321" s="103"/>
      <c r="O321" s="103"/>
      <c r="P321" s="103"/>
      <c r="Q321" s="103"/>
      <c r="R321" s="103"/>
      <c r="S321" s="127" t="s">
        <v>51</v>
      </c>
      <c r="T321" s="127" t="s">
        <v>51</v>
      </c>
      <c r="U321" s="127" t="s">
        <v>51</v>
      </c>
      <c r="V321" s="127" t="s">
        <v>51</v>
      </c>
      <c r="W321" s="127" t="s">
        <v>51</v>
      </c>
      <c r="X321" s="127" t="s">
        <v>51</v>
      </c>
      <c r="Y321" s="102" t="str">
        <f t="shared" si="4"/>
        <v>PRTOUT5_09_A_PR24</v>
      </c>
      <c r="AA321" s="127" t="s">
        <v>51</v>
      </c>
    </row>
    <row r="322" spans="1:27" x14ac:dyDescent="0.25">
      <c r="A322" t="s">
        <v>94</v>
      </c>
      <c r="B322" t="s">
        <v>97</v>
      </c>
      <c r="C322" t="s">
        <v>98</v>
      </c>
      <c r="D322" t="s">
        <v>50</v>
      </c>
      <c r="E322" t="s">
        <v>44</v>
      </c>
      <c r="F322" s="103"/>
      <c r="G322" s="103"/>
      <c r="H322" s="103"/>
      <c r="I322" s="103"/>
      <c r="J322" s="103"/>
      <c r="K322" s="103"/>
      <c r="L322" s="103"/>
      <c r="M322" s="103"/>
      <c r="N322" s="103"/>
      <c r="O322" s="103"/>
      <c r="P322" s="103"/>
      <c r="Q322" s="103"/>
      <c r="R322" s="103"/>
      <c r="S322" s="127" t="s">
        <v>51</v>
      </c>
      <c r="T322" s="127" t="s">
        <v>51</v>
      </c>
      <c r="U322" s="127" t="s">
        <v>51</v>
      </c>
      <c r="V322" s="127" t="s">
        <v>51</v>
      </c>
      <c r="W322" s="127" t="s">
        <v>51</v>
      </c>
      <c r="X322" s="127" t="s">
        <v>51</v>
      </c>
      <c r="Y322" s="102" t="str">
        <f t="shared" si="4"/>
        <v>PRTC_OUT5_09_H_PR24_OFWAT</v>
      </c>
      <c r="AA322" s="127" t="s">
        <v>51</v>
      </c>
    </row>
    <row r="323" spans="1:27" x14ac:dyDescent="0.25">
      <c r="A323" t="s">
        <v>95</v>
      </c>
      <c r="B323" t="s">
        <v>48</v>
      </c>
      <c r="C323" t="s">
        <v>49</v>
      </c>
      <c r="D323" t="s">
        <v>50</v>
      </c>
      <c r="E323" t="s">
        <v>44</v>
      </c>
      <c r="F323" s="103"/>
      <c r="G323" s="103"/>
      <c r="H323" s="103"/>
      <c r="I323" s="103"/>
      <c r="J323" s="103"/>
      <c r="K323" s="103"/>
      <c r="L323" s="103"/>
      <c r="M323" s="103"/>
      <c r="N323" s="103"/>
      <c r="O323" s="103"/>
      <c r="P323" s="103"/>
      <c r="Q323" s="103"/>
      <c r="R323" s="103"/>
      <c r="S323" s="127" t="s">
        <v>51</v>
      </c>
      <c r="T323" s="127" t="s">
        <v>51</v>
      </c>
      <c r="U323" s="127" t="s">
        <v>51</v>
      </c>
      <c r="V323" s="127" t="s">
        <v>51</v>
      </c>
      <c r="W323" s="127" t="s">
        <v>51</v>
      </c>
      <c r="X323" s="127" t="s">
        <v>51</v>
      </c>
      <c r="Y323" s="102" t="str">
        <f t="shared" si="4"/>
        <v>SEWOUT5_09_A_PR24</v>
      </c>
      <c r="AA323" s="127" t="s">
        <v>51</v>
      </c>
    </row>
    <row r="324" spans="1:27" x14ac:dyDescent="0.25">
      <c r="A324" t="s">
        <v>95</v>
      </c>
      <c r="B324" t="s">
        <v>97</v>
      </c>
      <c r="C324" t="s">
        <v>98</v>
      </c>
      <c r="D324" t="s">
        <v>50</v>
      </c>
      <c r="E324" t="s">
        <v>44</v>
      </c>
      <c r="F324" s="103"/>
      <c r="G324" s="103"/>
      <c r="H324" s="103"/>
      <c r="I324" s="103"/>
      <c r="J324" s="103"/>
      <c r="K324" s="103"/>
      <c r="L324" s="103"/>
      <c r="M324" s="103"/>
      <c r="N324" s="103"/>
      <c r="O324" s="103"/>
      <c r="P324" s="103"/>
      <c r="Q324" s="103"/>
      <c r="R324" s="103"/>
      <c r="S324" s="127" t="s">
        <v>51</v>
      </c>
      <c r="T324" s="127" t="s">
        <v>51</v>
      </c>
      <c r="U324" s="127" t="s">
        <v>51</v>
      </c>
      <c r="V324" s="127" t="s">
        <v>51</v>
      </c>
      <c r="W324" s="127" t="s">
        <v>51</v>
      </c>
      <c r="X324" s="127" t="s">
        <v>51</v>
      </c>
      <c r="Y324" s="102" t="str">
        <f t="shared" si="4"/>
        <v>SEWC_OUT5_09_H_PR24_OFWAT</v>
      </c>
      <c r="AA324" s="127" t="s">
        <v>51</v>
      </c>
    </row>
    <row r="325" spans="1:27" x14ac:dyDescent="0.25">
      <c r="A325" t="s">
        <v>96</v>
      </c>
      <c r="B325" t="s">
        <v>48</v>
      </c>
      <c r="C325" t="s">
        <v>49</v>
      </c>
      <c r="D325" t="s">
        <v>50</v>
      </c>
      <c r="E325" t="s">
        <v>44</v>
      </c>
      <c r="F325" s="103"/>
      <c r="G325" s="103"/>
      <c r="H325" s="103"/>
      <c r="I325" s="103"/>
      <c r="J325" s="103"/>
      <c r="K325" s="103"/>
      <c r="L325" s="103"/>
      <c r="M325" s="103"/>
      <c r="N325" s="103"/>
      <c r="O325" s="103"/>
      <c r="P325" s="103"/>
      <c r="Q325" s="103"/>
      <c r="R325" s="103"/>
      <c r="S325" s="127" t="s">
        <v>51</v>
      </c>
      <c r="T325" s="127" t="s">
        <v>51</v>
      </c>
      <c r="U325" s="127" t="s">
        <v>51</v>
      </c>
      <c r="V325" s="127" t="s">
        <v>51</v>
      </c>
      <c r="W325" s="127" t="s">
        <v>51</v>
      </c>
      <c r="X325" s="127" t="s">
        <v>51</v>
      </c>
      <c r="Y325" s="102" t="str">
        <f t="shared" ref="Y325:Y332" si="5">A325&amp;B325</f>
        <v>SSCOUT5_09_A_PR24</v>
      </c>
      <c r="AA325" s="127" t="s">
        <v>51</v>
      </c>
    </row>
    <row r="326" spans="1:27" x14ac:dyDescent="0.25">
      <c r="A326" t="s">
        <v>96</v>
      </c>
      <c r="B326" t="s">
        <v>97</v>
      </c>
      <c r="C326" t="s">
        <v>98</v>
      </c>
      <c r="D326" t="s">
        <v>50</v>
      </c>
      <c r="E326" t="s">
        <v>44</v>
      </c>
      <c r="F326" s="103"/>
      <c r="G326" s="103"/>
      <c r="H326" s="103"/>
      <c r="I326" s="103"/>
      <c r="J326" s="103"/>
      <c r="K326" s="103"/>
      <c r="L326" s="103"/>
      <c r="M326" s="103"/>
      <c r="N326" s="103"/>
      <c r="O326" s="103"/>
      <c r="P326" s="103"/>
      <c r="Q326" s="103"/>
      <c r="R326" s="103"/>
      <c r="S326" s="127" t="s">
        <v>51</v>
      </c>
      <c r="T326" s="127" t="s">
        <v>51</v>
      </c>
      <c r="U326" s="127" t="s">
        <v>51</v>
      </c>
      <c r="V326" s="127" t="s">
        <v>51</v>
      </c>
      <c r="W326" s="127" t="s">
        <v>51</v>
      </c>
      <c r="X326" s="127" t="s">
        <v>51</v>
      </c>
      <c r="Y326" s="102" t="str">
        <f t="shared" si="5"/>
        <v>SSCC_OUT5_09_H_PR24_OFWAT</v>
      </c>
      <c r="AA326" s="127" t="s">
        <v>51</v>
      </c>
    </row>
    <row r="327" spans="1:27" x14ac:dyDescent="0.25">
      <c r="A327" t="s">
        <v>99</v>
      </c>
      <c r="B327" t="s">
        <v>48</v>
      </c>
      <c r="C327" t="s">
        <v>49</v>
      </c>
      <c r="D327" t="s">
        <v>50</v>
      </c>
      <c r="E327" t="s">
        <v>44</v>
      </c>
      <c r="F327" s="103"/>
      <c r="G327" s="103"/>
      <c r="H327" s="103"/>
      <c r="I327" s="103"/>
      <c r="J327" s="103"/>
      <c r="K327" s="103"/>
      <c r="L327" s="103"/>
      <c r="M327" s="103"/>
      <c r="N327" s="103"/>
      <c r="O327" s="103"/>
      <c r="P327" s="103"/>
      <c r="Q327" s="103"/>
      <c r="R327" s="103"/>
      <c r="S327" s="127" t="s">
        <v>51</v>
      </c>
      <c r="T327" s="127" t="s">
        <v>51</v>
      </c>
      <c r="U327" s="127" t="s">
        <v>51</v>
      </c>
      <c r="V327" s="127" t="s">
        <v>51</v>
      </c>
      <c r="W327" s="127" t="s">
        <v>51</v>
      </c>
      <c r="X327" s="127" t="s">
        <v>51</v>
      </c>
      <c r="Y327" s="102" t="str">
        <f t="shared" si="5"/>
        <v>SSTOUT5_09_A_PR24</v>
      </c>
      <c r="AA327" s="127" t="s">
        <v>51</v>
      </c>
    </row>
    <row r="328" spans="1:27" x14ac:dyDescent="0.25">
      <c r="A328" t="s">
        <v>99</v>
      </c>
      <c r="B328" t="s">
        <v>97</v>
      </c>
      <c r="C328" t="s">
        <v>98</v>
      </c>
      <c r="D328" t="s">
        <v>50</v>
      </c>
      <c r="E328" t="s">
        <v>44</v>
      </c>
      <c r="F328" s="103"/>
      <c r="G328" s="103"/>
      <c r="H328" s="103"/>
      <c r="I328" s="103"/>
      <c r="J328" s="103"/>
      <c r="K328" s="103"/>
      <c r="L328" s="103"/>
      <c r="M328" s="103"/>
      <c r="N328" s="103"/>
      <c r="O328" s="103"/>
      <c r="P328" s="103"/>
      <c r="Q328" s="103"/>
      <c r="R328" s="103"/>
      <c r="S328" s="127" t="s">
        <v>51</v>
      </c>
      <c r="T328" s="127" t="s">
        <v>51</v>
      </c>
      <c r="U328" s="127" t="s">
        <v>51</v>
      </c>
      <c r="V328" s="127" t="s">
        <v>51</v>
      </c>
      <c r="W328" s="127" t="s">
        <v>51</v>
      </c>
      <c r="X328" s="127" t="s">
        <v>51</v>
      </c>
      <c r="Y328" s="102" t="str">
        <f t="shared" si="5"/>
        <v>SSTC_OUT5_09_H_PR24_OFWAT</v>
      </c>
      <c r="AA328" s="127" t="s">
        <v>51</v>
      </c>
    </row>
    <row r="329" spans="1:27" x14ac:dyDescent="0.25">
      <c r="A329" t="s">
        <v>100</v>
      </c>
      <c r="B329" t="s">
        <v>48</v>
      </c>
      <c r="C329" t="s">
        <v>49</v>
      </c>
      <c r="D329" t="s">
        <v>50</v>
      </c>
      <c r="E329" t="s">
        <v>44</v>
      </c>
      <c r="F329" s="103"/>
      <c r="G329" s="103"/>
      <c r="H329" s="103"/>
      <c r="I329" s="103"/>
      <c r="J329" s="103"/>
      <c r="K329" s="103"/>
      <c r="L329" s="103"/>
      <c r="M329" s="103"/>
      <c r="N329" s="103"/>
      <c r="O329" s="103"/>
      <c r="P329" s="103"/>
      <c r="Q329" s="103"/>
      <c r="R329" s="103"/>
      <c r="S329" s="127" t="s">
        <v>51</v>
      </c>
      <c r="T329" s="127" t="s">
        <v>51</v>
      </c>
      <c r="U329" s="127" t="s">
        <v>51</v>
      </c>
      <c r="V329" s="127" t="s">
        <v>51</v>
      </c>
      <c r="W329" s="127" t="s">
        <v>51</v>
      </c>
      <c r="X329" s="127" t="s">
        <v>51</v>
      </c>
      <c r="Y329" s="102" t="str">
        <f t="shared" si="5"/>
        <v>SESOUT5_09_A_PR24</v>
      </c>
      <c r="AA329" s="128">
        <v>0</v>
      </c>
    </row>
    <row r="330" spans="1:27" x14ac:dyDescent="0.25">
      <c r="A330" t="s">
        <v>100</v>
      </c>
      <c r="B330" t="s">
        <v>97</v>
      </c>
      <c r="C330" t="s">
        <v>98</v>
      </c>
      <c r="D330" t="s">
        <v>50</v>
      </c>
      <c r="E330" t="s">
        <v>44</v>
      </c>
      <c r="F330" s="103"/>
      <c r="G330" s="103"/>
      <c r="H330" s="103"/>
      <c r="I330" s="103"/>
      <c r="J330" s="103"/>
      <c r="K330" s="103"/>
      <c r="L330" s="103"/>
      <c r="M330" s="103"/>
      <c r="N330" s="103"/>
      <c r="O330" s="103"/>
      <c r="P330" s="103"/>
      <c r="Q330" s="103"/>
      <c r="R330" s="103"/>
      <c r="S330" s="127" t="s">
        <v>51</v>
      </c>
      <c r="T330" s="127" t="s">
        <v>51</v>
      </c>
      <c r="U330" s="127" t="s">
        <v>51</v>
      </c>
      <c r="V330" s="127" t="s">
        <v>51</v>
      </c>
      <c r="W330" s="127" t="s">
        <v>51</v>
      </c>
      <c r="X330" s="127" t="s">
        <v>51</v>
      </c>
      <c r="Y330" s="102" t="str">
        <f t="shared" si="5"/>
        <v>SESC_OUT5_09_H_PR24_OFWAT</v>
      </c>
      <c r="AA330" s="127" t="s">
        <v>51</v>
      </c>
    </row>
    <row r="331" spans="1:27" x14ac:dyDescent="0.25">
      <c r="A331" t="s">
        <v>101</v>
      </c>
      <c r="B331" t="s">
        <v>48</v>
      </c>
      <c r="C331" t="s">
        <v>49</v>
      </c>
      <c r="D331" t="s">
        <v>50</v>
      </c>
      <c r="E331" t="s">
        <v>44</v>
      </c>
      <c r="F331" s="103"/>
      <c r="G331" s="103"/>
      <c r="H331" s="103"/>
      <c r="I331" s="103"/>
      <c r="J331" s="103"/>
      <c r="K331" s="103"/>
      <c r="L331" s="103"/>
      <c r="M331" s="103"/>
      <c r="N331" s="103"/>
      <c r="O331" s="103"/>
      <c r="P331" s="103"/>
      <c r="Q331" s="103"/>
      <c r="R331" s="103"/>
      <c r="S331" s="127" t="s">
        <v>51</v>
      </c>
      <c r="T331" s="127" t="s">
        <v>51</v>
      </c>
      <c r="U331" s="127" t="s">
        <v>51</v>
      </c>
      <c r="V331" s="127" t="s">
        <v>51</v>
      </c>
      <c r="W331" s="127" t="s">
        <v>51</v>
      </c>
      <c r="X331" s="127" t="s">
        <v>51</v>
      </c>
      <c r="Y331" s="102" t="str">
        <f t="shared" si="5"/>
        <v>WOCOUT5_09_A_PR24</v>
      </c>
      <c r="AA331" s="127" t="s">
        <v>51</v>
      </c>
    </row>
    <row r="332" spans="1:27" x14ac:dyDescent="0.25">
      <c r="A332" t="s">
        <v>101</v>
      </c>
      <c r="B332" t="s">
        <v>97</v>
      </c>
      <c r="C332" t="s">
        <v>98</v>
      </c>
      <c r="D332" t="s">
        <v>50</v>
      </c>
      <c r="E332" t="s">
        <v>44</v>
      </c>
      <c r="F332" s="103"/>
      <c r="G332" s="103"/>
      <c r="H332" s="103"/>
      <c r="I332" s="103"/>
      <c r="J332" s="103"/>
      <c r="K332" s="103"/>
      <c r="L332" s="103"/>
      <c r="M332" s="103"/>
      <c r="N332" s="103"/>
      <c r="O332" s="103"/>
      <c r="P332" s="103"/>
      <c r="Q332" s="103"/>
      <c r="R332" s="103"/>
      <c r="S332" s="127" t="s">
        <v>51</v>
      </c>
      <c r="T332" s="127" t="s">
        <v>51</v>
      </c>
      <c r="U332" s="127" t="s">
        <v>51</v>
      </c>
      <c r="V332" s="127" t="s">
        <v>51</v>
      </c>
      <c r="W332" s="127" t="s">
        <v>51</v>
      </c>
      <c r="X332" s="127" t="s">
        <v>51</v>
      </c>
      <c r="Y332" s="102" t="str">
        <f t="shared" si="5"/>
        <v>WOCC_OUT5_09_H_PR24_OFWAT</v>
      </c>
      <c r="AA332" s="127" t="s">
        <v>51</v>
      </c>
    </row>
    <row r="334" spans="1:27" s="107" customFormat="1" x14ac:dyDescent="0.25">
      <c r="B334" s="107" t="s">
        <v>16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74123-5654-486D-AF93-0A92DAFDC464}">
  <sheetPr>
    <tabColor theme="6" tint="0.79998168889431442"/>
  </sheetPr>
  <dimension ref="A1:AI159"/>
  <sheetViews>
    <sheetView showGridLines="0" zoomScale="80" zoomScaleNormal="80" workbookViewId="0">
      <pane xSplit="2" ySplit="4" topLeftCell="C5" activePane="bottomRight" state="frozen"/>
      <selection pane="topRight"/>
      <selection pane="bottomLeft"/>
      <selection pane="bottomRight" sqref="A1:B1"/>
    </sheetView>
  </sheetViews>
  <sheetFormatPr defaultRowHeight="15" zeroHeight="1" x14ac:dyDescent="0.25"/>
  <cols>
    <col min="1" max="1" width="9.75" style="15" customWidth="1"/>
    <col min="2" max="2" width="9" style="32"/>
    <col min="3" max="3" width="18.375" style="32" customWidth="1"/>
    <col min="4" max="6" width="9" style="32"/>
    <col min="7" max="7" width="12.875" style="32" customWidth="1"/>
    <col min="8" max="9" width="20.375" style="32" customWidth="1"/>
    <col min="10" max="10" width="15.625" style="32" customWidth="1"/>
    <col min="11" max="11" width="21.25" style="32" customWidth="1"/>
    <col min="12" max="12" width="20.375" style="32" customWidth="1"/>
    <col min="13" max="13" width="147.875" style="32" customWidth="1"/>
    <col min="14" max="15" width="20.375" style="32" customWidth="1"/>
    <col min="16" max="16" width="14" style="32" customWidth="1"/>
    <col min="17" max="35" width="14.75" style="15" customWidth="1"/>
    <col min="36" max="16384" width="9" style="15"/>
  </cols>
  <sheetData>
    <row r="1" spans="1:35" s="22" customFormat="1" x14ac:dyDescent="0.25">
      <c r="A1" s="136"/>
      <c r="B1" s="136"/>
      <c r="C1" s="18"/>
      <c r="D1" s="18"/>
      <c r="E1" s="18"/>
      <c r="F1" s="18"/>
      <c r="G1" s="19"/>
      <c r="H1" s="19"/>
      <c r="I1" s="19"/>
      <c r="J1" s="19"/>
      <c r="K1" s="19"/>
      <c r="L1" s="19"/>
      <c r="M1" s="19"/>
      <c r="N1" s="19"/>
      <c r="O1" s="19"/>
      <c r="P1" s="19"/>
      <c r="Q1" s="20"/>
      <c r="R1" s="20"/>
      <c r="S1" s="20"/>
      <c r="T1" s="20"/>
      <c r="U1" s="20"/>
      <c r="V1" s="20"/>
      <c r="W1" s="20"/>
      <c r="X1" s="20"/>
      <c r="Y1" s="20"/>
      <c r="Z1" s="20"/>
      <c r="AA1" s="20"/>
      <c r="AB1" s="20"/>
      <c r="AC1" s="20"/>
      <c r="AD1" s="20"/>
      <c r="AE1" s="20"/>
      <c r="AF1" s="20"/>
      <c r="AG1" s="20"/>
      <c r="AH1" s="20"/>
      <c r="AI1" s="20"/>
    </row>
    <row r="2" spans="1:35" s="22" customFormat="1" ht="34.9" customHeight="1" x14ac:dyDescent="0.25">
      <c r="A2" s="17"/>
      <c r="B2" s="108" t="str">
        <f>Overview!B2 &amp;" - data formatted"</f>
        <v>River Water Quality - data formatted</v>
      </c>
      <c r="C2" s="109"/>
      <c r="D2" s="109"/>
      <c r="E2" s="109"/>
      <c r="F2" s="109"/>
      <c r="G2" s="109"/>
      <c r="H2" s="109"/>
      <c r="I2" s="109"/>
      <c r="J2" s="109"/>
      <c r="K2" s="109"/>
      <c r="L2" s="109"/>
      <c r="M2" s="109"/>
      <c r="N2" s="109"/>
      <c r="O2" s="109"/>
      <c r="P2" s="109"/>
      <c r="Q2" s="17"/>
      <c r="R2" s="17"/>
      <c r="S2" s="17"/>
      <c r="T2" s="17"/>
      <c r="U2" s="17"/>
      <c r="V2" s="17"/>
      <c r="W2" s="17"/>
      <c r="X2" s="17"/>
      <c r="Y2" s="17"/>
      <c r="Z2" s="17"/>
      <c r="AA2" s="17"/>
      <c r="AB2" s="17"/>
      <c r="AC2" s="17"/>
      <c r="AD2" s="17"/>
      <c r="AE2" s="17"/>
      <c r="AF2" s="17"/>
      <c r="AG2" s="17"/>
      <c r="AH2" s="17"/>
      <c r="AI2" s="17"/>
    </row>
    <row r="3" spans="1:35" x14ac:dyDescent="0.25">
      <c r="A3" s="137"/>
      <c r="B3" s="137"/>
      <c r="C3" s="26"/>
      <c r="D3" s="26"/>
      <c r="E3" s="26"/>
      <c r="F3" s="26"/>
      <c r="G3" s="27"/>
      <c r="H3" s="27"/>
      <c r="I3" s="27"/>
      <c r="J3" s="27"/>
      <c r="K3" s="27"/>
      <c r="L3" s="27"/>
      <c r="M3" s="27"/>
      <c r="N3" s="27"/>
      <c r="O3" s="27"/>
      <c r="P3" s="27"/>
      <c r="Q3" s="28"/>
      <c r="R3" s="28"/>
      <c r="S3" s="28"/>
      <c r="T3" s="28"/>
      <c r="U3" s="28"/>
      <c r="V3" s="28"/>
      <c r="W3" s="28"/>
      <c r="X3" s="28"/>
      <c r="Y3" s="28"/>
      <c r="Z3" s="28"/>
      <c r="AA3" s="28"/>
      <c r="AB3" s="28"/>
      <c r="AC3" s="28"/>
      <c r="AD3" s="28"/>
      <c r="AE3" s="28"/>
      <c r="AF3" s="28"/>
      <c r="AG3" s="28"/>
      <c r="AH3" s="28"/>
      <c r="AI3" s="28"/>
    </row>
    <row r="4" spans="1:35" s="30" customFormat="1" ht="18.75" x14ac:dyDescent="0.3">
      <c r="A4" s="1"/>
      <c r="B4" s="2" t="s">
        <v>102</v>
      </c>
      <c r="C4" s="2" t="s">
        <v>103</v>
      </c>
      <c r="D4" s="2" t="s">
        <v>104</v>
      </c>
      <c r="E4" s="2" t="s">
        <v>105</v>
      </c>
      <c r="F4" s="2" t="s">
        <v>106</v>
      </c>
      <c r="G4" s="3" t="s">
        <v>107</v>
      </c>
      <c r="H4" s="4" t="s">
        <v>108</v>
      </c>
      <c r="I4" s="4" t="s">
        <v>109</v>
      </c>
      <c r="J4" s="4" t="s">
        <v>110</v>
      </c>
      <c r="K4" s="4" t="s">
        <v>111</v>
      </c>
      <c r="L4" s="4" t="s">
        <v>112</v>
      </c>
      <c r="M4" s="4" t="s">
        <v>113</v>
      </c>
      <c r="N4" s="4" t="s">
        <v>114</v>
      </c>
      <c r="O4" s="4" t="s">
        <v>115</v>
      </c>
      <c r="P4" s="4" t="s">
        <v>43</v>
      </c>
      <c r="Q4" s="5" t="s">
        <v>24</v>
      </c>
      <c r="R4" s="5" t="s">
        <v>25</v>
      </c>
      <c r="S4" s="5" t="s">
        <v>26</v>
      </c>
      <c r="T4" s="5" t="s">
        <v>27</v>
      </c>
      <c r="U4" s="5" t="s">
        <v>28</v>
      </c>
      <c r="V4" s="5" t="s">
        <v>29</v>
      </c>
      <c r="W4" s="5" t="s">
        <v>30</v>
      </c>
      <c r="X4" s="5" t="s">
        <v>31</v>
      </c>
      <c r="Y4" s="5" t="s">
        <v>32</v>
      </c>
      <c r="Z4" s="5" t="s">
        <v>33</v>
      </c>
      <c r="AA4" s="5" t="s">
        <v>34</v>
      </c>
      <c r="AB4" s="5" t="s">
        <v>35</v>
      </c>
      <c r="AC4" s="5" t="s">
        <v>36</v>
      </c>
      <c r="AD4" s="6" t="s">
        <v>37</v>
      </c>
      <c r="AE4" s="6" t="s">
        <v>38</v>
      </c>
      <c r="AF4" s="6" t="s">
        <v>39</v>
      </c>
      <c r="AG4" s="6" t="s">
        <v>40</v>
      </c>
      <c r="AH4" s="6" t="s">
        <v>41</v>
      </c>
      <c r="AI4" s="6" t="s">
        <v>42</v>
      </c>
    </row>
    <row r="5" spans="1:35" x14ac:dyDescent="0.25">
      <c r="A5" s="7"/>
      <c r="B5" s="8" t="s">
        <v>47</v>
      </c>
      <c r="C5" s="9" t="str">
        <f>_xlfn.XLOOKUP($B5,FD_Lists!$B$4:$B$25,FD_Lists!C$4:C$25)</f>
        <v>Anglian Water</v>
      </c>
      <c r="D5" s="9" t="str">
        <f>_xlfn.XLOOKUP($B5,FD_Lists!$B$4:$B$25,FD_Lists!D$4:D$25)</f>
        <v>England</v>
      </c>
      <c r="E5" s="9" t="str">
        <f>_xlfn.XLOOKUP($B5,FD_Lists!$B$4:$B$25,FD_Lists!E$4:E$25)</f>
        <v>Company</v>
      </c>
      <c r="F5" s="9" t="str">
        <f>_xlfn.XLOOKUP($B5,FD_Lists!$B$4:$B$25,FD_Lists!F$4:F$25)</f>
        <v>WaSC</v>
      </c>
      <c r="G5" s="10" t="s">
        <v>116</v>
      </c>
      <c r="H5" s="52" t="s">
        <v>66</v>
      </c>
      <c r="I5" s="11" t="str">
        <f>B5&amp;H5</f>
        <v>ANHOUT5_09_PR24</v>
      </c>
      <c r="J5" s="11" t="s">
        <v>117</v>
      </c>
      <c r="K5" s="11" t="s">
        <v>118</v>
      </c>
      <c r="L5" s="11" t="s">
        <v>119</v>
      </c>
      <c r="M5" s="64" t="str">
        <f>_xlfn.XLOOKUP(F_Inputs_Formatted!H5,F_Inputs!$B:$B,F_Inputs!C:C)</f>
        <v>Underlying calculations for common performance commitments - wastewater - River water quality?(phosphorus) - Reduction in phosphorus as a percentage of load discharged from treatment works in 2020</v>
      </c>
      <c r="N5" s="64" t="str">
        <f>_xlfn.XLOOKUP(F_Inputs_Formatted!H5,F_Inputs!$B:$B,F_Inputs!D:D)</f>
        <v>%</v>
      </c>
      <c r="O5" s="11">
        <v>4</v>
      </c>
      <c r="P5" s="11"/>
      <c r="Q5" s="75">
        <f>IFERROR(ROUND(INDEX(F_Inputs!$A$4:$Y$268, MATCH(F_Inputs_Formatted!$B5&amp;F_Inputs_Formatted!$H5,F_Inputs!$Y$4:$Y$268,0),MATCH(F_Inputs_Formatted!Q$4,F_Inputs!$A$4:$Y$4,0)),$O5),"##BLANK")</f>
        <v>0</v>
      </c>
      <c r="R5" s="75">
        <f>IFERROR(ROUND(INDEX(F_Inputs!$A$4:$Y$268, MATCH(F_Inputs_Formatted!$B5&amp;F_Inputs_Formatted!$H5,F_Inputs!$Y$4:$Y$268,0),MATCH(F_Inputs_Formatted!R$4,F_Inputs!$A$4:$Y$4,0)),$O5),"##BLANK")</f>
        <v>-4.5900000000000003E-2</v>
      </c>
      <c r="S5" s="75">
        <f>IFERROR(ROUND(INDEX(F_Inputs!$A$4:$Y$268, MATCH(F_Inputs_Formatted!$B5&amp;F_Inputs_Formatted!$H5,F_Inputs!$Y$4:$Y$268,0),MATCH(F_Inputs_Formatted!S$4,F_Inputs!$A$4:$Y$4,0)),$O5),"##BLANK")</f>
        <v>-3.0300000000000001E-2</v>
      </c>
      <c r="T5" s="75">
        <f>IFERROR(ROUND(INDEX(F_Inputs!$A$4:$Y$268, MATCH(F_Inputs_Formatted!$B5&amp;F_Inputs_Formatted!$H5,F_Inputs!$Y$4:$Y$268,0),MATCH(F_Inputs_Formatted!T$4,F_Inputs!$A$4:$Y$4,0)),$O5),"##BLANK")</f>
        <v>-0.31309999999999999</v>
      </c>
      <c r="U5" s="75">
        <f>IFERROR(ROUND(INDEX(F_Inputs!$A$4:$Y$268, MATCH(F_Inputs_Formatted!$B5&amp;F_Inputs_Formatted!$H5,F_Inputs!$Y$4:$Y$268,0),MATCH(F_Inputs_Formatted!U$4,F_Inputs!$A$4:$Y$4,0)),$O5),"##BLANK")</f>
        <v>-0.41789999999999999</v>
      </c>
      <c r="V5" s="75">
        <f>IFERROR(ROUND(INDEX(F_Inputs!$A$4:$Y$268, MATCH(F_Inputs_Formatted!$B5&amp;F_Inputs_Formatted!$H5,F_Inputs!$Y$4:$Y$268,0),MATCH(F_Inputs_Formatted!V$4,F_Inputs!$A$4:$Y$4,0)),$O5),"##BLANK")</f>
        <v>-0.46879999999999999</v>
      </c>
      <c r="W5" s="75">
        <f>IFERROR(ROUND(INDEX(F_Inputs!$A$4:$Y$268, MATCH(F_Inputs_Formatted!$B5&amp;F_Inputs_Formatted!$H5,F_Inputs!$Y$4:$Y$268,0),MATCH(F_Inputs_Formatted!W$4,F_Inputs!$A$4:$Y$4,0)),$O5),"##BLANK")</f>
        <v>-0.42520000000000002</v>
      </c>
      <c r="X5" s="75">
        <f>IFERROR(ROUND(INDEX(F_Inputs!$A$4:$Y$268, MATCH(F_Inputs_Formatted!$B5&amp;F_Inputs_Formatted!$H5,F_Inputs!$Y$4:$Y$268,0),MATCH(F_Inputs_Formatted!X$4,F_Inputs!$A$4:$Y$4,0)),$O5),"##BLANK")</f>
        <v>-0.39739999999999998</v>
      </c>
      <c r="Y5" s="75">
        <f>IFERROR(ROUND(INDEX(F_Inputs!$A$4:$Y$268, MATCH(F_Inputs_Formatted!$B5&amp;F_Inputs_Formatted!$H5,F_Inputs!$Y$4:$Y$268,0),MATCH(F_Inputs_Formatted!Y$4,F_Inputs!$A$4:$Y$4,0)),$O5),"##BLANK")</f>
        <v>-0.36449999999999999</v>
      </c>
      <c r="Z5" s="75">
        <f>IFERROR(ROUND(INDEX(F_Inputs!$A$4:$Y$268, MATCH(F_Inputs_Formatted!$B5&amp;F_Inputs_Formatted!$H5,F_Inputs!$Y$4:$Y$268,0),MATCH(F_Inputs_Formatted!Z$4,F_Inputs!$A$4:$Y$4,0)),$O5),"##BLANK")</f>
        <v>0</v>
      </c>
      <c r="AA5" s="75">
        <f>IFERROR(ROUND(INDEX(F_Inputs!$A$4:$Y$268, MATCH(F_Inputs_Formatted!$B5&amp;F_Inputs_Formatted!$H5,F_Inputs!$Y$4:$Y$268,0),MATCH(F_Inputs_Formatted!AA$4,F_Inputs!$A$4:$Y$4,0)),$O5),"##BLANK")</f>
        <v>1.2999999999999999E-2</v>
      </c>
      <c r="AB5" s="75">
        <f>IFERROR(ROUND(INDEX(F_Inputs!$A$4:$Y$268, MATCH(F_Inputs_Formatted!$B5&amp;F_Inputs_Formatted!$H5,F_Inputs!$Y$4:$Y$268,0),MATCH(F_Inputs_Formatted!AB$4,F_Inputs!$A$4:$Y$4,0)),$O5),"##BLANK")</f>
        <v>5.7000000000000002E-2</v>
      </c>
      <c r="AC5" s="75">
        <f>IFERROR(ROUND(INDEX(F_Inputs!$A$4:$Y$268, MATCH(F_Inputs_Formatted!$B5&amp;F_Inputs_Formatted!$H5,F_Inputs!$Y$4:$Y$268,0),MATCH(F_Inputs_Formatted!AC$4,F_Inputs!$A$4:$Y$4,0)),$O5),"##BLANK")</f>
        <v>-6.0000000000000001E-3</v>
      </c>
      <c r="AD5" s="75">
        <f>IFERROR(ROUND(INDEX(F_Inputs!$A$4:$Y$268, MATCH(F_Inputs_Formatted!$B5&amp;F_Inputs_Formatted!$H5,F_Inputs!$Y$4:$Y$268,0),MATCH(F_Inputs_Formatted!AD$4,F_Inputs!$A$4:$Y$4,0)),$O5),"##BLANK")</f>
        <v>-6.7199999999999996E-2</v>
      </c>
      <c r="AE5" s="75">
        <f>IFERROR(ROUND(INDEX(F_Inputs!$A$4:$Y$268, MATCH(F_Inputs_Formatted!$B5&amp;F_Inputs_Formatted!$H5,F_Inputs!$Y$4:$Y$268,0),MATCH(F_Inputs_Formatted!AE$4,F_Inputs!$A$4:$Y$4,0)),$O5),"##BLANK")</f>
        <v>0.13400000000000001</v>
      </c>
      <c r="AF5" s="75">
        <f>IFERROR(ROUND(INDEX(F_Inputs!$A$4:$Y$268, MATCH(F_Inputs_Formatted!$B5&amp;F_Inputs_Formatted!$H5,F_Inputs!$Y$4:$Y$268,0),MATCH(F_Inputs_Formatted!AF$4,F_Inputs!$A$4:$Y$4,0)),$O5),"##BLANK")</f>
        <v>0.12989999999999999</v>
      </c>
      <c r="AG5" s="75">
        <f>IFERROR(ROUND(INDEX(F_Inputs!$A$4:$Y$268, MATCH(F_Inputs_Formatted!$B5&amp;F_Inputs_Formatted!$H5,F_Inputs!$Y$4:$Y$268,0),MATCH(F_Inputs_Formatted!AG$4,F_Inputs!$A$4:$Y$4,0)),$O5),"##BLANK")</f>
        <v>0.1361</v>
      </c>
      <c r="AH5" s="75">
        <f>IFERROR(ROUND(INDEX(F_Inputs!$A$4:$Y$268, MATCH(F_Inputs_Formatted!$B5&amp;F_Inputs_Formatted!$H5,F_Inputs!$Y$4:$Y$268,0),MATCH(F_Inputs_Formatted!AH$4,F_Inputs!$A$4:$Y$4,0)),$O5),"##BLANK")</f>
        <v>0.14680000000000001</v>
      </c>
      <c r="AI5" s="75">
        <f>IFERROR(ROUND(INDEX(F_Inputs!$A$4:$Y$268, MATCH(F_Inputs_Formatted!$B5&amp;F_Inputs_Formatted!$H5,F_Inputs!$Y$4:$Y$268,0),MATCH(F_Inputs_Formatted!AI$4,F_Inputs!$A$4:$Y$4,0)),$O5),"##BLANK")</f>
        <v>0.14580000000000001</v>
      </c>
    </row>
    <row r="6" spans="1:35" x14ac:dyDescent="0.25">
      <c r="A6" s="7"/>
      <c r="B6" s="9" t="s">
        <v>69</v>
      </c>
      <c r="C6" s="9" t="str">
        <f>_xlfn.XLOOKUP($B6,FD_Lists!$B$4:$B$25,FD_Lists!C$4:C$25)</f>
        <v>Dŵr Cymru</v>
      </c>
      <c r="D6" s="9" t="str">
        <f>_xlfn.XLOOKUP($B6,FD_Lists!$B$4:$B$25,FD_Lists!D$4:D$25)</f>
        <v>Wales</v>
      </c>
      <c r="E6" s="9" t="str">
        <f>_xlfn.XLOOKUP($B6,FD_Lists!$B$4:$B$25,FD_Lists!E$4:E$25)</f>
        <v>Company</v>
      </c>
      <c r="F6" s="9" t="str">
        <f>_xlfn.XLOOKUP($B6,FD_Lists!$B$4:$B$25,FD_Lists!F$4:F$25)</f>
        <v>WaSC</v>
      </c>
      <c r="G6" s="10" t="s">
        <v>116</v>
      </c>
      <c r="H6" s="52" t="s">
        <v>66</v>
      </c>
      <c r="I6" s="11" t="str">
        <f t="shared" ref="I6:I21" si="0">B6&amp;H6</f>
        <v>WSHOUT5_09_PR24</v>
      </c>
      <c r="J6" s="11" t="s">
        <v>117</v>
      </c>
      <c r="K6" s="11" t="s">
        <v>118</v>
      </c>
      <c r="L6" s="11" t="s">
        <v>119</v>
      </c>
      <c r="M6" s="64" t="str">
        <f>_xlfn.XLOOKUP(F_Inputs_Formatted!H6,F_Inputs!$B:$B,F_Inputs!C:C)</f>
        <v>Underlying calculations for common performance commitments - wastewater - River water quality?(phosphorus) - Reduction in phosphorus as a percentage of load discharged from treatment works in 2020</v>
      </c>
      <c r="N6" s="64" t="str">
        <f>_xlfn.XLOOKUP(F_Inputs_Formatted!H6,F_Inputs!$B:$B,F_Inputs!D:D)</f>
        <v>%</v>
      </c>
      <c r="O6" s="11">
        <v>4</v>
      </c>
      <c r="P6" s="11"/>
      <c r="Q6" s="75">
        <f>IFERROR(ROUND(INDEX(F_Inputs!$A$4:$Y$268, MATCH(F_Inputs_Formatted!$B6&amp;F_Inputs_Formatted!$H6,F_Inputs!$Y$4:$Y$268,0),MATCH(F_Inputs_Formatted!Q$4,F_Inputs!$A$4:$Y$4,0)),$O6),"##BLANK")</f>
        <v>5.4300000000000001E-2</v>
      </c>
      <c r="R6" s="75">
        <f>IFERROR(ROUND(INDEX(F_Inputs!$A$4:$Y$268, MATCH(F_Inputs_Formatted!$B6&amp;F_Inputs_Formatted!$H6,F_Inputs!$Y$4:$Y$268,0),MATCH(F_Inputs_Formatted!R$4,F_Inputs!$A$4:$Y$4,0)),$O6),"##BLANK")</f>
        <v>4.87E-2</v>
      </c>
      <c r="S6" s="75">
        <f>IFERROR(ROUND(INDEX(F_Inputs!$A$4:$Y$268, MATCH(F_Inputs_Formatted!$B6&amp;F_Inputs_Formatted!$H6,F_Inputs!$Y$4:$Y$268,0),MATCH(F_Inputs_Formatted!S$4,F_Inputs!$A$4:$Y$4,0)),$O6),"##BLANK")</f>
        <v>1.89E-2</v>
      </c>
      <c r="T6" s="75">
        <f>IFERROR(ROUND(INDEX(F_Inputs!$A$4:$Y$268, MATCH(F_Inputs_Formatted!$B6&amp;F_Inputs_Formatted!$H6,F_Inputs!$Y$4:$Y$268,0),MATCH(F_Inputs_Formatted!T$4,F_Inputs!$A$4:$Y$4,0)),$O6),"##BLANK")</f>
        <v>2.76E-2</v>
      </c>
      <c r="U6" s="75">
        <f>IFERROR(ROUND(INDEX(F_Inputs!$A$4:$Y$268, MATCH(F_Inputs_Formatted!$B6&amp;F_Inputs_Formatted!$H6,F_Inputs!$Y$4:$Y$268,0),MATCH(F_Inputs_Formatted!U$4,F_Inputs!$A$4:$Y$4,0)),$O6),"##BLANK")</f>
        <v>-3.5700000000000003E-2</v>
      </c>
      <c r="V6" s="75">
        <f>IFERROR(ROUND(INDEX(F_Inputs!$A$4:$Y$268, MATCH(F_Inputs_Formatted!$B6&amp;F_Inputs_Formatted!$H6,F_Inputs!$Y$4:$Y$268,0),MATCH(F_Inputs_Formatted!V$4,F_Inputs!$A$4:$Y$4,0)),$O6),"##BLANK")</f>
        <v>1.0200000000000001E-2</v>
      </c>
      <c r="W6" s="75">
        <f>IFERROR(ROUND(INDEX(F_Inputs!$A$4:$Y$268, MATCH(F_Inputs_Formatted!$B6&amp;F_Inputs_Formatted!$H6,F_Inputs!$Y$4:$Y$268,0),MATCH(F_Inputs_Formatted!W$4,F_Inputs!$A$4:$Y$4,0)),$O6),"##BLANK")</f>
        <v>-7.9000000000000008E-3</v>
      </c>
      <c r="X6" s="75">
        <f>IFERROR(ROUND(INDEX(F_Inputs!$A$4:$Y$268, MATCH(F_Inputs_Formatted!$B6&amp;F_Inputs_Formatted!$H6,F_Inputs!$Y$4:$Y$268,0),MATCH(F_Inputs_Formatted!X$4,F_Inputs!$A$4:$Y$4,0)),$O6),"##BLANK")</f>
        <v>-5.0000000000000001E-3</v>
      </c>
      <c r="Y6" s="75">
        <f>IFERROR(ROUND(INDEX(F_Inputs!$A$4:$Y$268, MATCH(F_Inputs_Formatted!$B6&amp;F_Inputs_Formatted!$H6,F_Inputs!$Y$4:$Y$268,0),MATCH(F_Inputs_Formatted!Y$4,F_Inputs!$A$4:$Y$4,0)),$O6),"##BLANK")</f>
        <v>-1E-3</v>
      </c>
      <c r="Z6" s="75">
        <f>IFERROR(ROUND(INDEX(F_Inputs!$A$4:$Y$268, MATCH(F_Inputs_Formatted!$B6&amp;F_Inputs_Formatted!$H6,F_Inputs!$Y$4:$Y$268,0),MATCH(F_Inputs_Formatted!Z$4,F_Inputs!$A$4:$Y$4,0)),$O6),"##BLANK")</f>
        <v>0</v>
      </c>
      <c r="AA6" s="75">
        <f>IFERROR(ROUND(INDEX(F_Inputs!$A$4:$Y$268, MATCH(F_Inputs_Formatted!$B6&amp;F_Inputs_Formatted!$H6,F_Inputs!$Y$4:$Y$268,0),MATCH(F_Inputs_Formatted!AA$4,F_Inputs!$A$4:$Y$4,0)),$O6),"##BLANK")</f>
        <v>1.8499999999999999E-2</v>
      </c>
      <c r="AB6" s="75">
        <f>IFERROR(ROUND(INDEX(F_Inputs!$A$4:$Y$268, MATCH(F_Inputs_Formatted!$B6&amp;F_Inputs_Formatted!$H6,F_Inputs!$Y$4:$Y$268,0),MATCH(F_Inputs_Formatted!AB$4,F_Inputs!$A$4:$Y$4,0)),$O6),"##BLANK")</f>
        <v>3.0499999999999999E-2</v>
      </c>
      <c r="AC6" s="75">
        <f>IFERROR(ROUND(INDEX(F_Inputs!$A$4:$Y$268, MATCH(F_Inputs_Formatted!$B6&amp;F_Inputs_Formatted!$H6,F_Inputs!$Y$4:$Y$268,0),MATCH(F_Inputs_Formatted!AC$4,F_Inputs!$A$4:$Y$4,0)),$O6),"##BLANK")</f>
        <v>1E-4</v>
      </c>
      <c r="AD6" s="75">
        <f>IFERROR(ROUND(INDEX(F_Inputs!$A$4:$Y$268, MATCH(F_Inputs_Formatted!$B6&amp;F_Inputs_Formatted!$H6,F_Inputs!$Y$4:$Y$268,0),MATCH(F_Inputs_Formatted!AD$4,F_Inputs!$A$4:$Y$4,0)),$O6),"##BLANK")</f>
        <v>0.1081</v>
      </c>
      <c r="AE6" s="75">
        <f>IFERROR(ROUND(INDEX(F_Inputs!$A$4:$Y$268, MATCH(F_Inputs_Formatted!$B6&amp;F_Inputs_Formatted!$H6,F_Inputs!$Y$4:$Y$268,0),MATCH(F_Inputs_Formatted!AE$4,F_Inputs!$A$4:$Y$4,0)),$O6),"##BLANK")</f>
        <v>0.1187</v>
      </c>
      <c r="AF6" s="75">
        <f>IFERROR(ROUND(INDEX(F_Inputs!$A$4:$Y$268, MATCH(F_Inputs_Formatted!$B6&amp;F_Inputs_Formatted!$H6,F_Inputs!$Y$4:$Y$268,0),MATCH(F_Inputs_Formatted!AF$4,F_Inputs!$A$4:$Y$4,0)),$O6),"##BLANK")</f>
        <v>0.2384</v>
      </c>
      <c r="AG6" s="75">
        <f>IFERROR(ROUND(INDEX(F_Inputs!$A$4:$Y$268, MATCH(F_Inputs_Formatted!$B6&amp;F_Inputs_Formatted!$H6,F_Inputs!$Y$4:$Y$268,0),MATCH(F_Inputs_Formatted!AG$4,F_Inputs!$A$4:$Y$4,0)),$O6),"##BLANK")</f>
        <v>0.23899999999999999</v>
      </c>
      <c r="AH6" s="75">
        <f>IFERROR(ROUND(INDEX(F_Inputs!$A$4:$Y$268, MATCH(F_Inputs_Formatted!$B6&amp;F_Inputs_Formatted!$H6,F_Inputs!$Y$4:$Y$268,0),MATCH(F_Inputs_Formatted!AH$4,F_Inputs!$A$4:$Y$4,0)),$O6),"##BLANK")</f>
        <v>0.26640000000000003</v>
      </c>
      <c r="AI6" s="75">
        <f>IFERROR(ROUND(INDEX(F_Inputs!$A$4:$Y$268, MATCH(F_Inputs_Formatted!$B6&amp;F_Inputs_Formatted!$H6,F_Inputs!$Y$4:$Y$268,0),MATCH(F_Inputs_Formatted!AI$4,F_Inputs!$A$4:$Y$4,0)),$O6),"##BLANK")</f>
        <v>0.26819999999999999</v>
      </c>
    </row>
    <row r="7" spans="1:35" x14ac:dyDescent="0.25">
      <c r="A7" s="7"/>
      <c r="B7" s="9" t="s">
        <v>71</v>
      </c>
      <c r="C7" s="9" t="str">
        <f>_xlfn.XLOOKUP($B7,FD_Lists!$B$4:$B$25,FD_Lists!C$4:C$25)</f>
        <v>Hafren Dyfrdwy</v>
      </c>
      <c r="D7" s="9" t="str">
        <f>_xlfn.XLOOKUP($B7,FD_Lists!$B$4:$B$25,FD_Lists!D$4:D$25)</f>
        <v>Wales</v>
      </c>
      <c r="E7" s="9" t="str">
        <f>_xlfn.XLOOKUP($B7,FD_Lists!$B$4:$B$25,FD_Lists!E$4:E$25)</f>
        <v>Company</v>
      </c>
      <c r="F7" s="9" t="str">
        <f>_xlfn.XLOOKUP($B7,FD_Lists!$B$4:$B$25,FD_Lists!F$4:F$25)</f>
        <v>WaSC</v>
      </c>
      <c r="G7" s="10" t="s">
        <v>116</v>
      </c>
      <c r="H7" s="52" t="s">
        <v>66</v>
      </c>
      <c r="I7" s="11" t="str">
        <f t="shared" si="0"/>
        <v>HDDOUT5_09_PR24</v>
      </c>
      <c r="J7" s="11" t="s">
        <v>117</v>
      </c>
      <c r="K7" s="11" t="s">
        <v>118</v>
      </c>
      <c r="L7" s="11" t="s">
        <v>119</v>
      </c>
      <c r="M7" s="64" t="str">
        <f>_xlfn.XLOOKUP(F_Inputs_Formatted!H7,F_Inputs!$B:$B,F_Inputs!C:C)</f>
        <v>Underlying calculations for common performance commitments - wastewater - River water quality?(phosphorus) - Reduction in phosphorus as a percentage of load discharged from treatment works in 2020</v>
      </c>
      <c r="N7" s="64" t="str">
        <f>_xlfn.XLOOKUP(F_Inputs_Formatted!H7,F_Inputs!$B:$B,F_Inputs!D:D)</f>
        <v>%</v>
      </c>
      <c r="O7" s="11">
        <v>4</v>
      </c>
      <c r="P7" s="11"/>
      <c r="Q7" s="75">
        <f>IFERROR(ROUND(INDEX(F_Inputs!$A$4:$Y$268, MATCH(F_Inputs_Formatted!$B7&amp;F_Inputs_Formatted!$H7,F_Inputs!$Y$4:$Y$268,0),MATCH(F_Inputs_Formatted!Q$4,F_Inputs!$A$4:$Y$4,0)),$O7),"##BLANK")</f>
        <v>-4.3E-3</v>
      </c>
      <c r="R7" s="75">
        <f>IFERROR(ROUND(INDEX(F_Inputs!$A$4:$Y$268, MATCH(F_Inputs_Formatted!$B7&amp;F_Inputs_Formatted!$H7,F_Inputs!$Y$4:$Y$268,0),MATCH(F_Inputs_Formatted!R$4,F_Inputs!$A$4:$Y$4,0)),$O7),"##BLANK")</f>
        <v>-6.9999999999999999E-4</v>
      </c>
      <c r="S7" s="75">
        <f>IFERROR(ROUND(INDEX(F_Inputs!$A$4:$Y$268, MATCH(F_Inputs_Formatted!$B7&amp;F_Inputs_Formatted!$H7,F_Inputs!$Y$4:$Y$268,0),MATCH(F_Inputs_Formatted!S$4,F_Inputs!$A$4:$Y$4,0)),$O7),"##BLANK")</f>
        <v>2.0000000000000001E-4</v>
      </c>
      <c r="T7" s="75">
        <f>IFERROR(ROUND(INDEX(F_Inputs!$A$4:$Y$268, MATCH(F_Inputs_Formatted!$B7&amp;F_Inputs_Formatted!$H7,F_Inputs!$Y$4:$Y$268,0),MATCH(F_Inputs_Formatted!T$4,F_Inputs!$A$4:$Y$4,0)),$O7),"##BLANK")</f>
        <v>4.0000000000000002E-4</v>
      </c>
      <c r="U7" s="75">
        <f>IFERROR(ROUND(INDEX(F_Inputs!$A$4:$Y$268, MATCH(F_Inputs_Formatted!$B7&amp;F_Inputs_Formatted!$H7,F_Inputs!$Y$4:$Y$268,0),MATCH(F_Inputs_Formatted!U$4,F_Inputs!$A$4:$Y$4,0)),$O7),"##BLANK")</f>
        <v>-4.1999999999999997E-3</v>
      </c>
      <c r="V7" s="75">
        <f>IFERROR(ROUND(INDEX(F_Inputs!$A$4:$Y$268, MATCH(F_Inputs_Formatted!$B7&amp;F_Inputs_Formatted!$H7,F_Inputs!$Y$4:$Y$268,0),MATCH(F_Inputs_Formatted!V$4,F_Inputs!$A$4:$Y$4,0)),$O7),"##BLANK")</f>
        <v>-5.0000000000000001E-4</v>
      </c>
      <c r="W7" s="75">
        <f>IFERROR(ROUND(INDEX(F_Inputs!$A$4:$Y$268, MATCH(F_Inputs_Formatted!$B7&amp;F_Inputs_Formatted!$H7,F_Inputs!$Y$4:$Y$268,0),MATCH(F_Inputs_Formatted!W$4,F_Inputs!$A$4:$Y$4,0)),$O7),"##BLANK")</f>
        <v>-2.9999999999999997E-4</v>
      </c>
      <c r="X7" s="75">
        <f>IFERROR(ROUND(INDEX(F_Inputs!$A$4:$Y$268, MATCH(F_Inputs_Formatted!$B7&amp;F_Inputs_Formatted!$H7,F_Inputs!$Y$4:$Y$268,0),MATCH(F_Inputs_Formatted!X$4,F_Inputs!$A$4:$Y$4,0)),$O7),"##BLANK")</f>
        <v>6.9999999999999999E-4</v>
      </c>
      <c r="Y7" s="75">
        <f>IFERROR(ROUND(INDEX(F_Inputs!$A$4:$Y$268, MATCH(F_Inputs_Formatted!$B7&amp;F_Inputs_Formatted!$H7,F_Inputs!$Y$4:$Y$268,0),MATCH(F_Inputs_Formatted!Y$4,F_Inputs!$A$4:$Y$4,0)),$O7),"##BLANK")</f>
        <v>8.0000000000000004E-4</v>
      </c>
      <c r="Z7" s="75">
        <f>IFERROR(ROUND(INDEX(F_Inputs!$A$4:$Y$268, MATCH(F_Inputs_Formatted!$B7&amp;F_Inputs_Formatted!$H7,F_Inputs!$Y$4:$Y$268,0),MATCH(F_Inputs_Formatted!Z$4,F_Inputs!$A$4:$Y$4,0)),$O7),"##BLANK")</f>
        <v>0</v>
      </c>
      <c r="AA7" s="75">
        <f>IFERROR(ROUND(INDEX(F_Inputs!$A$4:$Y$268, MATCH(F_Inputs_Formatted!$B7&amp;F_Inputs_Formatted!$H7,F_Inputs!$Y$4:$Y$268,0),MATCH(F_Inputs_Formatted!AA$4,F_Inputs!$A$4:$Y$4,0)),$O7),"##BLANK")</f>
        <v>-1E-3</v>
      </c>
      <c r="AB7" s="75">
        <f>IFERROR(ROUND(INDEX(F_Inputs!$A$4:$Y$268, MATCH(F_Inputs_Formatted!$B7&amp;F_Inputs_Formatted!$H7,F_Inputs!$Y$4:$Y$268,0),MATCH(F_Inputs_Formatted!AB$4,F_Inputs!$A$4:$Y$4,0)),$O7),"##BLANK")</f>
        <v>-2.3999999999999998E-3</v>
      </c>
      <c r="AC7" s="75">
        <f>IFERROR(ROUND(INDEX(F_Inputs!$A$4:$Y$268, MATCH(F_Inputs_Formatted!$B7&amp;F_Inputs_Formatted!$H7,F_Inputs!$Y$4:$Y$268,0),MATCH(F_Inputs_Formatted!AC$4,F_Inputs!$A$4:$Y$4,0)),$O7),"##BLANK")</f>
        <v>0</v>
      </c>
      <c r="AD7" s="75">
        <f>IFERROR(ROUND(INDEX(F_Inputs!$A$4:$Y$268, MATCH(F_Inputs_Formatted!$B7&amp;F_Inputs_Formatted!$H7,F_Inputs!$Y$4:$Y$268,0),MATCH(F_Inputs_Formatted!AD$4,F_Inputs!$A$4:$Y$4,0)),$O7),"##BLANK")</f>
        <v>0</v>
      </c>
      <c r="AE7" s="75">
        <f>IFERROR(ROUND(INDEX(F_Inputs!$A$4:$Y$268, MATCH(F_Inputs_Formatted!$B7&amp;F_Inputs_Formatted!$H7,F_Inputs!$Y$4:$Y$268,0),MATCH(F_Inputs_Formatted!AE$4,F_Inputs!$A$4:$Y$4,0)),$O7),"##BLANK")</f>
        <v>0.1114</v>
      </c>
      <c r="AF7" s="75">
        <f>IFERROR(ROUND(INDEX(F_Inputs!$A$4:$Y$268, MATCH(F_Inputs_Formatted!$B7&amp;F_Inputs_Formatted!$H7,F_Inputs!$Y$4:$Y$268,0),MATCH(F_Inputs_Formatted!AF$4,F_Inputs!$A$4:$Y$4,0)),$O7),"##BLANK")</f>
        <v>0.1114</v>
      </c>
      <c r="AG7" s="75">
        <f>IFERROR(ROUND(INDEX(F_Inputs!$A$4:$Y$268, MATCH(F_Inputs_Formatted!$B7&amp;F_Inputs_Formatted!$H7,F_Inputs!$Y$4:$Y$268,0),MATCH(F_Inputs_Formatted!AG$4,F_Inputs!$A$4:$Y$4,0)),$O7),"##BLANK")</f>
        <v>0.1114</v>
      </c>
      <c r="AH7" s="75">
        <f>IFERROR(ROUND(INDEX(F_Inputs!$A$4:$Y$268, MATCH(F_Inputs_Formatted!$B7&amp;F_Inputs_Formatted!$H7,F_Inputs!$Y$4:$Y$268,0),MATCH(F_Inputs_Formatted!AH$4,F_Inputs!$A$4:$Y$4,0)),$O7),"##BLANK")</f>
        <v>0.1114</v>
      </c>
      <c r="AI7" s="75">
        <f>IFERROR(ROUND(INDEX(F_Inputs!$A$4:$Y$268, MATCH(F_Inputs_Formatted!$B7&amp;F_Inputs_Formatted!$H7,F_Inputs!$Y$4:$Y$268,0),MATCH(F_Inputs_Formatted!AI$4,F_Inputs!$A$4:$Y$4,0)),$O7),"##BLANK")</f>
        <v>0.1114</v>
      </c>
    </row>
    <row r="8" spans="1:35" x14ac:dyDescent="0.25">
      <c r="A8" s="7"/>
      <c r="B8" s="9" t="s">
        <v>75</v>
      </c>
      <c r="C8" s="9" t="str">
        <f>_xlfn.XLOOKUP($B8,FD_Lists!$B$4:$B$25,FD_Lists!C$4:C$25)</f>
        <v>Northumbrian Water</v>
      </c>
      <c r="D8" s="9" t="str">
        <f>_xlfn.XLOOKUP($B8,FD_Lists!$B$4:$B$25,FD_Lists!D$4:D$25)</f>
        <v>England</v>
      </c>
      <c r="E8" s="9" t="str">
        <f>_xlfn.XLOOKUP($B8,FD_Lists!$B$4:$B$25,FD_Lists!E$4:E$25)</f>
        <v>Company</v>
      </c>
      <c r="F8" s="9" t="str">
        <f>_xlfn.XLOOKUP($B8,FD_Lists!$B$4:$B$25,FD_Lists!F$4:F$25)</f>
        <v>WaSC</v>
      </c>
      <c r="G8" s="10" t="s">
        <v>116</v>
      </c>
      <c r="H8" s="52" t="s">
        <v>66</v>
      </c>
      <c r="I8" s="11" t="str">
        <f t="shared" si="0"/>
        <v>NESOUT5_09_PR24</v>
      </c>
      <c r="J8" s="11" t="s">
        <v>117</v>
      </c>
      <c r="K8" s="11" t="s">
        <v>118</v>
      </c>
      <c r="L8" s="11" t="s">
        <v>119</v>
      </c>
      <c r="M8" s="64" t="str">
        <f>_xlfn.XLOOKUP(F_Inputs_Formatted!H8,F_Inputs!$B:$B,F_Inputs!C:C)</f>
        <v>Underlying calculations for common performance commitments - wastewater - River water quality?(phosphorus) - Reduction in phosphorus as a percentage of load discharged from treatment works in 2020</v>
      </c>
      <c r="N8" s="64" t="str">
        <f>_xlfn.XLOOKUP(F_Inputs_Formatted!H8,F_Inputs!$B:$B,F_Inputs!D:D)</f>
        <v>%</v>
      </c>
      <c r="O8" s="11">
        <v>4</v>
      </c>
      <c r="P8" s="11"/>
      <c r="Q8" s="75">
        <f>IFERROR(ROUND(INDEX(F_Inputs!$A$4:$Y$268, MATCH(F_Inputs_Formatted!$B8&amp;F_Inputs_Formatted!$H8,F_Inputs!$Y$4:$Y$268,0),MATCH(F_Inputs_Formatted!Q$4,F_Inputs!$A$4:$Y$4,0)),$O8),"##BLANK")</f>
        <v>0</v>
      </c>
      <c r="R8" s="75">
        <f>IFERROR(ROUND(INDEX(F_Inputs!$A$4:$Y$268, MATCH(F_Inputs_Formatted!$B8&amp;F_Inputs_Formatted!$H8,F_Inputs!$Y$4:$Y$268,0),MATCH(F_Inputs_Formatted!R$4,F_Inputs!$A$4:$Y$4,0)),$O8),"##BLANK")</f>
        <v>0</v>
      </c>
      <c r="S8" s="75">
        <f>IFERROR(ROUND(INDEX(F_Inputs!$A$4:$Y$268, MATCH(F_Inputs_Formatted!$B8&amp;F_Inputs_Formatted!$H8,F_Inputs!$Y$4:$Y$268,0),MATCH(F_Inputs_Formatted!S$4,F_Inputs!$A$4:$Y$4,0)),$O8),"##BLANK")</f>
        <v>0</v>
      </c>
      <c r="T8" s="75">
        <f>IFERROR(ROUND(INDEX(F_Inputs!$A$4:$Y$268, MATCH(F_Inputs_Formatted!$B8&amp;F_Inputs_Formatted!$H8,F_Inputs!$Y$4:$Y$268,0),MATCH(F_Inputs_Formatted!T$4,F_Inputs!$A$4:$Y$4,0)),$O8),"##BLANK")</f>
        <v>0</v>
      </c>
      <c r="U8" s="75">
        <f>IFERROR(ROUND(INDEX(F_Inputs!$A$4:$Y$268, MATCH(F_Inputs_Formatted!$B8&amp;F_Inputs_Formatted!$H8,F_Inputs!$Y$4:$Y$268,0),MATCH(F_Inputs_Formatted!U$4,F_Inputs!$A$4:$Y$4,0)),$O8),"##BLANK")</f>
        <v>0</v>
      </c>
      <c r="V8" s="75">
        <f>IFERROR(ROUND(INDEX(F_Inputs!$A$4:$Y$268, MATCH(F_Inputs_Formatted!$B8&amp;F_Inputs_Formatted!$H8,F_Inputs!$Y$4:$Y$268,0),MATCH(F_Inputs_Formatted!V$4,F_Inputs!$A$4:$Y$4,0)),$O8),"##BLANK")</f>
        <v>0</v>
      </c>
      <c r="W8" s="75">
        <f>IFERROR(ROUND(INDEX(F_Inputs!$A$4:$Y$268, MATCH(F_Inputs_Formatted!$B8&amp;F_Inputs_Formatted!$H8,F_Inputs!$Y$4:$Y$268,0),MATCH(F_Inputs_Formatted!W$4,F_Inputs!$A$4:$Y$4,0)),$O8),"##BLANK")</f>
        <v>0</v>
      </c>
      <c r="X8" s="75">
        <f>IFERROR(ROUND(INDEX(F_Inputs!$A$4:$Y$268, MATCH(F_Inputs_Formatted!$B8&amp;F_Inputs_Formatted!$H8,F_Inputs!$Y$4:$Y$268,0),MATCH(F_Inputs_Formatted!X$4,F_Inputs!$A$4:$Y$4,0)),$O8),"##BLANK")</f>
        <v>0</v>
      </c>
      <c r="Y8" s="75">
        <f>IFERROR(ROUND(INDEX(F_Inputs!$A$4:$Y$268, MATCH(F_Inputs_Formatted!$B8&amp;F_Inputs_Formatted!$H8,F_Inputs!$Y$4:$Y$268,0),MATCH(F_Inputs_Formatted!Y$4,F_Inputs!$A$4:$Y$4,0)),$O8),"##BLANK")</f>
        <v>0</v>
      </c>
      <c r="Z8" s="75">
        <f>IFERROR(ROUND(INDEX(F_Inputs!$A$4:$Y$268, MATCH(F_Inputs_Formatted!$B8&amp;F_Inputs_Formatted!$H8,F_Inputs!$Y$4:$Y$268,0),MATCH(F_Inputs_Formatted!Z$4,F_Inputs!$A$4:$Y$4,0)),$O8),"##BLANK")</f>
        <v>0</v>
      </c>
      <c r="AA8" s="75">
        <f>IFERROR(ROUND(INDEX(F_Inputs!$A$4:$Y$268, MATCH(F_Inputs_Formatted!$B8&amp;F_Inputs_Formatted!$H8,F_Inputs!$Y$4:$Y$268,0),MATCH(F_Inputs_Formatted!AA$4,F_Inputs!$A$4:$Y$4,0)),$O8),"##BLANK")</f>
        <v>9.1999999999999998E-3</v>
      </c>
      <c r="AB8" s="75">
        <f>IFERROR(ROUND(INDEX(F_Inputs!$A$4:$Y$268, MATCH(F_Inputs_Formatted!$B8&amp;F_Inputs_Formatted!$H8,F_Inputs!$Y$4:$Y$268,0),MATCH(F_Inputs_Formatted!AB$4,F_Inputs!$A$4:$Y$4,0)),$O8),"##BLANK")</f>
        <v>2.5899999999999999E-2</v>
      </c>
      <c r="AC8" s="75">
        <f>IFERROR(ROUND(INDEX(F_Inputs!$A$4:$Y$268, MATCH(F_Inputs_Formatted!$B8&amp;F_Inputs_Formatted!$H8,F_Inputs!$Y$4:$Y$268,0),MATCH(F_Inputs_Formatted!AC$4,F_Inputs!$A$4:$Y$4,0)),$O8),"##BLANK")</f>
        <v>1.0699999999999999E-2</v>
      </c>
      <c r="AD8" s="75">
        <f>IFERROR(ROUND(INDEX(F_Inputs!$A$4:$Y$268, MATCH(F_Inputs_Formatted!$B8&amp;F_Inputs_Formatted!$H8,F_Inputs!$Y$4:$Y$268,0),MATCH(F_Inputs_Formatted!AD$4,F_Inputs!$A$4:$Y$4,0)),$O8),"##BLANK")</f>
        <v>-0.1147</v>
      </c>
      <c r="AE8" s="75">
        <f>IFERROR(ROUND(INDEX(F_Inputs!$A$4:$Y$268, MATCH(F_Inputs_Formatted!$B8&amp;F_Inputs_Formatted!$H8,F_Inputs!$Y$4:$Y$268,0),MATCH(F_Inputs_Formatted!AE$4,F_Inputs!$A$4:$Y$4,0)),$O8),"##BLANK")</f>
        <v>-4.0599999999999997E-2</v>
      </c>
      <c r="AF8" s="75">
        <f>IFERROR(ROUND(INDEX(F_Inputs!$A$4:$Y$268, MATCH(F_Inputs_Formatted!$B8&amp;F_Inputs_Formatted!$H8,F_Inputs!$Y$4:$Y$268,0),MATCH(F_Inputs_Formatted!AF$4,F_Inputs!$A$4:$Y$4,0)),$O8),"##BLANK")</f>
        <v>-3.7400000000000003E-2</v>
      </c>
      <c r="AG8" s="75">
        <f>IFERROR(ROUND(INDEX(F_Inputs!$A$4:$Y$268, MATCH(F_Inputs_Formatted!$B8&amp;F_Inputs_Formatted!$H8,F_Inputs!$Y$4:$Y$268,0),MATCH(F_Inputs_Formatted!AG$4,F_Inputs!$A$4:$Y$4,0)),$O8),"##BLANK")</f>
        <v>2.8899999999999999E-2</v>
      </c>
      <c r="AH8" s="75">
        <f>IFERROR(ROUND(INDEX(F_Inputs!$A$4:$Y$268, MATCH(F_Inputs_Formatted!$B8&amp;F_Inputs_Formatted!$H8,F_Inputs!$Y$4:$Y$268,0),MATCH(F_Inputs_Formatted!AH$4,F_Inputs!$A$4:$Y$4,0)),$O8),"##BLANK")</f>
        <v>4.9500000000000002E-2</v>
      </c>
      <c r="AI8" s="75">
        <f>IFERROR(ROUND(INDEX(F_Inputs!$A$4:$Y$268, MATCH(F_Inputs_Formatted!$B8&amp;F_Inputs_Formatted!$H8,F_Inputs!$Y$4:$Y$268,0),MATCH(F_Inputs_Formatted!AI$4,F_Inputs!$A$4:$Y$4,0)),$O8),"##BLANK")</f>
        <v>5.04E-2</v>
      </c>
    </row>
    <row r="9" spans="1:35" x14ac:dyDescent="0.25">
      <c r="A9" s="7"/>
      <c r="B9" s="9" t="s">
        <v>76</v>
      </c>
      <c r="C9" s="9" t="str">
        <f>_xlfn.XLOOKUP($B9,FD_Lists!$B$4:$B$25,FD_Lists!C$4:C$25)</f>
        <v>Severn Trent Water</v>
      </c>
      <c r="D9" s="9" t="str">
        <f>_xlfn.XLOOKUP($B9,FD_Lists!$B$4:$B$25,FD_Lists!D$4:D$25)</f>
        <v>England</v>
      </c>
      <c r="E9" s="9" t="str">
        <f>_xlfn.XLOOKUP($B9,FD_Lists!$B$4:$B$25,FD_Lists!E$4:E$25)</f>
        <v>Company</v>
      </c>
      <c r="F9" s="9" t="str">
        <f>_xlfn.XLOOKUP($B9,FD_Lists!$B$4:$B$25,FD_Lists!F$4:F$25)</f>
        <v>WaSC</v>
      </c>
      <c r="G9" s="10" t="s">
        <v>116</v>
      </c>
      <c r="H9" s="52" t="s">
        <v>66</v>
      </c>
      <c r="I9" s="11" t="str">
        <f t="shared" si="0"/>
        <v>SVEOUT5_09_PR24</v>
      </c>
      <c r="J9" s="11" t="s">
        <v>117</v>
      </c>
      <c r="K9" s="11" t="s">
        <v>118</v>
      </c>
      <c r="L9" s="11" t="s">
        <v>119</v>
      </c>
      <c r="M9" s="64" t="str">
        <f>_xlfn.XLOOKUP(F_Inputs_Formatted!H9,F_Inputs!$B:$B,F_Inputs!C:C)</f>
        <v>Underlying calculations for common performance commitments - wastewater - River water quality?(phosphorus) - Reduction in phosphorus as a percentage of load discharged from treatment works in 2020</v>
      </c>
      <c r="N9" s="64" t="str">
        <f>_xlfn.XLOOKUP(F_Inputs_Formatted!H9,F_Inputs!$B:$B,F_Inputs!D:D)</f>
        <v>%</v>
      </c>
      <c r="O9" s="11">
        <v>4</v>
      </c>
      <c r="P9" s="11"/>
      <c r="Q9" s="75">
        <f>IFERROR(ROUND(INDEX(F_Inputs!$A$4:$Y$268, MATCH(F_Inputs_Formatted!$B9&amp;F_Inputs_Formatted!$H9,F_Inputs!$Y$4:$Y$268,0),MATCH(F_Inputs_Formatted!Q$4,F_Inputs!$A$4:$Y$4,0)),$O9),"##BLANK")</f>
        <v>0</v>
      </c>
      <c r="R9" s="75">
        <f>IFERROR(ROUND(INDEX(F_Inputs!$A$4:$Y$268, MATCH(F_Inputs_Formatted!$B9&amp;F_Inputs_Formatted!$H9,F_Inputs!$Y$4:$Y$268,0),MATCH(F_Inputs_Formatted!R$4,F_Inputs!$A$4:$Y$4,0)),$O9),"##BLANK")</f>
        <v>0</v>
      </c>
      <c r="S9" s="75">
        <f>IFERROR(ROUND(INDEX(F_Inputs!$A$4:$Y$268, MATCH(F_Inputs_Formatted!$B9&amp;F_Inputs_Formatted!$H9,F_Inputs!$Y$4:$Y$268,0),MATCH(F_Inputs_Formatted!S$4,F_Inputs!$A$4:$Y$4,0)),$O9),"##BLANK")</f>
        <v>0</v>
      </c>
      <c r="T9" s="75">
        <f>IFERROR(ROUND(INDEX(F_Inputs!$A$4:$Y$268, MATCH(F_Inputs_Formatted!$B9&amp;F_Inputs_Formatted!$H9,F_Inputs!$Y$4:$Y$268,0),MATCH(F_Inputs_Formatted!T$4,F_Inputs!$A$4:$Y$4,0)),$O9),"##BLANK")</f>
        <v>0</v>
      </c>
      <c r="U9" s="75">
        <f>IFERROR(ROUND(INDEX(F_Inputs!$A$4:$Y$268, MATCH(F_Inputs_Formatted!$B9&amp;F_Inputs_Formatted!$H9,F_Inputs!$Y$4:$Y$268,0),MATCH(F_Inputs_Formatted!U$4,F_Inputs!$A$4:$Y$4,0)),$O9),"##BLANK")</f>
        <v>0</v>
      </c>
      <c r="V9" s="75">
        <f>IFERROR(ROUND(INDEX(F_Inputs!$A$4:$Y$268, MATCH(F_Inputs_Formatted!$B9&amp;F_Inputs_Formatted!$H9,F_Inputs!$Y$4:$Y$268,0),MATCH(F_Inputs_Formatted!V$4,F_Inputs!$A$4:$Y$4,0)),$O9),"##BLANK")</f>
        <v>0</v>
      </c>
      <c r="W9" s="75">
        <f>IFERROR(ROUND(INDEX(F_Inputs!$A$4:$Y$268, MATCH(F_Inputs_Formatted!$B9&amp;F_Inputs_Formatted!$H9,F_Inputs!$Y$4:$Y$268,0),MATCH(F_Inputs_Formatted!W$4,F_Inputs!$A$4:$Y$4,0)),$O9),"##BLANK")</f>
        <v>0</v>
      </c>
      <c r="X9" s="75">
        <f>IFERROR(ROUND(INDEX(F_Inputs!$A$4:$Y$268, MATCH(F_Inputs_Formatted!$B9&amp;F_Inputs_Formatted!$H9,F_Inputs!$Y$4:$Y$268,0),MATCH(F_Inputs_Formatted!X$4,F_Inputs!$A$4:$Y$4,0)),$O9),"##BLANK")</f>
        <v>0</v>
      </c>
      <c r="Y9" s="75">
        <f>IFERROR(ROUND(INDEX(F_Inputs!$A$4:$Y$268, MATCH(F_Inputs_Formatted!$B9&amp;F_Inputs_Formatted!$H9,F_Inputs!$Y$4:$Y$268,0),MATCH(F_Inputs_Formatted!Y$4,F_Inputs!$A$4:$Y$4,0)),$O9),"##BLANK")</f>
        <v>0</v>
      </c>
      <c r="Z9" s="75">
        <f>IFERROR(ROUND(INDEX(F_Inputs!$A$4:$Y$268, MATCH(F_Inputs_Formatted!$B9&amp;F_Inputs_Formatted!$H9,F_Inputs!$Y$4:$Y$268,0),MATCH(F_Inputs_Formatted!Z$4,F_Inputs!$A$4:$Y$4,0)),$O9),"##BLANK")</f>
        <v>0</v>
      </c>
      <c r="AA9" s="75">
        <f>IFERROR(ROUND(INDEX(F_Inputs!$A$4:$Y$268, MATCH(F_Inputs_Formatted!$B9&amp;F_Inputs_Formatted!$H9,F_Inputs!$Y$4:$Y$268,0),MATCH(F_Inputs_Formatted!AA$4,F_Inputs!$A$4:$Y$4,0)),$O9),"##BLANK")</f>
        <v>0.1196</v>
      </c>
      <c r="AB9" s="75">
        <f>IFERROR(ROUND(INDEX(F_Inputs!$A$4:$Y$268, MATCH(F_Inputs_Formatted!$B9&amp;F_Inputs_Formatted!$H9,F_Inputs!$Y$4:$Y$268,0),MATCH(F_Inputs_Formatted!AB$4,F_Inputs!$A$4:$Y$4,0)),$O9),"##BLANK")</f>
        <v>0.10970000000000001</v>
      </c>
      <c r="AC9" s="75">
        <f>IFERROR(ROUND(INDEX(F_Inputs!$A$4:$Y$268, MATCH(F_Inputs_Formatted!$B9&amp;F_Inputs_Formatted!$H9,F_Inputs!$Y$4:$Y$268,0),MATCH(F_Inputs_Formatted!AC$4,F_Inputs!$A$4:$Y$4,0)),$O9),"##BLANK")</f>
        <v>0.1171</v>
      </c>
      <c r="AD9" s="75">
        <f>IFERROR(ROUND(INDEX(F_Inputs!$A$4:$Y$268, MATCH(F_Inputs_Formatted!$B9&amp;F_Inputs_Formatted!$H9,F_Inputs!$Y$4:$Y$268,0),MATCH(F_Inputs_Formatted!AD$4,F_Inputs!$A$4:$Y$4,0)),$O9),"##BLANK")</f>
        <v>0.1205</v>
      </c>
      <c r="AE9" s="75">
        <f>IFERROR(ROUND(INDEX(F_Inputs!$A$4:$Y$268, MATCH(F_Inputs_Formatted!$B9&amp;F_Inputs_Formatted!$H9,F_Inputs!$Y$4:$Y$268,0),MATCH(F_Inputs_Formatted!AE$4,F_Inputs!$A$4:$Y$4,0)),$O9),"##BLANK")</f>
        <v>0.37869999999999998</v>
      </c>
      <c r="AF9" s="75">
        <f>IFERROR(ROUND(INDEX(F_Inputs!$A$4:$Y$268, MATCH(F_Inputs_Formatted!$B9&amp;F_Inputs_Formatted!$H9,F_Inputs!$Y$4:$Y$268,0),MATCH(F_Inputs_Formatted!AF$4,F_Inputs!$A$4:$Y$4,0)),$O9),"##BLANK")</f>
        <v>0.40339999999999998</v>
      </c>
      <c r="AG9" s="75">
        <f>IFERROR(ROUND(INDEX(F_Inputs!$A$4:$Y$268, MATCH(F_Inputs_Formatted!$B9&amp;F_Inputs_Formatted!$H9,F_Inputs!$Y$4:$Y$268,0),MATCH(F_Inputs_Formatted!AG$4,F_Inputs!$A$4:$Y$4,0)),$O9),"##BLANK")</f>
        <v>0.50449999999999995</v>
      </c>
      <c r="AH9" s="75">
        <f>IFERROR(ROUND(INDEX(F_Inputs!$A$4:$Y$268, MATCH(F_Inputs_Formatted!$B9&amp;F_Inputs_Formatted!$H9,F_Inputs!$Y$4:$Y$268,0),MATCH(F_Inputs_Formatted!AH$4,F_Inputs!$A$4:$Y$4,0)),$O9),"##BLANK")</f>
        <v>0.57369999999999999</v>
      </c>
      <c r="AI9" s="75">
        <f>IFERROR(ROUND(INDEX(F_Inputs!$A$4:$Y$268, MATCH(F_Inputs_Formatted!$B9&amp;F_Inputs_Formatted!$H9,F_Inputs!$Y$4:$Y$268,0),MATCH(F_Inputs_Formatted!AI$4,F_Inputs!$A$4:$Y$4,0)),$O9),"##BLANK")</f>
        <v>0.57369999999999999</v>
      </c>
    </row>
    <row r="10" spans="1:35" x14ac:dyDescent="0.25">
      <c r="A10" s="7"/>
      <c r="B10" s="9" t="s">
        <v>81</v>
      </c>
      <c r="C10" s="9" t="str">
        <f>_xlfn.XLOOKUP($B10,FD_Lists!$B$4:$B$25,FD_Lists!C$4:C$25)</f>
        <v>Southern Water</v>
      </c>
      <c r="D10" s="9" t="str">
        <f>_xlfn.XLOOKUP($B10,FD_Lists!$B$4:$B$25,FD_Lists!D$4:D$25)</f>
        <v>England</v>
      </c>
      <c r="E10" s="9" t="str">
        <f>_xlfn.XLOOKUP($B10,FD_Lists!$B$4:$B$25,FD_Lists!E$4:E$25)</f>
        <v>Company</v>
      </c>
      <c r="F10" s="9" t="str">
        <f>_xlfn.XLOOKUP($B10,FD_Lists!$B$4:$B$25,FD_Lists!F$4:F$25)</f>
        <v>WaSC</v>
      </c>
      <c r="G10" s="10" t="s">
        <v>116</v>
      </c>
      <c r="H10" s="52" t="s">
        <v>66</v>
      </c>
      <c r="I10" s="11" t="str">
        <f t="shared" si="0"/>
        <v>SRNOUT5_09_PR24</v>
      </c>
      <c r="J10" s="11" t="s">
        <v>117</v>
      </c>
      <c r="K10" s="11" t="s">
        <v>118</v>
      </c>
      <c r="L10" s="11" t="s">
        <v>119</v>
      </c>
      <c r="M10" s="64" t="str">
        <f>_xlfn.XLOOKUP(F_Inputs_Formatted!H10,F_Inputs!$B:$B,F_Inputs!C:C)</f>
        <v>Underlying calculations for common performance commitments - wastewater - River water quality?(phosphorus) - Reduction in phosphorus as a percentage of load discharged from treatment works in 2020</v>
      </c>
      <c r="N10" s="64" t="str">
        <f>_xlfn.XLOOKUP(F_Inputs_Formatted!H10,F_Inputs!$B:$B,F_Inputs!D:D)</f>
        <v>%</v>
      </c>
      <c r="O10" s="11">
        <v>4</v>
      </c>
      <c r="P10" s="11"/>
      <c r="Q10" s="75">
        <f>IFERROR(ROUND(INDEX(F_Inputs!$A$4:$Y$268, MATCH(F_Inputs_Formatted!$B10&amp;F_Inputs_Formatted!$H10,F_Inputs!$Y$4:$Y$268,0),MATCH(F_Inputs_Formatted!Q$4,F_Inputs!$A$4:$Y$4,0)),$O10),"##BLANK")</f>
        <v>0</v>
      </c>
      <c r="R10" s="75">
        <f>IFERROR(ROUND(INDEX(F_Inputs!$A$4:$Y$268, MATCH(F_Inputs_Formatted!$B10&amp;F_Inputs_Formatted!$H10,F_Inputs!$Y$4:$Y$268,0),MATCH(F_Inputs_Formatted!R$4,F_Inputs!$A$4:$Y$4,0)),$O10),"##BLANK")</f>
        <v>0</v>
      </c>
      <c r="S10" s="75">
        <f>IFERROR(ROUND(INDEX(F_Inputs!$A$4:$Y$268, MATCH(F_Inputs_Formatted!$B10&amp;F_Inputs_Formatted!$H10,F_Inputs!$Y$4:$Y$268,0),MATCH(F_Inputs_Formatted!S$4,F_Inputs!$A$4:$Y$4,0)),$O10),"##BLANK")</f>
        <v>0</v>
      </c>
      <c r="T10" s="75">
        <f>IFERROR(ROUND(INDEX(F_Inputs!$A$4:$Y$268, MATCH(F_Inputs_Formatted!$B10&amp;F_Inputs_Formatted!$H10,F_Inputs!$Y$4:$Y$268,0),MATCH(F_Inputs_Formatted!T$4,F_Inputs!$A$4:$Y$4,0)),$O10),"##BLANK")</f>
        <v>0</v>
      </c>
      <c r="U10" s="75">
        <f>IFERROR(ROUND(INDEX(F_Inputs!$A$4:$Y$268, MATCH(F_Inputs_Formatted!$B10&amp;F_Inputs_Formatted!$H10,F_Inputs!$Y$4:$Y$268,0),MATCH(F_Inputs_Formatted!U$4,F_Inputs!$A$4:$Y$4,0)),$O10),"##BLANK")</f>
        <v>0</v>
      </c>
      <c r="V10" s="75">
        <f>IFERROR(ROUND(INDEX(F_Inputs!$A$4:$Y$268, MATCH(F_Inputs_Formatted!$B10&amp;F_Inputs_Formatted!$H10,F_Inputs!$Y$4:$Y$268,0),MATCH(F_Inputs_Formatted!V$4,F_Inputs!$A$4:$Y$4,0)),$O10),"##BLANK")</f>
        <v>0</v>
      </c>
      <c r="W10" s="75">
        <f>IFERROR(ROUND(INDEX(F_Inputs!$A$4:$Y$268, MATCH(F_Inputs_Formatted!$B10&amp;F_Inputs_Formatted!$H10,F_Inputs!$Y$4:$Y$268,0),MATCH(F_Inputs_Formatted!W$4,F_Inputs!$A$4:$Y$4,0)),$O10),"##BLANK")</f>
        <v>0</v>
      </c>
      <c r="X10" s="75">
        <f>IFERROR(ROUND(INDEX(F_Inputs!$A$4:$Y$268, MATCH(F_Inputs_Formatted!$B10&amp;F_Inputs_Formatted!$H10,F_Inputs!$Y$4:$Y$268,0),MATCH(F_Inputs_Formatted!X$4,F_Inputs!$A$4:$Y$4,0)),$O10),"##BLANK")</f>
        <v>0</v>
      </c>
      <c r="Y10" s="75">
        <f>IFERROR(ROUND(INDEX(F_Inputs!$A$4:$Y$268, MATCH(F_Inputs_Formatted!$B10&amp;F_Inputs_Formatted!$H10,F_Inputs!$Y$4:$Y$268,0),MATCH(F_Inputs_Formatted!Y$4,F_Inputs!$A$4:$Y$4,0)),$O10),"##BLANK")</f>
        <v>0</v>
      </c>
      <c r="Z10" s="75">
        <f>IFERROR(ROUND(INDEX(F_Inputs!$A$4:$Y$268, MATCH(F_Inputs_Formatted!$B10&amp;F_Inputs_Formatted!$H10,F_Inputs!$Y$4:$Y$268,0),MATCH(F_Inputs_Formatted!Z$4,F_Inputs!$A$4:$Y$4,0)),$O10),"##BLANK")</f>
        <v>0</v>
      </c>
      <c r="AA10" s="75">
        <f>IFERROR(ROUND(INDEX(F_Inputs!$A$4:$Y$268, MATCH(F_Inputs_Formatted!$B10&amp;F_Inputs_Formatted!$H10,F_Inputs!$Y$4:$Y$268,0),MATCH(F_Inputs_Formatted!AA$4,F_Inputs!$A$4:$Y$4,0)),$O10),"##BLANK")</f>
        <v>0</v>
      </c>
      <c r="AB10" s="75">
        <f>IFERROR(ROUND(INDEX(F_Inputs!$A$4:$Y$268, MATCH(F_Inputs_Formatted!$B10&amp;F_Inputs_Formatted!$H10,F_Inputs!$Y$4:$Y$268,0),MATCH(F_Inputs_Formatted!AB$4,F_Inputs!$A$4:$Y$4,0)),$O10),"##BLANK")</f>
        <v>0</v>
      </c>
      <c r="AC10" s="75">
        <f>IFERROR(ROUND(INDEX(F_Inputs!$A$4:$Y$268, MATCH(F_Inputs_Formatted!$B10&amp;F_Inputs_Formatted!$H10,F_Inputs!$Y$4:$Y$268,0),MATCH(F_Inputs_Formatted!AC$4,F_Inputs!$A$4:$Y$4,0)),$O10),"##BLANK")</f>
        <v>0</v>
      </c>
      <c r="AD10" s="75">
        <f>IFERROR(ROUND(INDEX(F_Inputs!$A$4:$Y$268, MATCH(F_Inputs_Formatted!$B10&amp;F_Inputs_Formatted!$H10,F_Inputs!$Y$4:$Y$268,0),MATCH(F_Inputs_Formatted!AD$4,F_Inputs!$A$4:$Y$4,0)),$O10),"##BLANK")</f>
        <v>0.33629999999999999</v>
      </c>
      <c r="AE10" s="75">
        <f>IFERROR(ROUND(INDEX(F_Inputs!$A$4:$Y$268, MATCH(F_Inputs_Formatted!$B10&amp;F_Inputs_Formatted!$H10,F_Inputs!$Y$4:$Y$268,0),MATCH(F_Inputs_Formatted!AE$4,F_Inputs!$A$4:$Y$4,0)),$O10),"##BLANK")</f>
        <v>0.33629999999999999</v>
      </c>
      <c r="AF10" s="75">
        <f>IFERROR(ROUND(INDEX(F_Inputs!$A$4:$Y$268, MATCH(F_Inputs_Formatted!$B10&amp;F_Inputs_Formatted!$H10,F_Inputs!$Y$4:$Y$268,0),MATCH(F_Inputs_Formatted!AF$4,F_Inputs!$A$4:$Y$4,0)),$O10),"##BLANK")</f>
        <v>0.33629999999999999</v>
      </c>
      <c r="AG10" s="75">
        <f>IFERROR(ROUND(INDEX(F_Inputs!$A$4:$Y$268, MATCH(F_Inputs_Formatted!$B10&amp;F_Inputs_Formatted!$H10,F_Inputs!$Y$4:$Y$268,0),MATCH(F_Inputs_Formatted!AG$4,F_Inputs!$A$4:$Y$4,0)),$O10),"##BLANK")</f>
        <v>0.33629999999999999</v>
      </c>
      <c r="AH10" s="75">
        <f>IFERROR(ROUND(INDEX(F_Inputs!$A$4:$Y$268, MATCH(F_Inputs_Formatted!$B10&amp;F_Inputs_Formatted!$H10,F_Inputs!$Y$4:$Y$268,0),MATCH(F_Inputs_Formatted!AH$4,F_Inputs!$A$4:$Y$4,0)),$O10),"##BLANK")</f>
        <v>0.33629999999999999</v>
      </c>
      <c r="AI10" s="75">
        <f>IFERROR(ROUND(INDEX(F_Inputs!$A$4:$Y$268, MATCH(F_Inputs_Formatted!$B10&amp;F_Inputs_Formatted!$H10,F_Inputs!$Y$4:$Y$268,0),MATCH(F_Inputs_Formatted!AI$4,F_Inputs!$A$4:$Y$4,0)),$O10),"##BLANK")</f>
        <v>0.7258</v>
      </c>
    </row>
    <row r="11" spans="1:35" x14ac:dyDescent="0.25">
      <c r="A11" s="7"/>
      <c r="B11" s="9" t="s">
        <v>82</v>
      </c>
      <c r="C11" s="9" t="str">
        <f>_xlfn.XLOOKUP($B11,FD_Lists!$B$4:$B$25,FD_Lists!C$4:C$25)</f>
        <v>Thames Water</v>
      </c>
      <c r="D11" s="9" t="str">
        <f>_xlfn.XLOOKUP($B11,FD_Lists!$B$4:$B$25,FD_Lists!D$4:D$25)</f>
        <v>England</v>
      </c>
      <c r="E11" s="9" t="str">
        <f>_xlfn.XLOOKUP($B11,FD_Lists!$B$4:$B$25,FD_Lists!E$4:E$25)</f>
        <v>Company</v>
      </c>
      <c r="F11" s="9" t="str">
        <f>_xlfn.XLOOKUP($B11,FD_Lists!$B$4:$B$25,FD_Lists!F$4:F$25)</f>
        <v>WaSC</v>
      </c>
      <c r="G11" s="10" t="s">
        <v>116</v>
      </c>
      <c r="H11" s="52" t="s">
        <v>66</v>
      </c>
      <c r="I11" s="11" t="str">
        <f t="shared" si="0"/>
        <v>TMSOUT5_09_PR24</v>
      </c>
      <c r="J11" s="11" t="s">
        <v>117</v>
      </c>
      <c r="K11" s="11" t="s">
        <v>118</v>
      </c>
      <c r="L11" s="11" t="s">
        <v>119</v>
      </c>
      <c r="M11" s="64" t="str">
        <f>_xlfn.XLOOKUP(F_Inputs_Formatted!H11,F_Inputs!$B:$B,F_Inputs!C:C)</f>
        <v>Underlying calculations for common performance commitments - wastewater - River water quality?(phosphorus) - Reduction in phosphorus as a percentage of load discharged from treatment works in 2020</v>
      </c>
      <c r="N11" s="64" t="str">
        <f>_xlfn.XLOOKUP(F_Inputs_Formatted!H11,F_Inputs!$B:$B,F_Inputs!D:D)</f>
        <v>%</v>
      </c>
      <c r="O11" s="11">
        <v>4</v>
      </c>
      <c r="P11" s="11"/>
      <c r="Q11" s="75">
        <f>IFERROR(ROUND(INDEX(F_Inputs!$A$4:$Y$268, MATCH(F_Inputs_Formatted!$B11&amp;F_Inputs_Formatted!$H11,F_Inputs!$Y$4:$Y$268,0),MATCH(F_Inputs_Formatted!Q$4,F_Inputs!$A$4:$Y$4,0)),$O11),"##BLANK")</f>
        <v>8.4400000000000003E-2</v>
      </c>
      <c r="R11" s="75">
        <f>IFERROR(ROUND(INDEX(F_Inputs!$A$4:$Y$268, MATCH(F_Inputs_Formatted!$B11&amp;F_Inputs_Formatted!$H11,F_Inputs!$Y$4:$Y$268,0),MATCH(F_Inputs_Formatted!R$4,F_Inputs!$A$4:$Y$4,0)),$O11),"##BLANK")</f>
        <v>-8.3099999999999993E-2</v>
      </c>
      <c r="S11" s="75">
        <f>IFERROR(ROUND(INDEX(F_Inputs!$A$4:$Y$268, MATCH(F_Inputs_Formatted!$B11&amp;F_Inputs_Formatted!$H11,F_Inputs!$Y$4:$Y$268,0),MATCH(F_Inputs_Formatted!S$4,F_Inputs!$A$4:$Y$4,0)),$O11),"##BLANK")</f>
        <v>-1.7500000000000002E-2</v>
      </c>
      <c r="T11" s="75">
        <f>IFERROR(ROUND(INDEX(F_Inputs!$A$4:$Y$268, MATCH(F_Inputs_Formatted!$B11&amp;F_Inputs_Formatted!$H11,F_Inputs!$Y$4:$Y$268,0),MATCH(F_Inputs_Formatted!T$4,F_Inputs!$A$4:$Y$4,0)),$O11),"##BLANK")</f>
        <v>1.6299999999999999E-2</v>
      </c>
      <c r="U11" s="75">
        <f>IFERROR(ROUND(INDEX(F_Inputs!$A$4:$Y$268, MATCH(F_Inputs_Formatted!$B11&amp;F_Inputs_Formatted!$H11,F_Inputs!$Y$4:$Y$268,0),MATCH(F_Inputs_Formatted!U$4,F_Inputs!$A$4:$Y$4,0)),$O11),"##BLANK")</f>
        <v>5.0099999999999999E-2</v>
      </c>
      <c r="V11" s="75">
        <f>IFERROR(ROUND(INDEX(F_Inputs!$A$4:$Y$268, MATCH(F_Inputs_Formatted!$B11&amp;F_Inputs_Formatted!$H11,F_Inputs!$Y$4:$Y$268,0),MATCH(F_Inputs_Formatted!V$4,F_Inputs!$A$4:$Y$4,0)),$O11),"##BLANK")</f>
        <v>1.8800000000000001E-2</v>
      </c>
      <c r="W11" s="75">
        <f>IFERROR(ROUND(INDEX(F_Inputs!$A$4:$Y$268, MATCH(F_Inputs_Formatted!$B11&amp;F_Inputs_Formatted!$H11,F_Inputs!$Y$4:$Y$268,0),MATCH(F_Inputs_Formatted!W$4,F_Inputs!$A$4:$Y$4,0)),$O11),"##BLANK")</f>
        <v>0.1186</v>
      </c>
      <c r="X11" s="75">
        <f>IFERROR(ROUND(INDEX(F_Inputs!$A$4:$Y$268, MATCH(F_Inputs_Formatted!$B11&amp;F_Inputs_Formatted!$H11,F_Inputs!$Y$4:$Y$268,0),MATCH(F_Inputs_Formatted!X$4,F_Inputs!$A$4:$Y$4,0)),$O11),"##BLANK")</f>
        <v>0.1298</v>
      </c>
      <c r="Y11" s="75">
        <f>IFERROR(ROUND(INDEX(F_Inputs!$A$4:$Y$268, MATCH(F_Inputs_Formatted!$B11&amp;F_Inputs_Formatted!$H11,F_Inputs!$Y$4:$Y$268,0),MATCH(F_Inputs_Formatted!Y$4,F_Inputs!$A$4:$Y$4,0)),$O11),"##BLANK")</f>
        <v>0.1145</v>
      </c>
      <c r="Z11" s="75">
        <f>IFERROR(ROUND(INDEX(F_Inputs!$A$4:$Y$268, MATCH(F_Inputs_Formatted!$B11&amp;F_Inputs_Formatted!$H11,F_Inputs!$Y$4:$Y$268,0),MATCH(F_Inputs_Formatted!Z$4,F_Inputs!$A$4:$Y$4,0)),$O11),"##BLANK")</f>
        <v>0</v>
      </c>
      <c r="AA11" s="75">
        <f>IFERROR(ROUND(INDEX(F_Inputs!$A$4:$Y$268, MATCH(F_Inputs_Formatted!$B11&amp;F_Inputs_Formatted!$H11,F_Inputs!$Y$4:$Y$268,0),MATCH(F_Inputs_Formatted!AA$4,F_Inputs!$A$4:$Y$4,0)),$O11),"##BLANK")</f>
        <v>2.7199999999999998E-2</v>
      </c>
      <c r="AB11" s="75">
        <f>IFERROR(ROUND(INDEX(F_Inputs!$A$4:$Y$268, MATCH(F_Inputs_Formatted!$B11&amp;F_Inputs_Formatted!$H11,F_Inputs!$Y$4:$Y$268,0),MATCH(F_Inputs_Formatted!AB$4,F_Inputs!$A$4:$Y$4,0)),$O11),"##BLANK")</f>
        <v>7.8399999999999997E-2</v>
      </c>
      <c r="AC11" s="75">
        <f>IFERROR(ROUND(INDEX(F_Inputs!$A$4:$Y$268, MATCH(F_Inputs_Formatted!$B11&amp;F_Inputs_Formatted!$H11,F_Inputs!$Y$4:$Y$268,0),MATCH(F_Inputs_Formatted!AC$4,F_Inputs!$A$4:$Y$4,0)),$O11),"##BLANK")</f>
        <v>3.8600000000000002E-2</v>
      </c>
      <c r="AD11" s="75">
        <f>IFERROR(ROUND(INDEX(F_Inputs!$A$4:$Y$268, MATCH(F_Inputs_Formatted!$B11&amp;F_Inputs_Formatted!$H11,F_Inputs!$Y$4:$Y$268,0),MATCH(F_Inputs_Formatted!AD$4,F_Inputs!$A$4:$Y$4,0)),$O11),"##BLANK")</f>
        <v>3.8899999999999997E-2</v>
      </c>
      <c r="AE11" s="75">
        <f>IFERROR(ROUND(INDEX(F_Inputs!$A$4:$Y$268, MATCH(F_Inputs_Formatted!$B11&amp;F_Inputs_Formatted!$H11,F_Inputs!$Y$4:$Y$268,0),MATCH(F_Inputs_Formatted!AE$4,F_Inputs!$A$4:$Y$4,0)),$O11),"##BLANK")</f>
        <v>5.1499999999999997E-2</v>
      </c>
      <c r="AF11" s="75">
        <f>IFERROR(ROUND(INDEX(F_Inputs!$A$4:$Y$268, MATCH(F_Inputs_Formatted!$B11&amp;F_Inputs_Formatted!$H11,F_Inputs!$Y$4:$Y$268,0),MATCH(F_Inputs_Formatted!AF$4,F_Inputs!$A$4:$Y$4,0)),$O11),"##BLANK")</f>
        <v>5.1499999999999997E-2</v>
      </c>
      <c r="AG11" s="75">
        <f>IFERROR(ROUND(INDEX(F_Inputs!$A$4:$Y$268, MATCH(F_Inputs_Formatted!$B11&amp;F_Inputs_Formatted!$H11,F_Inputs!$Y$4:$Y$268,0),MATCH(F_Inputs_Formatted!AG$4,F_Inputs!$A$4:$Y$4,0)),$O11),"##BLANK")</f>
        <v>7.6899999999999996E-2</v>
      </c>
      <c r="AH11" s="75">
        <f>IFERROR(ROUND(INDEX(F_Inputs!$A$4:$Y$268, MATCH(F_Inputs_Formatted!$B11&amp;F_Inputs_Formatted!$H11,F_Inputs!$Y$4:$Y$268,0),MATCH(F_Inputs_Formatted!AH$4,F_Inputs!$A$4:$Y$4,0)),$O11),"##BLANK")</f>
        <v>0.14499999999999999</v>
      </c>
      <c r="AI11" s="75">
        <f>IFERROR(ROUND(INDEX(F_Inputs!$A$4:$Y$268, MATCH(F_Inputs_Formatted!$B11&amp;F_Inputs_Formatted!$H11,F_Inputs!$Y$4:$Y$268,0),MATCH(F_Inputs_Formatted!AI$4,F_Inputs!$A$4:$Y$4,0)),$O11),"##BLANK")</f>
        <v>0.19159999999999999</v>
      </c>
    </row>
    <row r="12" spans="1:35" x14ac:dyDescent="0.25">
      <c r="A12" s="14" t="s">
        <v>120</v>
      </c>
      <c r="B12" s="9" t="s">
        <v>83</v>
      </c>
      <c r="C12" s="9" t="str">
        <f>_xlfn.XLOOKUP($B12,FD_Lists!$B$4:$B$25,FD_Lists!C$4:C$25)</f>
        <v xml:space="preserve">United Utilities </v>
      </c>
      <c r="D12" s="9" t="str">
        <f>_xlfn.XLOOKUP($B12,FD_Lists!$B$4:$B$25,FD_Lists!D$4:D$25)</f>
        <v>England</v>
      </c>
      <c r="E12" s="9" t="str">
        <f>_xlfn.XLOOKUP($B12,FD_Lists!$B$4:$B$25,FD_Lists!E$4:E$25)</f>
        <v>Company</v>
      </c>
      <c r="F12" s="9" t="str">
        <f>_xlfn.XLOOKUP($B12,FD_Lists!$B$4:$B$25,FD_Lists!F$4:F$25)</f>
        <v>WaSC</v>
      </c>
      <c r="G12" s="10" t="s">
        <v>116</v>
      </c>
      <c r="H12" s="52" t="s">
        <v>66</v>
      </c>
      <c r="I12" s="11" t="str">
        <f t="shared" si="0"/>
        <v>NWTOUT5_09_PR24</v>
      </c>
      <c r="J12" s="11" t="s">
        <v>117</v>
      </c>
      <c r="K12" s="11" t="s">
        <v>118</v>
      </c>
      <c r="L12" s="11" t="s">
        <v>119</v>
      </c>
      <c r="M12" s="64" t="str">
        <f>_xlfn.XLOOKUP(F_Inputs_Formatted!H12,F_Inputs!$B:$B,F_Inputs!C:C)</f>
        <v>Underlying calculations for common performance commitments - wastewater - River water quality?(phosphorus) - Reduction in phosphorus as a percentage of load discharged from treatment works in 2020</v>
      </c>
      <c r="N12" s="64" t="str">
        <f>_xlfn.XLOOKUP(F_Inputs_Formatted!H12,F_Inputs!$B:$B,F_Inputs!D:D)</f>
        <v>%</v>
      </c>
      <c r="O12" s="11">
        <v>4</v>
      </c>
      <c r="P12" s="11"/>
      <c r="Q12" s="75">
        <f>IFERROR(ROUND(INDEX(F_Inputs!$A$4:$Y$268, MATCH(F_Inputs_Formatted!$B12&amp;F_Inputs_Formatted!$H12,F_Inputs!$Y$4:$Y$268,0),MATCH(F_Inputs_Formatted!Q$4,F_Inputs!$A$4:$Y$4,0)),$O12),"##BLANK")</f>
        <v>0</v>
      </c>
      <c r="R12" s="75">
        <f>IFERROR(ROUND(INDEX(F_Inputs!$A$4:$Y$268, MATCH(F_Inputs_Formatted!$B12&amp;F_Inputs_Formatted!$H12,F_Inputs!$Y$4:$Y$268,0),MATCH(F_Inputs_Formatted!R$4,F_Inputs!$A$4:$Y$4,0)),$O12),"##BLANK")</f>
        <v>0</v>
      </c>
      <c r="S12" s="75">
        <f>IFERROR(ROUND(INDEX(F_Inputs!$A$4:$Y$268, MATCH(F_Inputs_Formatted!$B12&amp;F_Inputs_Formatted!$H12,F_Inputs!$Y$4:$Y$268,0),MATCH(F_Inputs_Formatted!S$4,F_Inputs!$A$4:$Y$4,0)),$O12),"##BLANK")</f>
        <v>0</v>
      </c>
      <c r="T12" s="75">
        <f>IFERROR(ROUND(INDEX(F_Inputs!$A$4:$Y$268, MATCH(F_Inputs_Formatted!$B12&amp;F_Inputs_Formatted!$H12,F_Inputs!$Y$4:$Y$268,0),MATCH(F_Inputs_Formatted!T$4,F_Inputs!$A$4:$Y$4,0)),$O12),"##BLANK")</f>
        <v>0</v>
      </c>
      <c r="U12" s="75">
        <f>IFERROR(ROUND(INDEX(F_Inputs!$A$4:$Y$268, MATCH(F_Inputs_Formatted!$B12&amp;F_Inputs_Formatted!$H12,F_Inputs!$Y$4:$Y$268,0),MATCH(F_Inputs_Formatted!U$4,F_Inputs!$A$4:$Y$4,0)),$O12),"##BLANK")</f>
        <v>0</v>
      </c>
      <c r="V12" s="75">
        <f>IFERROR(ROUND(INDEX(F_Inputs!$A$4:$Y$268, MATCH(F_Inputs_Formatted!$B12&amp;F_Inputs_Formatted!$H12,F_Inputs!$Y$4:$Y$268,0),MATCH(F_Inputs_Formatted!V$4,F_Inputs!$A$4:$Y$4,0)),$O12),"##BLANK")</f>
        <v>0</v>
      </c>
      <c r="W12" s="75">
        <f>IFERROR(ROUND(INDEX(F_Inputs!$A$4:$Y$268, MATCH(F_Inputs_Formatted!$B12&amp;F_Inputs_Formatted!$H12,F_Inputs!$Y$4:$Y$268,0),MATCH(F_Inputs_Formatted!W$4,F_Inputs!$A$4:$Y$4,0)),$O12),"##BLANK")</f>
        <v>0</v>
      </c>
      <c r="X12" s="75">
        <f>IFERROR(ROUND(INDEX(F_Inputs!$A$4:$Y$268, MATCH(F_Inputs_Formatted!$B12&amp;F_Inputs_Formatted!$H12,F_Inputs!$Y$4:$Y$268,0),MATCH(F_Inputs_Formatted!X$4,F_Inputs!$A$4:$Y$4,0)),$O12),"##BLANK")</f>
        <v>0</v>
      </c>
      <c r="Y12" s="75">
        <f>IFERROR(ROUND(INDEX(F_Inputs!$A$4:$Y$268, MATCH(F_Inputs_Formatted!$B12&amp;F_Inputs_Formatted!$H12,F_Inputs!$Y$4:$Y$268,0),MATCH(F_Inputs_Formatted!Y$4,F_Inputs!$A$4:$Y$4,0)),$O12),"##BLANK")</f>
        <v>0</v>
      </c>
      <c r="Z12" s="75">
        <f>IFERROR(ROUND(INDEX(F_Inputs!$A$4:$Y$268, MATCH(F_Inputs_Formatted!$B12&amp;F_Inputs_Formatted!$H12,F_Inputs!$Y$4:$Y$268,0),MATCH(F_Inputs_Formatted!Z$4,F_Inputs!$A$4:$Y$4,0)),$O12),"##BLANK")</f>
        <v>0</v>
      </c>
      <c r="AA12" s="75">
        <f>IFERROR(ROUND(INDEX(F_Inputs!$A$4:$Y$268, MATCH(F_Inputs_Formatted!$B12&amp;F_Inputs_Formatted!$H12,F_Inputs!$Y$4:$Y$268,0),MATCH(F_Inputs_Formatted!AA$4,F_Inputs!$A$4:$Y$4,0)),$O12),"##BLANK")</f>
        <v>0</v>
      </c>
      <c r="AB12" s="75">
        <f>IFERROR(ROUND(INDEX(F_Inputs!$A$4:$Y$268, MATCH(F_Inputs_Formatted!$B12&amp;F_Inputs_Formatted!$H12,F_Inputs!$Y$4:$Y$268,0),MATCH(F_Inputs_Formatted!AB$4,F_Inputs!$A$4:$Y$4,0)),$O12),"##BLANK")</f>
        <v>5.7000000000000002E-3</v>
      </c>
      <c r="AC12" s="75">
        <f>IFERROR(ROUND(INDEX(F_Inputs!$A$4:$Y$268, MATCH(F_Inputs_Formatted!$B12&amp;F_Inputs_Formatted!$H12,F_Inputs!$Y$4:$Y$268,0),MATCH(F_Inputs_Formatted!AC$4,F_Inputs!$A$4:$Y$4,0)),$O12),"##BLANK")</f>
        <v>1.1599999999999999E-2</v>
      </c>
      <c r="AD12" s="75">
        <f>IFERROR(ROUND(INDEX(F_Inputs!$A$4:$Y$268, MATCH(F_Inputs_Formatted!$B12&amp;F_Inputs_Formatted!$H12,F_Inputs!$Y$4:$Y$268,0),MATCH(F_Inputs_Formatted!AD$4,F_Inputs!$A$4:$Y$4,0)),$O12),"##BLANK")</f>
        <v>3.56E-2</v>
      </c>
      <c r="AE12" s="75">
        <f>IFERROR(ROUND(INDEX(F_Inputs!$A$4:$Y$268, MATCH(F_Inputs_Formatted!$B12&amp;F_Inputs_Formatted!$H12,F_Inputs!$Y$4:$Y$268,0),MATCH(F_Inputs_Formatted!AE$4,F_Inputs!$A$4:$Y$4,0)),$O12),"##BLANK")</f>
        <v>0.14230000000000001</v>
      </c>
      <c r="AF12" s="75">
        <f>IFERROR(ROUND(INDEX(F_Inputs!$A$4:$Y$268, MATCH(F_Inputs_Formatted!$B12&amp;F_Inputs_Formatted!$H12,F_Inputs!$Y$4:$Y$268,0),MATCH(F_Inputs_Formatted!AF$4,F_Inputs!$A$4:$Y$4,0)),$O12),"##BLANK")</f>
        <v>0.14510000000000001</v>
      </c>
      <c r="AG12" s="75">
        <f>IFERROR(ROUND(INDEX(F_Inputs!$A$4:$Y$268, MATCH(F_Inputs_Formatted!$B12&amp;F_Inputs_Formatted!$H12,F_Inputs!$Y$4:$Y$268,0),MATCH(F_Inputs_Formatted!AG$4,F_Inputs!$A$4:$Y$4,0)),$O12),"##BLANK")</f>
        <v>0.1928</v>
      </c>
      <c r="AH12" s="75">
        <f>IFERROR(ROUND(INDEX(F_Inputs!$A$4:$Y$268, MATCH(F_Inputs_Formatted!$B12&amp;F_Inputs_Formatted!$H12,F_Inputs!$Y$4:$Y$268,0),MATCH(F_Inputs_Formatted!AH$4,F_Inputs!$A$4:$Y$4,0)),$O12),"##BLANK")</f>
        <v>0.1928</v>
      </c>
      <c r="AI12" s="75">
        <f>IFERROR(ROUND(INDEX(F_Inputs!$A$4:$Y$268, MATCH(F_Inputs_Formatted!$B12&amp;F_Inputs_Formatted!$H12,F_Inputs!$Y$4:$Y$268,0),MATCH(F_Inputs_Formatted!AI$4,F_Inputs!$A$4:$Y$4,0)),$O12),"##BLANK")</f>
        <v>0.31130000000000002</v>
      </c>
    </row>
    <row r="13" spans="1:35" x14ac:dyDescent="0.25">
      <c r="A13" s="7"/>
      <c r="B13" s="9" t="s">
        <v>86</v>
      </c>
      <c r="C13" s="9" t="str">
        <f>_xlfn.XLOOKUP($B13,FD_Lists!$B$4:$B$25,FD_Lists!C$4:C$25)</f>
        <v>Wessex Water</v>
      </c>
      <c r="D13" s="9" t="str">
        <f>_xlfn.XLOOKUP($B13,FD_Lists!$B$4:$B$25,FD_Lists!D$4:D$25)</f>
        <v>England</v>
      </c>
      <c r="E13" s="9" t="str">
        <f>_xlfn.XLOOKUP($B13,FD_Lists!$B$4:$B$25,FD_Lists!E$4:E$25)</f>
        <v>Company</v>
      </c>
      <c r="F13" s="9" t="str">
        <f>_xlfn.XLOOKUP($B13,FD_Lists!$B$4:$B$25,FD_Lists!F$4:F$25)</f>
        <v>WaSC</v>
      </c>
      <c r="G13" s="10" t="s">
        <v>116</v>
      </c>
      <c r="H13" s="52" t="s">
        <v>66</v>
      </c>
      <c r="I13" s="11" t="str">
        <f t="shared" si="0"/>
        <v>WSXOUT5_09_PR24</v>
      </c>
      <c r="J13" s="11" t="s">
        <v>117</v>
      </c>
      <c r="K13" s="11" t="s">
        <v>118</v>
      </c>
      <c r="L13" s="11" t="s">
        <v>119</v>
      </c>
      <c r="M13" s="64" t="str">
        <f>_xlfn.XLOOKUP(F_Inputs_Formatted!H13,F_Inputs!$B:$B,F_Inputs!C:C)</f>
        <v>Underlying calculations for common performance commitments - wastewater - River water quality?(phosphorus) - Reduction in phosphorus as a percentage of load discharged from treatment works in 2020</v>
      </c>
      <c r="N13" s="64" t="str">
        <f>_xlfn.XLOOKUP(F_Inputs_Formatted!H13,F_Inputs!$B:$B,F_Inputs!D:D)</f>
        <v>%</v>
      </c>
      <c r="O13" s="11">
        <v>4</v>
      </c>
      <c r="P13" s="11"/>
      <c r="Q13" s="75">
        <f>IFERROR(ROUND(INDEX(F_Inputs!$A$4:$Y$268, MATCH(F_Inputs_Formatted!$B13&amp;F_Inputs_Formatted!$H13,F_Inputs!$Y$4:$Y$268,0),MATCH(F_Inputs_Formatted!Q$4,F_Inputs!$A$4:$Y$4,0)),$O13),"##BLANK")</f>
        <v>9.4000000000000004E-3</v>
      </c>
      <c r="R13" s="75">
        <f>IFERROR(ROUND(INDEX(F_Inputs!$A$4:$Y$268, MATCH(F_Inputs_Formatted!$B13&amp;F_Inputs_Formatted!$H13,F_Inputs!$Y$4:$Y$268,0),MATCH(F_Inputs_Formatted!R$4,F_Inputs!$A$4:$Y$4,0)),$O13),"##BLANK")</f>
        <v>1.12E-2</v>
      </c>
      <c r="S13" s="75">
        <f>IFERROR(ROUND(INDEX(F_Inputs!$A$4:$Y$268, MATCH(F_Inputs_Formatted!$B13&amp;F_Inputs_Formatted!$H13,F_Inputs!$Y$4:$Y$268,0),MATCH(F_Inputs_Formatted!S$4,F_Inputs!$A$4:$Y$4,0)),$O13),"##BLANK")</f>
        <v>-4.1000000000000002E-2</v>
      </c>
      <c r="T13" s="75">
        <f>IFERROR(ROUND(INDEX(F_Inputs!$A$4:$Y$268, MATCH(F_Inputs_Formatted!$B13&amp;F_Inputs_Formatted!$H13,F_Inputs!$Y$4:$Y$268,0),MATCH(F_Inputs_Formatted!T$4,F_Inputs!$A$4:$Y$4,0)),$O13),"##BLANK")</f>
        <v>-4.7899999999999998E-2</v>
      </c>
      <c r="U13" s="75">
        <f>IFERROR(ROUND(INDEX(F_Inputs!$A$4:$Y$268, MATCH(F_Inputs_Formatted!$B13&amp;F_Inputs_Formatted!$H13,F_Inputs!$Y$4:$Y$268,0),MATCH(F_Inputs_Formatted!U$4,F_Inputs!$A$4:$Y$4,0)),$O13),"##BLANK")</f>
        <v>-4.1999999999999997E-3</v>
      </c>
      <c r="V13" s="75">
        <f>IFERROR(ROUND(INDEX(F_Inputs!$A$4:$Y$268, MATCH(F_Inputs_Formatted!$B13&amp;F_Inputs_Formatted!$H13,F_Inputs!$Y$4:$Y$268,0),MATCH(F_Inputs_Formatted!V$4,F_Inputs!$A$4:$Y$4,0)),$O13),"##BLANK")</f>
        <v>-1.2E-2</v>
      </c>
      <c r="W13" s="75">
        <f>IFERROR(ROUND(INDEX(F_Inputs!$A$4:$Y$268, MATCH(F_Inputs_Formatted!$B13&amp;F_Inputs_Formatted!$H13,F_Inputs!$Y$4:$Y$268,0),MATCH(F_Inputs_Formatted!W$4,F_Inputs!$A$4:$Y$4,0)),$O13),"##BLANK")</f>
        <v>3.6499999999999998E-2</v>
      </c>
      <c r="X13" s="75">
        <f>IFERROR(ROUND(INDEX(F_Inputs!$A$4:$Y$268, MATCH(F_Inputs_Formatted!$B13&amp;F_Inputs_Formatted!$H13,F_Inputs!$Y$4:$Y$268,0),MATCH(F_Inputs_Formatted!X$4,F_Inputs!$A$4:$Y$4,0)),$O13),"##BLANK")</f>
        <v>-0.1067</v>
      </c>
      <c r="Y13" s="75">
        <f>IFERROR(ROUND(INDEX(F_Inputs!$A$4:$Y$268, MATCH(F_Inputs_Formatted!$B13&amp;F_Inputs_Formatted!$H13,F_Inputs!$Y$4:$Y$268,0),MATCH(F_Inputs_Formatted!Y$4,F_Inputs!$A$4:$Y$4,0)),$O13),"##BLANK")</f>
        <v>2.3999999999999998E-3</v>
      </c>
      <c r="Z13" s="75">
        <f>IFERROR(ROUND(INDEX(F_Inputs!$A$4:$Y$268, MATCH(F_Inputs_Formatted!$B13&amp;F_Inputs_Formatted!$H13,F_Inputs!$Y$4:$Y$268,0),MATCH(F_Inputs_Formatted!Z$4,F_Inputs!$A$4:$Y$4,0)),$O13),"##BLANK")</f>
        <v>0</v>
      </c>
      <c r="AA13" s="75">
        <f>IFERROR(ROUND(INDEX(F_Inputs!$A$4:$Y$268, MATCH(F_Inputs_Formatted!$B13&amp;F_Inputs_Formatted!$H13,F_Inputs!$Y$4:$Y$268,0),MATCH(F_Inputs_Formatted!AA$4,F_Inputs!$A$4:$Y$4,0)),$O13),"##BLANK")</f>
        <v>2.1100000000000001E-2</v>
      </c>
      <c r="AB13" s="75">
        <f>IFERROR(ROUND(INDEX(F_Inputs!$A$4:$Y$268, MATCH(F_Inputs_Formatted!$B13&amp;F_Inputs_Formatted!$H13,F_Inputs!$Y$4:$Y$268,0),MATCH(F_Inputs_Formatted!AB$4,F_Inputs!$A$4:$Y$4,0)),$O13),"##BLANK")</f>
        <v>9.7900000000000001E-2</v>
      </c>
      <c r="AC13" s="75">
        <f>IFERROR(ROUND(INDEX(F_Inputs!$A$4:$Y$268, MATCH(F_Inputs_Formatted!$B13&amp;F_Inputs_Formatted!$H13,F_Inputs!$Y$4:$Y$268,0),MATCH(F_Inputs_Formatted!AC$4,F_Inputs!$A$4:$Y$4,0)),$O13),"##BLANK")</f>
        <v>9.1999999999999998E-2</v>
      </c>
      <c r="AD13" s="75">
        <f>IFERROR(ROUND(INDEX(F_Inputs!$A$4:$Y$268, MATCH(F_Inputs_Formatted!$B13&amp;F_Inputs_Formatted!$H13,F_Inputs!$Y$4:$Y$268,0),MATCH(F_Inputs_Formatted!AD$4,F_Inputs!$A$4:$Y$4,0)),$O13),"##BLANK")</f>
        <v>0.1232</v>
      </c>
      <c r="AE13" s="75">
        <f>IFERROR(ROUND(INDEX(F_Inputs!$A$4:$Y$268, MATCH(F_Inputs_Formatted!$B13&amp;F_Inputs_Formatted!$H13,F_Inputs!$Y$4:$Y$268,0),MATCH(F_Inputs_Formatted!AE$4,F_Inputs!$A$4:$Y$4,0)),$O13),"##BLANK")</f>
        <v>0.5635</v>
      </c>
      <c r="AF13" s="75">
        <f>IFERROR(ROUND(INDEX(F_Inputs!$A$4:$Y$268, MATCH(F_Inputs_Formatted!$B13&amp;F_Inputs_Formatted!$H13,F_Inputs!$Y$4:$Y$268,0),MATCH(F_Inputs_Formatted!AF$4,F_Inputs!$A$4:$Y$4,0)),$O13),"##BLANK")</f>
        <v>0.5635</v>
      </c>
      <c r="AG13" s="75">
        <f>IFERROR(ROUND(INDEX(F_Inputs!$A$4:$Y$268, MATCH(F_Inputs_Formatted!$B13&amp;F_Inputs_Formatted!$H13,F_Inputs!$Y$4:$Y$268,0),MATCH(F_Inputs_Formatted!AG$4,F_Inputs!$A$4:$Y$4,0)),$O13),"##BLANK")</f>
        <v>0.57030000000000003</v>
      </c>
      <c r="AH13" s="75">
        <f>IFERROR(ROUND(INDEX(F_Inputs!$A$4:$Y$268, MATCH(F_Inputs_Formatted!$B13&amp;F_Inputs_Formatted!$H13,F_Inputs!$Y$4:$Y$268,0),MATCH(F_Inputs_Formatted!AH$4,F_Inputs!$A$4:$Y$4,0)),$O13),"##BLANK")</f>
        <v>0.60070000000000001</v>
      </c>
      <c r="AI13" s="75">
        <f>IFERROR(ROUND(INDEX(F_Inputs!$A$4:$Y$268, MATCH(F_Inputs_Formatted!$B13&amp;F_Inputs_Formatted!$H13,F_Inputs!$Y$4:$Y$268,0),MATCH(F_Inputs_Formatted!AI$4,F_Inputs!$A$4:$Y$4,0)),$O13),"##BLANK")</f>
        <v>0.61439999999999995</v>
      </c>
    </row>
    <row r="14" spans="1:35" x14ac:dyDescent="0.25">
      <c r="A14" s="7"/>
      <c r="B14" s="9" t="s">
        <v>87</v>
      </c>
      <c r="C14" s="9" t="str">
        <f>_xlfn.XLOOKUP($B14,FD_Lists!$B$4:$B$25,FD_Lists!C$4:C$25)</f>
        <v>Yorkshire Water</v>
      </c>
      <c r="D14" s="9" t="str">
        <f>_xlfn.XLOOKUP($B14,FD_Lists!$B$4:$B$25,FD_Lists!D$4:D$25)</f>
        <v>England</v>
      </c>
      <c r="E14" s="9" t="str">
        <f>_xlfn.XLOOKUP($B14,FD_Lists!$B$4:$B$25,FD_Lists!E$4:E$25)</f>
        <v>Company</v>
      </c>
      <c r="F14" s="9" t="str">
        <f>_xlfn.XLOOKUP($B14,FD_Lists!$B$4:$B$25,FD_Lists!F$4:F$25)</f>
        <v>WaSC</v>
      </c>
      <c r="G14" s="10" t="s">
        <v>116</v>
      </c>
      <c r="H14" s="52" t="s">
        <v>66</v>
      </c>
      <c r="I14" s="11" t="str">
        <f t="shared" si="0"/>
        <v>YKYOUT5_09_PR24</v>
      </c>
      <c r="J14" s="11" t="s">
        <v>117</v>
      </c>
      <c r="K14" s="11" t="s">
        <v>118</v>
      </c>
      <c r="L14" s="11" t="s">
        <v>119</v>
      </c>
      <c r="M14" s="64" t="str">
        <f>_xlfn.XLOOKUP(F_Inputs_Formatted!H14,F_Inputs!$B:$B,F_Inputs!C:C)</f>
        <v>Underlying calculations for common performance commitments - wastewater - River water quality?(phosphorus) - Reduction in phosphorus as a percentage of load discharged from treatment works in 2020</v>
      </c>
      <c r="N14" s="64" t="str">
        <f>_xlfn.XLOOKUP(F_Inputs_Formatted!H14,F_Inputs!$B:$B,F_Inputs!D:D)</f>
        <v>%</v>
      </c>
      <c r="O14" s="11">
        <v>4</v>
      </c>
      <c r="P14" s="11"/>
      <c r="Q14" s="75">
        <f>IFERROR(ROUND(INDEX(F_Inputs!$A$4:$Y$268, MATCH(F_Inputs_Formatted!$B14&amp;F_Inputs_Formatted!$H14,F_Inputs!$Y$4:$Y$268,0),MATCH(F_Inputs_Formatted!Q$4,F_Inputs!$A$4:$Y$4,0)),$O14),"##BLANK")</f>
        <v>0</v>
      </c>
      <c r="R14" s="75">
        <f>IFERROR(ROUND(INDEX(F_Inputs!$A$4:$Y$268, MATCH(F_Inputs_Formatted!$B14&amp;F_Inputs_Formatted!$H14,F_Inputs!$Y$4:$Y$268,0),MATCH(F_Inputs_Formatted!R$4,F_Inputs!$A$4:$Y$4,0)),$O14),"##BLANK")</f>
        <v>0</v>
      </c>
      <c r="S14" s="75">
        <f>IFERROR(ROUND(INDEX(F_Inputs!$A$4:$Y$268, MATCH(F_Inputs_Formatted!$B14&amp;F_Inputs_Formatted!$H14,F_Inputs!$Y$4:$Y$268,0),MATCH(F_Inputs_Formatted!S$4,F_Inputs!$A$4:$Y$4,0)),$O14),"##BLANK")</f>
        <v>0</v>
      </c>
      <c r="T14" s="75">
        <f>IFERROR(ROUND(INDEX(F_Inputs!$A$4:$Y$268, MATCH(F_Inputs_Formatted!$B14&amp;F_Inputs_Formatted!$H14,F_Inputs!$Y$4:$Y$268,0),MATCH(F_Inputs_Formatted!T$4,F_Inputs!$A$4:$Y$4,0)),$O14),"##BLANK")</f>
        <v>0</v>
      </c>
      <c r="U14" s="75">
        <f>IFERROR(ROUND(INDEX(F_Inputs!$A$4:$Y$268, MATCH(F_Inputs_Formatted!$B14&amp;F_Inputs_Formatted!$H14,F_Inputs!$Y$4:$Y$268,0),MATCH(F_Inputs_Formatted!U$4,F_Inputs!$A$4:$Y$4,0)),$O14),"##BLANK")</f>
        <v>0</v>
      </c>
      <c r="V14" s="75">
        <f>IFERROR(ROUND(INDEX(F_Inputs!$A$4:$Y$268, MATCH(F_Inputs_Formatted!$B14&amp;F_Inputs_Formatted!$H14,F_Inputs!$Y$4:$Y$268,0),MATCH(F_Inputs_Formatted!V$4,F_Inputs!$A$4:$Y$4,0)),$O14),"##BLANK")</f>
        <v>0</v>
      </c>
      <c r="W14" s="75">
        <f>IFERROR(ROUND(INDEX(F_Inputs!$A$4:$Y$268, MATCH(F_Inputs_Formatted!$B14&amp;F_Inputs_Formatted!$H14,F_Inputs!$Y$4:$Y$268,0),MATCH(F_Inputs_Formatted!W$4,F_Inputs!$A$4:$Y$4,0)),$O14),"##BLANK")</f>
        <v>0</v>
      </c>
      <c r="X14" s="75">
        <f>IFERROR(ROUND(INDEX(F_Inputs!$A$4:$Y$268, MATCH(F_Inputs_Formatted!$B14&amp;F_Inputs_Formatted!$H14,F_Inputs!$Y$4:$Y$268,0),MATCH(F_Inputs_Formatted!X$4,F_Inputs!$A$4:$Y$4,0)),$O14),"##BLANK")</f>
        <v>0</v>
      </c>
      <c r="Y14" s="75">
        <f>IFERROR(ROUND(INDEX(F_Inputs!$A$4:$Y$268, MATCH(F_Inputs_Formatted!$B14&amp;F_Inputs_Formatted!$H14,F_Inputs!$Y$4:$Y$268,0),MATCH(F_Inputs_Formatted!Y$4,F_Inputs!$A$4:$Y$4,0)),$O14),"##BLANK")</f>
        <v>0</v>
      </c>
      <c r="Z14" s="75">
        <f>IFERROR(ROUND(INDEX(F_Inputs!$A$4:$Y$268, MATCH(F_Inputs_Formatted!$B14&amp;F_Inputs_Formatted!$H14,F_Inputs!$Y$4:$Y$268,0),MATCH(F_Inputs_Formatted!Z$4,F_Inputs!$A$4:$Y$4,0)),$O14),"##BLANK")</f>
        <v>0</v>
      </c>
      <c r="AA14" s="75">
        <f>IFERROR(ROUND(INDEX(F_Inputs!$A$4:$Y$268, MATCH(F_Inputs_Formatted!$B14&amp;F_Inputs_Formatted!$H14,F_Inputs!$Y$4:$Y$268,0),MATCH(F_Inputs_Formatted!AA$4,F_Inputs!$A$4:$Y$4,0)),$O14),"##BLANK")</f>
        <v>1.9099999999999999E-2</v>
      </c>
      <c r="AB14" s="75">
        <f>IFERROR(ROUND(INDEX(F_Inputs!$A$4:$Y$268, MATCH(F_Inputs_Formatted!$B14&amp;F_Inputs_Formatted!$H14,F_Inputs!$Y$4:$Y$268,0),MATCH(F_Inputs_Formatted!AB$4,F_Inputs!$A$4:$Y$4,0)),$O14),"##BLANK")</f>
        <v>1.9300000000000001E-2</v>
      </c>
      <c r="AC14" s="75">
        <f>IFERROR(ROUND(INDEX(F_Inputs!$A$4:$Y$268, MATCH(F_Inputs_Formatted!$B14&amp;F_Inputs_Formatted!$H14,F_Inputs!$Y$4:$Y$268,0),MATCH(F_Inputs_Formatted!AC$4,F_Inputs!$A$4:$Y$4,0)),$O14),"##BLANK")</f>
        <v>1.0999999999999999E-2</v>
      </c>
      <c r="AD14" s="75">
        <f>IFERROR(ROUND(INDEX(F_Inputs!$A$4:$Y$268, MATCH(F_Inputs_Formatted!$B14&amp;F_Inputs_Formatted!$H14,F_Inputs!$Y$4:$Y$268,0),MATCH(F_Inputs_Formatted!AD$4,F_Inputs!$A$4:$Y$4,0)),$O14),"##BLANK")</f>
        <v>1.0999999999999999E-2</v>
      </c>
      <c r="AE14" s="75">
        <f>IFERROR(ROUND(INDEX(F_Inputs!$A$4:$Y$268, MATCH(F_Inputs_Formatted!$B14&amp;F_Inputs_Formatted!$H14,F_Inputs!$Y$4:$Y$268,0),MATCH(F_Inputs_Formatted!AE$4,F_Inputs!$A$4:$Y$4,0)),$O14),"##BLANK")</f>
        <v>0.72119999999999995</v>
      </c>
      <c r="AF14" s="75">
        <f>IFERROR(ROUND(INDEX(F_Inputs!$A$4:$Y$268, MATCH(F_Inputs_Formatted!$B14&amp;F_Inputs_Formatted!$H14,F_Inputs!$Y$4:$Y$268,0),MATCH(F_Inputs_Formatted!AF$4,F_Inputs!$A$4:$Y$4,0)),$O14),"##BLANK")</f>
        <v>0.75349999999999995</v>
      </c>
      <c r="AG14" s="75">
        <f>IFERROR(ROUND(INDEX(F_Inputs!$A$4:$Y$268, MATCH(F_Inputs_Formatted!$B14&amp;F_Inputs_Formatted!$H14,F_Inputs!$Y$4:$Y$268,0),MATCH(F_Inputs_Formatted!AG$4,F_Inputs!$A$4:$Y$4,0)),$O14),"##BLANK")</f>
        <v>0.75929999999999997</v>
      </c>
      <c r="AH14" s="75">
        <f>IFERROR(ROUND(INDEX(F_Inputs!$A$4:$Y$268, MATCH(F_Inputs_Formatted!$B14&amp;F_Inputs_Formatted!$H14,F_Inputs!$Y$4:$Y$268,0),MATCH(F_Inputs_Formatted!AH$4,F_Inputs!$A$4:$Y$4,0)),$O14),"##BLANK")</f>
        <v>0.7611</v>
      </c>
      <c r="AI14" s="75">
        <f>IFERROR(ROUND(INDEX(F_Inputs!$A$4:$Y$268, MATCH(F_Inputs_Formatted!$B14&amp;F_Inputs_Formatted!$H14,F_Inputs!$Y$4:$Y$268,0),MATCH(F_Inputs_Formatted!AI$4,F_Inputs!$A$4:$Y$4,0)),$O14),"##BLANK")</f>
        <v>0.7611</v>
      </c>
    </row>
    <row r="15" spans="1:35" x14ac:dyDescent="0.25">
      <c r="A15" s="7"/>
      <c r="B15" s="9" t="s">
        <v>88</v>
      </c>
      <c r="C15" s="9" t="str">
        <f>_xlfn.XLOOKUP($B15,FD_Lists!$B$4:$B$25,FD_Lists!C$4:C$25)</f>
        <v>Affinity Water</v>
      </c>
      <c r="D15" s="9" t="str">
        <f>_xlfn.XLOOKUP($B15,FD_Lists!$B$4:$B$25,FD_Lists!D$4:D$25)</f>
        <v>England</v>
      </c>
      <c r="E15" s="9" t="str">
        <f>_xlfn.XLOOKUP($B15,FD_Lists!$B$4:$B$25,FD_Lists!E$4:E$25)</f>
        <v>Company</v>
      </c>
      <c r="F15" s="9" t="str">
        <f>_xlfn.XLOOKUP($B15,FD_Lists!$B$4:$B$25,FD_Lists!F$4:F$25)</f>
        <v>WoC</v>
      </c>
      <c r="G15" s="10" t="s">
        <v>116</v>
      </c>
      <c r="H15" s="52" t="s">
        <v>66</v>
      </c>
      <c r="I15" s="11" t="str">
        <f t="shared" si="0"/>
        <v>AFWOUT5_09_PR24</v>
      </c>
      <c r="J15" s="11" t="s">
        <v>117</v>
      </c>
      <c r="K15" s="11" t="s">
        <v>118</v>
      </c>
      <c r="L15" s="11" t="s">
        <v>119</v>
      </c>
      <c r="M15" s="64" t="str">
        <f>_xlfn.XLOOKUP(F_Inputs_Formatted!H15,F_Inputs!$B:$B,F_Inputs!C:C)</f>
        <v>Underlying calculations for common performance commitments - wastewater - River water quality?(phosphorus) - Reduction in phosphorus as a percentage of load discharged from treatment works in 2020</v>
      </c>
      <c r="N15" s="64" t="str">
        <f>_xlfn.XLOOKUP(F_Inputs_Formatted!H15,F_Inputs!$B:$B,F_Inputs!D:D)</f>
        <v>%</v>
      </c>
      <c r="O15" s="11">
        <v>4</v>
      </c>
      <c r="P15" s="11"/>
      <c r="Q15" s="75" t="str">
        <f>IFERROR(ROUND(INDEX(F_Inputs!$A$4:$Y$268, MATCH(F_Inputs_Formatted!$B15&amp;F_Inputs_Formatted!$H15,F_Inputs!$Y$4:$Y$268,0),MATCH(F_Inputs_Formatted!Q$4,F_Inputs!$A$4:$Y$4,0)),$O15),"##BLANK")</f>
        <v>##BLANK</v>
      </c>
      <c r="R15" s="75" t="str">
        <f>IFERROR(ROUND(INDEX(F_Inputs!$A$4:$Y$268, MATCH(F_Inputs_Formatted!$B15&amp;F_Inputs_Formatted!$H15,F_Inputs!$Y$4:$Y$268,0),MATCH(F_Inputs_Formatted!R$4,F_Inputs!$A$4:$Y$4,0)),$O15),"##BLANK")</f>
        <v>##BLANK</v>
      </c>
      <c r="S15" s="75" t="str">
        <f>IFERROR(ROUND(INDEX(F_Inputs!$A$4:$Y$268, MATCH(F_Inputs_Formatted!$B15&amp;F_Inputs_Formatted!$H15,F_Inputs!$Y$4:$Y$268,0),MATCH(F_Inputs_Formatted!S$4,F_Inputs!$A$4:$Y$4,0)),$O15),"##BLANK")</f>
        <v>##BLANK</v>
      </c>
      <c r="T15" s="75" t="str">
        <f>IFERROR(ROUND(INDEX(F_Inputs!$A$4:$Y$268, MATCH(F_Inputs_Formatted!$B15&amp;F_Inputs_Formatted!$H15,F_Inputs!$Y$4:$Y$268,0),MATCH(F_Inputs_Formatted!T$4,F_Inputs!$A$4:$Y$4,0)),$O15),"##BLANK")</f>
        <v>##BLANK</v>
      </c>
      <c r="U15" s="75" t="str">
        <f>IFERROR(ROUND(INDEX(F_Inputs!$A$4:$Y$268, MATCH(F_Inputs_Formatted!$B15&amp;F_Inputs_Formatted!$H15,F_Inputs!$Y$4:$Y$268,0),MATCH(F_Inputs_Formatted!U$4,F_Inputs!$A$4:$Y$4,0)),$O15),"##BLANK")</f>
        <v>##BLANK</v>
      </c>
      <c r="V15" s="75" t="str">
        <f>IFERROR(ROUND(INDEX(F_Inputs!$A$4:$Y$268, MATCH(F_Inputs_Formatted!$B15&amp;F_Inputs_Formatted!$H15,F_Inputs!$Y$4:$Y$268,0),MATCH(F_Inputs_Formatted!V$4,F_Inputs!$A$4:$Y$4,0)),$O15),"##BLANK")</f>
        <v>##BLANK</v>
      </c>
      <c r="W15" s="75" t="str">
        <f>IFERROR(ROUND(INDEX(F_Inputs!$A$4:$Y$268, MATCH(F_Inputs_Formatted!$B15&amp;F_Inputs_Formatted!$H15,F_Inputs!$Y$4:$Y$268,0),MATCH(F_Inputs_Formatted!W$4,F_Inputs!$A$4:$Y$4,0)),$O15),"##BLANK")</f>
        <v>##BLANK</v>
      </c>
      <c r="X15" s="75" t="str">
        <f>IFERROR(ROUND(INDEX(F_Inputs!$A$4:$Y$268, MATCH(F_Inputs_Formatted!$B15&amp;F_Inputs_Formatted!$H15,F_Inputs!$Y$4:$Y$268,0),MATCH(F_Inputs_Formatted!X$4,F_Inputs!$A$4:$Y$4,0)),$O15),"##BLANK")</f>
        <v>##BLANK</v>
      </c>
      <c r="Y15" s="75" t="str">
        <f>IFERROR(ROUND(INDEX(F_Inputs!$A$4:$Y$268, MATCH(F_Inputs_Formatted!$B15&amp;F_Inputs_Formatted!$H15,F_Inputs!$Y$4:$Y$268,0),MATCH(F_Inputs_Formatted!Y$4,F_Inputs!$A$4:$Y$4,0)),$O15),"##BLANK")</f>
        <v>##BLANK</v>
      </c>
      <c r="Z15" s="75" t="str">
        <f>IFERROR(ROUND(INDEX(F_Inputs!$A$4:$Y$268, MATCH(F_Inputs_Formatted!$B15&amp;F_Inputs_Formatted!$H15,F_Inputs!$Y$4:$Y$268,0),MATCH(F_Inputs_Formatted!Z$4,F_Inputs!$A$4:$Y$4,0)),$O15),"##BLANK")</f>
        <v>##BLANK</v>
      </c>
      <c r="AA15" s="75" t="str">
        <f>IFERROR(ROUND(INDEX(F_Inputs!$A$4:$Y$268, MATCH(F_Inputs_Formatted!$B15&amp;F_Inputs_Formatted!$H15,F_Inputs!$Y$4:$Y$268,0),MATCH(F_Inputs_Formatted!AA$4,F_Inputs!$A$4:$Y$4,0)),$O15),"##BLANK")</f>
        <v>##BLANK</v>
      </c>
      <c r="AB15" s="75" t="str">
        <f>IFERROR(ROUND(INDEX(F_Inputs!$A$4:$Y$268, MATCH(F_Inputs_Formatted!$B15&amp;F_Inputs_Formatted!$H15,F_Inputs!$Y$4:$Y$268,0),MATCH(F_Inputs_Formatted!AB$4,F_Inputs!$A$4:$Y$4,0)),$O15),"##BLANK")</f>
        <v>##BLANK</v>
      </c>
      <c r="AC15" s="75" t="str">
        <f>IFERROR(ROUND(INDEX(F_Inputs!$A$4:$Y$268, MATCH(F_Inputs_Formatted!$B15&amp;F_Inputs_Formatted!$H15,F_Inputs!$Y$4:$Y$268,0),MATCH(F_Inputs_Formatted!AC$4,F_Inputs!$A$4:$Y$4,0)),$O15),"##BLANK")</f>
        <v>##BLANK</v>
      </c>
      <c r="AD15" s="75" t="str">
        <f>IFERROR(ROUND(INDEX(F_Inputs!$A$4:$Y$268, MATCH(F_Inputs_Formatted!$B15&amp;F_Inputs_Formatted!$H15,F_Inputs!$Y$4:$Y$268,0),MATCH(F_Inputs_Formatted!AD$4,F_Inputs!$A$4:$Y$4,0)),$O15),"##BLANK")</f>
        <v>##BLANK</v>
      </c>
      <c r="AE15" s="75" t="str">
        <f>IFERROR(ROUND(INDEX(F_Inputs!$A$4:$Y$268, MATCH(F_Inputs_Formatted!$B15&amp;F_Inputs_Formatted!$H15,F_Inputs!$Y$4:$Y$268,0),MATCH(F_Inputs_Formatted!AE$4,F_Inputs!$A$4:$Y$4,0)),$O15),"##BLANK")</f>
        <v>##BLANK</v>
      </c>
      <c r="AF15" s="75" t="str">
        <f>IFERROR(ROUND(INDEX(F_Inputs!$A$4:$Y$268, MATCH(F_Inputs_Formatted!$B15&amp;F_Inputs_Formatted!$H15,F_Inputs!$Y$4:$Y$268,0),MATCH(F_Inputs_Formatted!AF$4,F_Inputs!$A$4:$Y$4,0)),$O15),"##BLANK")</f>
        <v>##BLANK</v>
      </c>
      <c r="AG15" s="75" t="str">
        <f>IFERROR(ROUND(INDEX(F_Inputs!$A$4:$Y$268, MATCH(F_Inputs_Formatted!$B15&amp;F_Inputs_Formatted!$H15,F_Inputs!$Y$4:$Y$268,0),MATCH(F_Inputs_Formatted!AG$4,F_Inputs!$A$4:$Y$4,0)),$O15),"##BLANK")</f>
        <v>##BLANK</v>
      </c>
      <c r="AH15" s="75" t="str">
        <f>IFERROR(ROUND(INDEX(F_Inputs!$A$4:$Y$268, MATCH(F_Inputs_Formatted!$B15&amp;F_Inputs_Formatted!$H15,F_Inputs!$Y$4:$Y$268,0),MATCH(F_Inputs_Formatted!AH$4,F_Inputs!$A$4:$Y$4,0)),$O15),"##BLANK")</f>
        <v>##BLANK</v>
      </c>
      <c r="AI15" s="75" t="str">
        <f>IFERROR(ROUND(INDEX(F_Inputs!$A$4:$Y$268, MATCH(F_Inputs_Formatted!$B15&amp;F_Inputs_Formatted!$H15,F_Inputs!$Y$4:$Y$268,0),MATCH(F_Inputs_Formatted!AI$4,F_Inputs!$A$4:$Y$4,0)),$O15),"##BLANK")</f>
        <v>##BLANK</v>
      </c>
    </row>
    <row r="16" spans="1:35" x14ac:dyDescent="0.25">
      <c r="B16" s="9" t="s">
        <v>94</v>
      </c>
      <c r="C16" s="9" t="str">
        <f>_xlfn.XLOOKUP($B16,FD_Lists!$B$4:$B$25,FD_Lists!C$4:C$25)</f>
        <v>Portsmouth Water</v>
      </c>
      <c r="D16" s="9" t="str">
        <f>_xlfn.XLOOKUP($B16,FD_Lists!$B$4:$B$25,FD_Lists!D$4:D$25)</f>
        <v>England</v>
      </c>
      <c r="E16" s="9" t="str">
        <f>_xlfn.XLOOKUP($B16,FD_Lists!$B$4:$B$25,FD_Lists!E$4:E$25)</f>
        <v>Company</v>
      </c>
      <c r="F16" s="9" t="str">
        <f>_xlfn.XLOOKUP($B16,FD_Lists!$B$4:$B$25,FD_Lists!F$4:F$25)</f>
        <v>WoC</v>
      </c>
      <c r="G16" s="10" t="s">
        <v>116</v>
      </c>
      <c r="H16" s="52" t="s">
        <v>66</v>
      </c>
      <c r="I16" s="11" t="str">
        <f t="shared" si="0"/>
        <v>PRTOUT5_09_PR24</v>
      </c>
      <c r="J16" s="11" t="s">
        <v>117</v>
      </c>
      <c r="K16" s="11" t="s">
        <v>118</v>
      </c>
      <c r="L16" s="11" t="s">
        <v>119</v>
      </c>
      <c r="M16" s="64" t="str">
        <f>_xlfn.XLOOKUP(F_Inputs_Formatted!H16,F_Inputs!$B:$B,F_Inputs!C:C)</f>
        <v>Underlying calculations for common performance commitments - wastewater - River water quality?(phosphorus) - Reduction in phosphorus as a percentage of load discharged from treatment works in 2020</v>
      </c>
      <c r="N16" s="64" t="str">
        <f>_xlfn.XLOOKUP(F_Inputs_Formatted!H16,F_Inputs!$B:$B,F_Inputs!D:D)</f>
        <v>%</v>
      </c>
      <c r="O16" s="11">
        <v>4</v>
      </c>
      <c r="P16" s="11"/>
      <c r="Q16" s="75" t="str">
        <f>IFERROR(ROUND(INDEX(F_Inputs!$A$4:$Y$268, MATCH(F_Inputs_Formatted!$B16&amp;F_Inputs_Formatted!$H16,F_Inputs!$Y$4:$Y$268,0),MATCH(F_Inputs_Formatted!Q$4,F_Inputs!$A$4:$Y$4,0)),$O16),"##BLANK")</f>
        <v>##BLANK</v>
      </c>
      <c r="R16" s="75" t="str">
        <f>IFERROR(ROUND(INDEX(F_Inputs!$A$4:$Y$268, MATCH(F_Inputs_Formatted!$B16&amp;F_Inputs_Formatted!$H16,F_Inputs!$Y$4:$Y$268,0),MATCH(F_Inputs_Formatted!R$4,F_Inputs!$A$4:$Y$4,0)),$O16),"##BLANK")</f>
        <v>##BLANK</v>
      </c>
      <c r="S16" s="75" t="str">
        <f>IFERROR(ROUND(INDEX(F_Inputs!$A$4:$Y$268, MATCH(F_Inputs_Formatted!$B16&amp;F_Inputs_Formatted!$H16,F_Inputs!$Y$4:$Y$268,0),MATCH(F_Inputs_Formatted!S$4,F_Inputs!$A$4:$Y$4,0)),$O16),"##BLANK")</f>
        <v>##BLANK</v>
      </c>
      <c r="T16" s="75" t="str">
        <f>IFERROR(ROUND(INDEX(F_Inputs!$A$4:$Y$268, MATCH(F_Inputs_Formatted!$B16&amp;F_Inputs_Formatted!$H16,F_Inputs!$Y$4:$Y$268,0),MATCH(F_Inputs_Formatted!T$4,F_Inputs!$A$4:$Y$4,0)),$O16),"##BLANK")</f>
        <v>##BLANK</v>
      </c>
      <c r="U16" s="75" t="str">
        <f>IFERROR(ROUND(INDEX(F_Inputs!$A$4:$Y$268, MATCH(F_Inputs_Formatted!$B16&amp;F_Inputs_Formatted!$H16,F_Inputs!$Y$4:$Y$268,0),MATCH(F_Inputs_Formatted!U$4,F_Inputs!$A$4:$Y$4,0)),$O16),"##BLANK")</f>
        <v>##BLANK</v>
      </c>
      <c r="V16" s="75" t="str">
        <f>IFERROR(ROUND(INDEX(F_Inputs!$A$4:$Y$268, MATCH(F_Inputs_Formatted!$B16&amp;F_Inputs_Formatted!$H16,F_Inputs!$Y$4:$Y$268,0),MATCH(F_Inputs_Formatted!V$4,F_Inputs!$A$4:$Y$4,0)),$O16),"##BLANK")</f>
        <v>##BLANK</v>
      </c>
      <c r="W16" s="75" t="str">
        <f>IFERROR(ROUND(INDEX(F_Inputs!$A$4:$Y$268, MATCH(F_Inputs_Formatted!$B16&amp;F_Inputs_Formatted!$H16,F_Inputs!$Y$4:$Y$268,0),MATCH(F_Inputs_Formatted!W$4,F_Inputs!$A$4:$Y$4,0)),$O16),"##BLANK")</f>
        <v>##BLANK</v>
      </c>
      <c r="X16" s="75" t="str">
        <f>IFERROR(ROUND(INDEX(F_Inputs!$A$4:$Y$268, MATCH(F_Inputs_Formatted!$B16&amp;F_Inputs_Formatted!$H16,F_Inputs!$Y$4:$Y$268,0),MATCH(F_Inputs_Formatted!X$4,F_Inputs!$A$4:$Y$4,0)),$O16),"##BLANK")</f>
        <v>##BLANK</v>
      </c>
      <c r="Y16" s="75" t="str">
        <f>IFERROR(ROUND(INDEX(F_Inputs!$A$4:$Y$268, MATCH(F_Inputs_Formatted!$B16&amp;F_Inputs_Formatted!$H16,F_Inputs!$Y$4:$Y$268,0),MATCH(F_Inputs_Formatted!Y$4,F_Inputs!$A$4:$Y$4,0)),$O16),"##BLANK")</f>
        <v>##BLANK</v>
      </c>
      <c r="Z16" s="75" t="str">
        <f>IFERROR(ROUND(INDEX(F_Inputs!$A$4:$Y$268, MATCH(F_Inputs_Formatted!$B16&amp;F_Inputs_Formatted!$H16,F_Inputs!$Y$4:$Y$268,0),MATCH(F_Inputs_Formatted!Z$4,F_Inputs!$A$4:$Y$4,0)),$O16),"##BLANK")</f>
        <v>##BLANK</v>
      </c>
      <c r="AA16" s="75" t="str">
        <f>IFERROR(ROUND(INDEX(F_Inputs!$A$4:$Y$268, MATCH(F_Inputs_Formatted!$B16&amp;F_Inputs_Formatted!$H16,F_Inputs!$Y$4:$Y$268,0),MATCH(F_Inputs_Formatted!AA$4,F_Inputs!$A$4:$Y$4,0)),$O16),"##BLANK")</f>
        <v>##BLANK</v>
      </c>
      <c r="AB16" s="75" t="str">
        <f>IFERROR(ROUND(INDEX(F_Inputs!$A$4:$Y$268, MATCH(F_Inputs_Formatted!$B16&amp;F_Inputs_Formatted!$H16,F_Inputs!$Y$4:$Y$268,0),MATCH(F_Inputs_Formatted!AB$4,F_Inputs!$A$4:$Y$4,0)),$O16),"##BLANK")</f>
        <v>##BLANK</v>
      </c>
      <c r="AC16" s="75" t="str">
        <f>IFERROR(ROUND(INDEX(F_Inputs!$A$4:$Y$268, MATCH(F_Inputs_Formatted!$B16&amp;F_Inputs_Formatted!$H16,F_Inputs!$Y$4:$Y$268,0),MATCH(F_Inputs_Formatted!AC$4,F_Inputs!$A$4:$Y$4,0)),$O16),"##BLANK")</f>
        <v>##BLANK</v>
      </c>
      <c r="AD16" s="75" t="str">
        <f>IFERROR(ROUND(INDEX(F_Inputs!$A$4:$Y$268, MATCH(F_Inputs_Formatted!$B16&amp;F_Inputs_Formatted!$H16,F_Inputs!$Y$4:$Y$268,0),MATCH(F_Inputs_Formatted!AD$4,F_Inputs!$A$4:$Y$4,0)),$O16),"##BLANK")</f>
        <v>##BLANK</v>
      </c>
      <c r="AE16" s="75" t="str">
        <f>IFERROR(ROUND(INDEX(F_Inputs!$A$4:$Y$268, MATCH(F_Inputs_Formatted!$B16&amp;F_Inputs_Formatted!$H16,F_Inputs!$Y$4:$Y$268,0),MATCH(F_Inputs_Formatted!AE$4,F_Inputs!$A$4:$Y$4,0)),$O16),"##BLANK")</f>
        <v>##BLANK</v>
      </c>
      <c r="AF16" s="75" t="str">
        <f>IFERROR(ROUND(INDEX(F_Inputs!$A$4:$Y$268, MATCH(F_Inputs_Formatted!$B16&amp;F_Inputs_Formatted!$H16,F_Inputs!$Y$4:$Y$268,0),MATCH(F_Inputs_Formatted!AF$4,F_Inputs!$A$4:$Y$4,0)),$O16),"##BLANK")</f>
        <v>##BLANK</v>
      </c>
      <c r="AG16" s="75" t="str">
        <f>IFERROR(ROUND(INDEX(F_Inputs!$A$4:$Y$268, MATCH(F_Inputs_Formatted!$B16&amp;F_Inputs_Formatted!$H16,F_Inputs!$Y$4:$Y$268,0),MATCH(F_Inputs_Formatted!AG$4,F_Inputs!$A$4:$Y$4,0)),$O16),"##BLANK")</f>
        <v>##BLANK</v>
      </c>
      <c r="AH16" s="75" t="str">
        <f>IFERROR(ROUND(INDEX(F_Inputs!$A$4:$Y$268, MATCH(F_Inputs_Formatted!$B16&amp;F_Inputs_Formatted!$H16,F_Inputs!$Y$4:$Y$268,0),MATCH(F_Inputs_Formatted!AH$4,F_Inputs!$A$4:$Y$4,0)),$O16),"##BLANK")</f>
        <v>##BLANK</v>
      </c>
      <c r="AI16" s="75" t="str">
        <f>IFERROR(ROUND(INDEX(F_Inputs!$A$4:$Y$268, MATCH(F_Inputs_Formatted!$B16&amp;F_Inputs_Formatted!$H16,F_Inputs!$Y$4:$Y$268,0),MATCH(F_Inputs_Formatted!AI$4,F_Inputs!$A$4:$Y$4,0)),$O16),"##BLANK")</f>
        <v>##BLANK</v>
      </c>
    </row>
    <row r="17" spans="1:35" x14ac:dyDescent="0.25">
      <c r="A17" s="7"/>
      <c r="B17" s="9" t="s">
        <v>95</v>
      </c>
      <c r="C17" s="9" t="str">
        <f>_xlfn.XLOOKUP($B17,FD_Lists!$B$4:$B$25,FD_Lists!C$4:C$25)</f>
        <v>South East Water</v>
      </c>
      <c r="D17" s="9" t="str">
        <f>_xlfn.XLOOKUP($B17,FD_Lists!$B$4:$B$25,FD_Lists!D$4:D$25)</f>
        <v>England</v>
      </c>
      <c r="E17" s="9" t="str">
        <f>_xlfn.XLOOKUP($B17,FD_Lists!$B$4:$B$25,FD_Lists!E$4:E$25)</f>
        <v>Company</v>
      </c>
      <c r="F17" s="9" t="str">
        <f>_xlfn.XLOOKUP($B17,FD_Lists!$B$4:$B$25,FD_Lists!F$4:F$25)</f>
        <v>WoC</v>
      </c>
      <c r="G17" s="10" t="s">
        <v>116</v>
      </c>
      <c r="H17" s="52" t="s">
        <v>66</v>
      </c>
      <c r="I17" s="11" t="str">
        <f t="shared" si="0"/>
        <v>SEWOUT5_09_PR24</v>
      </c>
      <c r="J17" s="11" t="s">
        <v>117</v>
      </c>
      <c r="K17" s="11" t="s">
        <v>118</v>
      </c>
      <c r="L17" s="11" t="s">
        <v>119</v>
      </c>
      <c r="M17" s="64" t="str">
        <f>_xlfn.XLOOKUP(F_Inputs_Formatted!H17,F_Inputs!$B:$B,F_Inputs!C:C)</f>
        <v>Underlying calculations for common performance commitments - wastewater - River water quality?(phosphorus) - Reduction in phosphorus as a percentage of load discharged from treatment works in 2020</v>
      </c>
      <c r="N17" s="64" t="str">
        <f>_xlfn.XLOOKUP(F_Inputs_Formatted!H17,F_Inputs!$B:$B,F_Inputs!D:D)</f>
        <v>%</v>
      </c>
      <c r="O17" s="11">
        <v>4</v>
      </c>
      <c r="P17" s="11"/>
      <c r="Q17" s="75" t="str">
        <f>IFERROR(ROUND(INDEX(F_Inputs!$A$4:$Y$268, MATCH(F_Inputs_Formatted!$B17&amp;F_Inputs_Formatted!$H17,F_Inputs!$Y$4:$Y$268,0),MATCH(F_Inputs_Formatted!Q$4,F_Inputs!$A$4:$Y$4,0)),$O17),"##BLANK")</f>
        <v>##BLANK</v>
      </c>
      <c r="R17" s="75" t="str">
        <f>IFERROR(ROUND(INDEX(F_Inputs!$A$4:$Y$268, MATCH(F_Inputs_Formatted!$B17&amp;F_Inputs_Formatted!$H17,F_Inputs!$Y$4:$Y$268,0),MATCH(F_Inputs_Formatted!R$4,F_Inputs!$A$4:$Y$4,0)),$O17),"##BLANK")</f>
        <v>##BLANK</v>
      </c>
      <c r="S17" s="75" t="str">
        <f>IFERROR(ROUND(INDEX(F_Inputs!$A$4:$Y$268, MATCH(F_Inputs_Formatted!$B17&amp;F_Inputs_Formatted!$H17,F_Inputs!$Y$4:$Y$268,0),MATCH(F_Inputs_Formatted!S$4,F_Inputs!$A$4:$Y$4,0)),$O17),"##BLANK")</f>
        <v>##BLANK</v>
      </c>
      <c r="T17" s="75" t="str">
        <f>IFERROR(ROUND(INDEX(F_Inputs!$A$4:$Y$268, MATCH(F_Inputs_Formatted!$B17&amp;F_Inputs_Formatted!$H17,F_Inputs!$Y$4:$Y$268,0),MATCH(F_Inputs_Formatted!T$4,F_Inputs!$A$4:$Y$4,0)),$O17),"##BLANK")</f>
        <v>##BLANK</v>
      </c>
      <c r="U17" s="75" t="str">
        <f>IFERROR(ROUND(INDEX(F_Inputs!$A$4:$Y$268, MATCH(F_Inputs_Formatted!$B17&amp;F_Inputs_Formatted!$H17,F_Inputs!$Y$4:$Y$268,0),MATCH(F_Inputs_Formatted!U$4,F_Inputs!$A$4:$Y$4,0)),$O17),"##BLANK")</f>
        <v>##BLANK</v>
      </c>
      <c r="V17" s="75" t="str">
        <f>IFERROR(ROUND(INDEX(F_Inputs!$A$4:$Y$268, MATCH(F_Inputs_Formatted!$B17&amp;F_Inputs_Formatted!$H17,F_Inputs!$Y$4:$Y$268,0),MATCH(F_Inputs_Formatted!V$4,F_Inputs!$A$4:$Y$4,0)),$O17),"##BLANK")</f>
        <v>##BLANK</v>
      </c>
      <c r="W17" s="75" t="str">
        <f>IFERROR(ROUND(INDEX(F_Inputs!$A$4:$Y$268, MATCH(F_Inputs_Formatted!$B17&amp;F_Inputs_Formatted!$H17,F_Inputs!$Y$4:$Y$268,0),MATCH(F_Inputs_Formatted!W$4,F_Inputs!$A$4:$Y$4,0)),$O17),"##BLANK")</f>
        <v>##BLANK</v>
      </c>
      <c r="X17" s="75" t="str">
        <f>IFERROR(ROUND(INDEX(F_Inputs!$A$4:$Y$268, MATCH(F_Inputs_Formatted!$B17&amp;F_Inputs_Formatted!$H17,F_Inputs!$Y$4:$Y$268,0),MATCH(F_Inputs_Formatted!X$4,F_Inputs!$A$4:$Y$4,0)),$O17),"##BLANK")</f>
        <v>##BLANK</v>
      </c>
      <c r="Y17" s="75" t="str">
        <f>IFERROR(ROUND(INDEX(F_Inputs!$A$4:$Y$268, MATCH(F_Inputs_Formatted!$B17&amp;F_Inputs_Formatted!$H17,F_Inputs!$Y$4:$Y$268,0),MATCH(F_Inputs_Formatted!Y$4,F_Inputs!$A$4:$Y$4,0)),$O17),"##BLANK")</f>
        <v>##BLANK</v>
      </c>
      <c r="Z17" s="75" t="str">
        <f>IFERROR(ROUND(INDEX(F_Inputs!$A$4:$Y$268, MATCH(F_Inputs_Formatted!$B17&amp;F_Inputs_Formatted!$H17,F_Inputs!$Y$4:$Y$268,0),MATCH(F_Inputs_Formatted!Z$4,F_Inputs!$A$4:$Y$4,0)),$O17),"##BLANK")</f>
        <v>##BLANK</v>
      </c>
      <c r="AA17" s="75" t="str">
        <f>IFERROR(ROUND(INDEX(F_Inputs!$A$4:$Y$268, MATCH(F_Inputs_Formatted!$B17&amp;F_Inputs_Formatted!$H17,F_Inputs!$Y$4:$Y$268,0),MATCH(F_Inputs_Formatted!AA$4,F_Inputs!$A$4:$Y$4,0)),$O17),"##BLANK")</f>
        <v>##BLANK</v>
      </c>
      <c r="AB17" s="75" t="str">
        <f>IFERROR(ROUND(INDEX(F_Inputs!$A$4:$Y$268, MATCH(F_Inputs_Formatted!$B17&amp;F_Inputs_Formatted!$H17,F_Inputs!$Y$4:$Y$268,0),MATCH(F_Inputs_Formatted!AB$4,F_Inputs!$A$4:$Y$4,0)),$O17),"##BLANK")</f>
        <v>##BLANK</v>
      </c>
      <c r="AC17" s="75" t="str">
        <f>IFERROR(ROUND(INDEX(F_Inputs!$A$4:$Y$268, MATCH(F_Inputs_Formatted!$B17&amp;F_Inputs_Formatted!$H17,F_Inputs!$Y$4:$Y$268,0),MATCH(F_Inputs_Formatted!AC$4,F_Inputs!$A$4:$Y$4,0)),$O17),"##BLANK")</f>
        <v>##BLANK</v>
      </c>
      <c r="AD17" s="75" t="str">
        <f>IFERROR(ROUND(INDEX(F_Inputs!$A$4:$Y$268, MATCH(F_Inputs_Formatted!$B17&amp;F_Inputs_Formatted!$H17,F_Inputs!$Y$4:$Y$268,0),MATCH(F_Inputs_Formatted!AD$4,F_Inputs!$A$4:$Y$4,0)),$O17),"##BLANK")</f>
        <v>##BLANK</v>
      </c>
      <c r="AE17" s="75" t="str">
        <f>IFERROR(ROUND(INDEX(F_Inputs!$A$4:$Y$268, MATCH(F_Inputs_Formatted!$B17&amp;F_Inputs_Formatted!$H17,F_Inputs!$Y$4:$Y$268,0),MATCH(F_Inputs_Formatted!AE$4,F_Inputs!$A$4:$Y$4,0)),$O17),"##BLANK")</f>
        <v>##BLANK</v>
      </c>
      <c r="AF17" s="75" t="str">
        <f>IFERROR(ROUND(INDEX(F_Inputs!$A$4:$Y$268, MATCH(F_Inputs_Formatted!$B17&amp;F_Inputs_Formatted!$H17,F_Inputs!$Y$4:$Y$268,0),MATCH(F_Inputs_Formatted!AF$4,F_Inputs!$A$4:$Y$4,0)),$O17),"##BLANK")</f>
        <v>##BLANK</v>
      </c>
      <c r="AG17" s="75" t="str">
        <f>IFERROR(ROUND(INDEX(F_Inputs!$A$4:$Y$268, MATCH(F_Inputs_Formatted!$B17&amp;F_Inputs_Formatted!$H17,F_Inputs!$Y$4:$Y$268,0),MATCH(F_Inputs_Formatted!AG$4,F_Inputs!$A$4:$Y$4,0)),$O17),"##BLANK")</f>
        <v>##BLANK</v>
      </c>
      <c r="AH17" s="75" t="str">
        <f>IFERROR(ROUND(INDEX(F_Inputs!$A$4:$Y$268, MATCH(F_Inputs_Formatted!$B17&amp;F_Inputs_Formatted!$H17,F_Inputs!$Y$4:$Y$268,0),MATCH(F_Inputs_Formatted!AH$4,F_Inputs!$A$4:$Y$4,0)),$O17),"##BLANK")</f>
        <v>##BLANK</v>
      </c>
      <c r="AI17" s="75" t="str">
        <f>IFERROR(ROUND(INDEX(F_Inputs!$A$4:$Y$268, MATCH(F_Inputs_Formatted!$B17&amp;F_Inputs_Formatted!$H17,F_Inputs!$Y$4:$Y$268,0),MATCH(F_Inputs_Formatted!AI$4,F_Inputs!$A$4:$Y$4,0)),$O17),"##BLANK")</f>
        <v>##BLANK</v>
      </c>
    </row>
    <row r="18" spans="1:35" x14ac:dyDescent="0.25">
      <c r="A18" s="7"/>
      <c r="B18" s="9" t="s">
        <v>96</v>
      </c>
      <c r="C18" s="9" t="str">
        <f>_xlfn.XLOOKUP($B18,FD_Lists!$B$4:$B$25,FD_Lists!C$4:C$25)</f>
        <v>South Staffordshire Water</v>
      </c>
      <c r="D18" s="9" t="str">
        <f>_xlfn.XLOOKUP($B18,FD_Lists!$B$4:$B$25,FD_Lists!D$4:D$25)</f>
        <v>England</v>
      </c>
      <c r="E18" s="9" t="str">
        <f>_xlfn.XLOOKUP($B18,FD_Lists!$B$4:$B$25,FD_Lists!E$4:E$25)</f>
        <v>Company</v>
      </c>
      <c r="F18" s="9" t="str">
        <f>_xlfn.XLOOKUP($B18,FD_Lists!$B$4:$B$25,FD_Lists!F$4:F$25)</f>
        <v>WoC</v>
      </c>
      <c r="G18" s="10" t="s">
        <v>116</v>
      </c>
      <c r="H18" s="52" t="s">
        <v>66</v>
      </c>
      <c r="I18" s="11" t="str">
        <f t="shared" si="0"/>
        <v>SSCOUT5_09_PR24</v>
      </c>
      <c r="J18" s="11" t="s">
        <v>117</v>
      </c>
      <c r="K18" s="11" t="s">
        <v>118</v>
      </c>
      <c r="L18" s="11" t="s">
        <v>119</v>
      </c>
      <c r="M18" s="64" t="str">
        <f>_xlfn.XLOOKUP(F_Inputs_Formatted!H18,F_Inputs!$B:$B,F_Inputs!C:C)</f>
        <v>Underlying calculations for common performance commitments - wastewater - River water quality?(phosphorus) - Reduction in phosphorus as a percentage of load discharged from treatment works in 2020</v>
      </c>
      <c r="N18" s="64" t="str">
        <f>_xlfn.XLOOKUP(F_Inputs_Formatted!H18,F_Inputs!$B:$B,F_Inputs!D:D)</f>
        <v>%</v>
      </c>
      <c r="O18" s="11">
        <v>4</v>
      </c>
      <c r="P18" s="11"/>
      <c r="Q18" s="75" t="str">
        <f>IFERROR(ROUND(INDEX(F_Inputs!$A$4:$Y$268, MATCH(F_Inputs_Formatted!$B18&amp;F_Inputs_Formatted!$H18,F_Inputs!$Y$4:$Y$268,0),MATCH(F_Inputs_Formatted!Q$4,F_Inputs!$A$4:$Y$4,0)),$O18),"##BLANK")</f>
        <v>##BLANK</v>
      </c>
      <c r="R18" s="75" t="str">
        <f>IFERROR(ROUND(INDEX(F_Inputs!$A$4:$Y$268, MATCH(F_Inputs_Formatted!$B18&amp;F_Inputs_Formatted!$H18,F_Inputs!$Y$4:$Y$268,0),MATCH(F_Inputs_Formatted!R$4,F_Inputs!$A$4:$Y$4,0)),$O18),"##BLANK")</f>
        <v>##BLANK</v>
      </c>
      <c r="S18" s="75" t="str">
        <f>IFERROR(ROUND(INDEX(F_Inputs!$A$4:$Y$268, MATCH(F_Inputs_Formatted!$B18&amp;F_Inputs_Formatted!$H18,F_Inputs!$Y$4:$Y$268,0),MATCH(F_Inputs_Formatted!S$4,F_Inputs!$A$4:$Y$4,0)),$O18),"##BLANK")</f>
        <v>##BLANK</v>
      </c>
      <c r="T18" s="75" t="str">
        <f>IFERROR(ROUND(INDEX(F_Inputs!$A$4:$Y$268, MATCH(F_Inputs_Formatted!$B18&amp;F_Inputs_Formatted!$H18,F_Inputs!$Y$4:$Y$268,0),MATCH(F_Inputs_Formatted!T$4,F_Inputs!$A$4:$Y$4,0)),$O18),"##BLANK")</f>
        <v>##BLANK</v>
      </c>
      <c r="U18" s="75" t="str">
        <f>IFERROR(ROUND(INDEX(F_Inputs!$A$4:$Y$268, MATCH(F_Inputs_Formatted!$B18&amp;F_Inputs_Formatted!$H18,F_Inputs!$Y$4:$Y$268,0),MATCH(F_Inputs_Formatted!U$4,F_Inputs!$A$4:$Y$4,0)),$O18),"##BLANK")</f>
        <v>##BLANK</v>
      </c>
      <c r="V18" s="75" t="str">
        <f>IFERROR(ROUND(INDEX(F_Inputs!$A$4:$Y$268, MATCH(F_Inputs_Formatted!$B18&amp;F_Inputs_Formatted!$H18,F_Inputs!$Y$4:$Y$268,0),MATCH(F_Inputs_Formatted!V$4,F_Inputs!$A$4:$Y$4,0)),$O18),"##BLANK")</f>
        <v>##BLANK</v>
      </c>
      <c r="W18" s="75" t="str">
        <f>IFERROR(ROUND(INDEX(F_Inputs!$A$4:$Y$268, MATCH(F_Inputs_Formatted!$B18&amp;F_Inputs_Formatted!$H18,F_Inputs!$Y$4:$Y$268,0),MATCH(F_Inputs_Formatted!W$4,F_Inputs!$A$4:$Y$4,0)),$O18),"##BLANK")</f>
        <v>##BLANK</v>
      </c>
      <c r="X18" s="75" t="str">
        <f>IFERROR(ROUND(INDEX(F_Inputs!$A$4:$Y$268, MATCH(F_Inputs_Formatted!$B18&amp;F_Inputs_Formatted!$H18,F_Inputs!$Y$4:$Y$268,0),MATCH(F_Inputs_Formatted!X$4,F_Inputs!$A$4:$Y$4,0)),$O18),"##BLANK")</f>
        <v>##BLANK</v>
      </c>
      <c r="Y18" s="75" t="str">
        <f>IFERROR(ROUND(INDEX(F_Inputs!$A$4:$Y$268, MATCH(F_Inputs_Formatted!$B18&amp;F_Inputs_Formatted!$H18,F_Inputs!$Y$4:$Y$268,0),MATCH(F_Inputs_Formatted!Y$4,F_Inputs!$A$4:$Y$4,0)),$O18),"##BLANK")</f>
        <v>##BLANK</v>
      </c>
      <c r="Z18" s="75" t="str">
        <f>IFERROR(ROUND(INDEX(F_Inputs!$A$4:$Y$268, MATCH(F_Inputs_Formatted!$B18&amp;F_Inputs_Formatted!$H18,F_Inputs!$Y$4:$Y$268,0),MATCH(F_Inputs_Formatted!Z$4,F_Inputs!$A$4:$Y$4,0)),$O18),"##BLANK")</f>
        <v>##BLANK</v>
      </c>
      <c r="AA18" s="75" t="str">
        <f>IFERROR(ROUND(INDEX(F_Inputs!$A$4:$Y$268, MATCH(F_Inputs_Formatted!$B18&amp;F_Inputs_Formatted!$H18,F_Inputs!$Y$4:$Y$268,0),MATCH(F_Inputs_Formatted!AA$4,F_Inputs!$A$4:$Y$4,0)),$O18),"##BLANK")</f>
        <v>##BLANK</v>
      </c>
      <c r="AB18" s="75" t="str">
        <f>IFERROR(ROUND(INDEX(F_Inputs!$A$4:$Y$268, MATCH(F_Inputs_Formatted!$B18&amp;F_Inputs_Formatted!$H18,F_Inputs!$Y$4:$Y$268,0),MATCH(F_Inputs_Formatted!AB$4,F_Inputs!$A$4:$Y$4,0)),$O18),"##BLANK")</f>
        <v>##BLANK</v>
      </c>
      <c r="AC18" s="75" t="str">
        <f>IFERROR(ROUND(INDEX(F_Inputs!$A$4:$Y$268, MATCH(F_Inputs_Formatted!$B18&amp;F_Inputs_Formatted!$H18,F_Inputs!$Y$4:$Y$268,0),MATCH(F_Inputs_Formatted!AC$4,F_Inputs!$A$4:$Y$4,0)),$O18),"##BLANK")</f>
        <v>##BLANK</v>
      </c>
      <c r="AD18" s="75" t="str">
        <f>IFERROR(ROUND(INDEX(F_Inputs!$A$4:$Y$268, MATCH(F_Inputs_Formatted!$B18&amp;F_Inputs_Formatted!$H18,F_Inputs!$Y$4:$Y$268,0),MATCH(F_Inputs_Formatted!AD$4,F_Inputs!$A$4:$Y$4,0)),$O18),"##BLANK")</f>
        <v>##BLANK</v>
      </c>
      <c r="AE18" s="75" t="str">
        <f>IFERROR(ROUND(INDEX(F_Inputs!$A$4:$Y$268, MATCH(F_Inputs_Formatted!$B18&amp;F_Inputs_Formatted!$H18,F_Inputs!$Y$4:$Y$268,0),MATCH(F_Inputs_Formatted!AE$4,F_Inputs!$A$4:$Y$4,0)),$O18),"##BLANK")</f>
        <v>##BLANK</v>
      </c>
      <c r="AF18" s="75" t="str">
        <f>IFERROR(ROUND(INDEX(F_Inputs!$A$4:$Y$268, MATCH(F_Inputs_Formatted!$B18&amp;F_Inputs_Formatted!$H18,F_Inputs!$Y$4:$Y$268,0),MATCH(F_Inputs_Formatted!AF$4,F_Inputs!$A$4:$Y$4,0)),$O18),"##BLANK")</f>
        <v>##BLANK</v>
      </c>
      <c r="AG18" s="75" t="str">
        <f>IFERROR(ROUND(INDEX(F_Inputs!$A$4:$Y$268, MATCH(F_Inputs_Formatted!$B18&amp;F_Inputs_Formatted!$H18,F_Inputs!$Y$4:$Y$268,0),MATCH(F_Inputs_Formatted!AG$4,F_Inputs!$A$4:$Y$4,0)),$O18),"##BLANK")</f>
        <v>##BLANK</v>
      </c>
      <c r="AH18" s="75" t="str">
        <f>IFERROR(ROUND(INDEX(F_Inputs!$A$4:$Y$268, MATCH(F_Inputs_Formatted!$B18&amp;F_Inputs_Formatted!$H18,F_Inputs!$Y$4:$Y$268,0),MATCH(F_Inputs_Formatted!AH$4,F_Inputs!$A$4:$Y$4,0)),$O18),"##BLANK")</f>
        <v>##BLANK</v>
      </c>
      <c r="AI18" s="75" t="str">
        <f>IFERROR(ROUND(INDEX(F_Inputs!$A$4:$Y$268, MATCH(F_Inputs_Formatted!$B18&amp;F_Inputs_Formatted!$H18,F_Inputs!$Y$4:$Y$268,0),MATCH(F_Inputs_Formatted!AI$4,F_Inputs!$A$4:$Y$4,0)),$O18),"##BLANK")</f>
        <v>##BLANK</v>
      </c>
    </row>
    <row r="19" spans="1:35" x14ac:dyDescent="0.25">
      <c r="A19" s="7"/>
      <c r="B19" s="9" t="s">
        <v>100</v>
      </c>
      <c r="C19" s="9" t="str">
        <f>_xlfn.XLOOKUP($B19,FD_Lists!$B$4:$B$25,FD_Lists!C$4:C$25)</f>
        <v>SES Water</v>
      </c>
      <c r="D19" s="9" t="str">
        <f>_xlfn.XLOOKUP($B19,FD_Lists!$B$4:$B$25,FD_Lists!D$4:D$25)</f>
        <v>England</v>
      </c>
      <c r="E19" s="9" t="str">
        <f>_xlfn.XLOOKUP($B19,FD_Lists!$B$4:$B$25,FD_Lists!E$4:E$25)</f>
        <v>Company</v>
      </c>
      <c r="F19" s="9" t="str">
        <f>_xlfn.XLOOKUP($B19,FD_Lists!$B$4:$B$25,FD_Lists!F$4:F$25)</f>
        <v>WoC</v>
      </c>
      <c r="G19" s="10" t="s">
        <v>116</v>
      </c>
      <c r="H19" s="52" t="s">
        <v>66</v>
      </c>
      <c r="I19" s="11" t="str">
        <f t="shared" si="0"/>
        <v>SESOUT5_09_PR24</v>
      </c>
      <c r="J19" s="11" t="s">
        <v>117</v>
      </c>
      <c r="K19" s="11" t="s">
        <v>118</v>
      </c>
      <c r="L19" s="11" t="s">
        <v>119</v>
      </c>
      <c r="M19" s="64" t="str">
        <f>_xlfn.XLOOKUP(F_Inputs_Formatted!H19,F_Inputs!$B:$B,F_Inputs!C:C)</f>
        <v>Underlying calculations for common performance commitments - wastewater - River water quality?(phosphorus) - Reduction in phosphorus as a percentage of load discharged from treatment works in 2020</v>
      </c>
      <c r="N19" s="64" t="str">
        <f>_xlfn.XLOOKUP(F_Inputs_Formatted!H19,F_Inputs!$B:$B,F_Inputs!D:D)</f>
        <v>%</v>
      </c>
      <c r="O19" s="11">
        <v>4</v>
      </c>
      <c r="P19" s="11"/>
      <c r="Q19" s="75" t="str">
        <f>IFERROR(ROUND(INDEX(F_Inputs!$A$4:$Y$268, MATCH(F_Inputs_Formatted!$B19&amp;F_Inputs_Formatted!$H19,F_Inputs!$Y$4:$Y$268,0),MATCH(F_Inputs_Formatted!Q$4,F_Inputs!$A$4:$Y$4,0)),$O19),"##BLANK")</f>
        <v>##BLANK</v>
      </c>
      <c r="R19" s="75" t="str">
        <f>IFERROR(ROUND(INDEX(F_Inputs!$A$4:$Y$268, MATCH(F_Inputs_Formatted!$B19&amp;F_Inputs_Formatted!$H19,F_Inputs!$Y$4:$Y$268,0),MATCH(F_Inputs_Formatted!R$4,F_Inputs!$A$4:$Y$4,0)),$O19),"##BLANK")</f>
        <v>##BLANK</v>
      </c>
      <c r="S19" s="75" t="str">
        <f>IFERROR(ROUND(INDEX(F_Inputs!$A$4:$Y$268, MATCH(F_Inputs_Formatted!$B19&amp;F_Inputs_Formatted!$H19,F_Inputs!$Y$4:$Y$268,0),MATCH(F_Inputs_Formatted!S$4,F_Inputs!$A$4:$Y$4,0)),$O19),"##BLANK")</f>
        <v>##BLANK</v>
      </c>
      <c r="T19" s="75" t="str">
        <f>IFERROR(ROUND(INDEX(F_Inputs!$A$4:$Y$268, MATCH(F_Inputs_Formatted!$B19&amp;F_Inputs_Formatted!$H19,F_Inputs!$Y$4:$Y$268,0),MATCH(F_Inputs_Formatted!T$4,F_Inputs!$A$4:$Y$4,0)),$O19),"##BLANK")</f>
        <v>##BLANK</v>
      </c>
      <c r="U19" s="75" t="str">
        <f>IFERROR(ROUND(INDEX(F_Inputs!$A$4:$Y$268, MATCH(F_Inputs_Formatted!$B19&amp;F_Inputs_Formatted!$H19,F_Inputs!$Y$4:$Y$268,0),MATCH(F_Inputs_Formatted!U$4,F_Inputs!$A$4:$Y$4,0)),$O19),"##BLANK")</f>
        <v>##BLANK</v>
      </c>
      <c r="V19" s="75" t="str">
        <f>IFERROR(ROUND(INDEX(F_Inputs!$A$4:$Y$268, MATCH(F_Inputs_Formatted!$B19&amp;F_Inputs_Formatted!$H19,F_Inputs!$Y$4:$Y$268,0),MATCH(F_Inputs_Formatted!V$4,F_Inputs!$A$4:$Y$4,0)),$O19),"##BLANK")</f>
        <v>##BLANK</v>
      </c>
      <c r="W19" s="75" t="str">
        <f>IFERROR(ROUND(INDEX(F_Inputs!$A$4:$Y$268, MATCH(F_Inputs_Formatted!$B19&amp;F_Inputs_Formatted!$H19,F_Inputs!$Y$4:$Y$268,0),MATCH(F_Inputs_Formatted!W$4,F_Inputs!$A$4:$Y$4,0)),$O19),"##BLANK")</f>
        <v>##BLANK</v>
      </c>
      <c r="X19" s="75" t="str">
        <f>IFERROR(ROUND(INDEX(F_Inputs!$A$4:$Y$268, MATCH(F_Inputs_Formatted!$B19&amp;F_Inputs_Formatted!$H19,F_Inputs!$Y$4:$Y$268,0),MATCH(F_Inputs_Formatted!X$4,F_Inputs!$A$4:$Y$4,0)),$O19),"##BLANK")</f>
        <v>##BLANK</v>
      </c>
      <c r="Y19" s="75" t="str">
        <f>IFERROR(ROUND(INDEX(F_Inputs!$A$4:$Y$268, MATCH(F_Inputs_Formatted!$B19&amp;F_Inputs_Formatted!$H19,F_Inputs!$Y$4:$Y$268,0),MATCH(F_Inputs_Formatted!Y$4,F_Inputs!$A$4:$Y$4,0)),$O19),"##BLANK")</f>
        <v>##BLANK</v>
      </c>
      <c r="Z19" s="75" t="str">
        <f>IFERROR(ROUND(INDEX(F_Inputs!$A$4:$Y$268, MATCH(F_Inputs_Formatted!$B19&amp;F_Inputs_Formatted!$H19,F_Inputs!$Y$4:$Y$268,0),MATCH(F_Inputs_Formatted!Z$4,F_Inputs!$A$4:$Y$4,0)),$O19),"##BLANK")</f>
        <v>##BLANK</v>
      </c>
      <c r="AA19" s="75" t="str">
        <f>IFERROR(ROUND(INDEX(F_Inputs!$A$4:$Y$268, MATCH(F_Inputs_Formatted!$B19&amp;F_Inputs_Formatted!$H19,F_Inputs!$Y$4:$Y$268,0),MATCH(F_Inputs_Formatted!AA$4,F_Inputs!$A$4:$Y$4,0)),$O19),"##BLANK")</f>
        <v>##BLANK</v>
      </c>
      <c r="AB19" s="75" t="str">
        <f>IFERROR(ROUND(INDEX(F_Inputs!$A$4:$Y$268, MATCH(F_Inputs_Formatted!$B19&amp;F_Inputs_Formatted!$H19,F_Inputs!$Y$4:$Y$268,0),MATCH(F_Inputs_Formatted!AB$4,F_Inputs!$A$4:$Y$4,0)),$O19),"##BLANK")</f>
        <v>##BLANK</v>
      </c>
      <c r="AC19" s="75" t="str">
        <f>IFERROR(ROUND(INDEX(F_Inputs!$A$4:$Y$268, MATCH(F_Inputs_Formatted!$B19&amp;F_Inputs_Formatted!$H19,F_Inputs!$Y$4:$Y$268,0),MATCH(F_Inputs_Formatted!AC$4,F_Inputs!$A$4:$Y$4,0)),$O19),"##BLANK")</f>
        <v>##BLANK</v>
      </c>
      <c r="AD19" s="75" t="str">
        <f>IFERROR(ROUND(INDEX(F_Inputs!$A$4:$Y$268, MATCH(F_Inputs_Formatted!$B19&amp;F_Inputs_Formatted!$H19,F_Inputs!$Y$4:$Y$268,0),MATCH(F_Inputs_Formatted!AD$4,F_Inputs!$A$4:$Y$4,0)),$O19),"##BLANK")</f>
        <v>##BLANK</v>
      </c>
      <c r="AE19" s="75" t="str">
        <f>IFERROR(ROUND(INDEX(F_Inputs!$A$4:$Y$268, MATCH(F_Inputs_Formatted!$B19&amp;F_Inputs_Formatted!$H19,F_Inputs!$Y$4:$Y$268,0),MATCH(F_Inputs_Formatted!AE$4,F_Inputs!$A$4:$Y$4,0)),$O19),"##BLANK")</f>
        <v>##BLANK</v>
      </c>
      <c r="AF19" s="75" t="str">
        <f>IFERROR(ROUND(INDEX(F_Inputs!$A$4:$Y$268, MATCH(F_Inputs_Formatted!$B19&amp;F_Inputs_Formatted!$H19,F_Inputs!$Y$4:$Y$268,0),MATCH(F_Inputs_Formatted!AF$4,F_Inputs!$A$4:$Y$4,0)),$O19),"##BLANK")</f>
        <v>##BLANK</v>
      </c>
      <c r="AG19" s="75" t="str">
        <f>IFERROR(ROUND(INDEX(F_Inputs!$A$4:$Y$268, MATCH(F_Inputs_Formatted!$B19&amp;F_Inputs_Formatted!$H19,F_Inputs!$Y$4:$Y$268,0),MATCH(F_Inputs_Formatted!AG$4,F_Inputs!$A$4:$Y$4,0)),$O19),"##BLANK")</f>
        <v>##BLANK</v>
      </c>
      <c r="AH19" s="75" t="str">
        <f>IFERROR(ROUND(INDEX(F_Inputs!$A$4:$Y$268, MATCH(F_Inputs_Formatted!$B19&amp;F_Inputs_Formatted!$H19,F_Inputs!$Y$4:$Y$268,0),MATCH(F_Inputs_Formatted!AH$4,F_Inputs!$A$4:$Y$4,0)),$O19),"##BLANK")</f>
        <v>##BLANK</v>
      </c>
      <c r="AI19" s="75" t="str">
        <f>IFERROR(ROUND(INDEX(F_Inputs!$A$4:$Y$268, MATCH(F_Inputs_Formatted!$B19&amp;F_Inputs_Formatted!$H19,F_Inputs!$Y$4:$Y$268,0),MATCH(F_Inputs_Formatted!AI$4,F_Inputs!$A$4:$Y$4,0)),$O19),"##BLANK")</f>
        <v>##BLANK</v>
      </c>
    </row>
    <row r="20" spans="1:35" x14ac:dyDescent="0.25">
      <c r="A20" s="7"/>
      <c r="B20" s="9" t="s">
        <v>78</v>
      </c>
      <c r="C20" s="9" t="str">
        <f>_xlfn.XLOOKUP($B20,FD_Lists!$B$4:$B$25,FD_Lists!C$4:C$25)</f>
        <v>South West Water</v>
      </c>
      <c r="D20" s="9" t="str">
        <f>_xlfn.XLOOKUP($B20,FD_Lists!$B$4:$B$25,FD_Lists!D$4:D$25)</f>
        <v>England</v>
      </c>
      <c r="E20" s="9" t="str">
        <f>_xlfn.XLOOKUP($B20,FD_Lists!$B$4:$B$25,FD_Lists!E$4:E$25)</f>
        <v>Company</v>
      </c>
      <c r="F20" s="9" t="str">
        <f>_xlfn.XLOOKUP($B20,FD_Lists!$B$4:$B$25,FD_Lists!F$4:F$25)</f>
        <v>WaSC</v>
      </c>
      <c r="G20" s="10" t="s">
        <v>116</v>
      </c>
      <c r="H20" s="52" t="s">
        <v>66</v>
      </c>
      <c r="I20" s="11" t="str">
        <f t="shared" si="0"/>
        <v>SWBOUT5_09_PR24</v>
      </c>
      <c r="J20" s="11" t="s">
        <v>117</v>
      </c>
      <c r="K20" s="11" t="s">
        <v>118</v>
      </c>
      <c r="L20" s="11" t="s">
        <v>119</v>
      </c>
      <c r="M20" s="64" t="str">
        <f>_xlfn.XLOOKUP(F_Inputs_Formatted!H20,F_Inputs!$B:$B,F_Inputs!C:C)</f>
        <v>Underlying calculations for common performance commitments - wastewater - River water quality?(phosphorus) - Reduction in phosphorus as a percentage of load discharged from treatment works in 2020</v>
      </c>
      <c r="N20" s="64" t="str">
        <f>_xlfn.XLOOKUP(F_Inputs_Formatted!H20,F_Inputs!$B:$B,F_Inputs!D:D)</f>
        <v>%</v>
      </c>
      <c r="O20" s="11">
        <v>4</v>
      </c>
      <c r="P20" s="11"/>
      <c r="Q20" s="75">
        <f>IFERROR(ROUND(INDEX(F_Inputs!$A$4:$Y$268, MATCH(F_Inputs_Formatted!$B20&amp;F_Inputs_Formatted!$H20,F_Inputs!$Y$4:$Y$268,0),MATCH(F_Inputs_Formatted!Q$4,F_Inputs!$A$4:$Y$4,0)),$O20),"##BLANK")</f>
        <v>6.4000000000000003E-3</v>
      </c>
      <c r="R20" s="75">
        <f>IFERROR(ROUND(INDEX(F_Inputs!$A$4:$Y$268, MATCH(F_Inputs_Formatted!$B20&amp;F_Inputs_Formatted!$H20,F_Inputs!$Y$4:$Y$268,0),MATCH(F_Inputs_Formatted!R$4,F_Inputs!$A$4:$Y$4,0)),$O20),"##BLANK")</f>
        <v>6.1000000000000004E-3</v>
      </c>
      <c r="S20" s="75">
        <f>IFERROR(ROUND(INDEX(F_Inputs!$A$4:$Y$268, MATCH(F_Inputs_Formatted!$B20&amp;F_Inputs_Formatted!$H20,F_Inputs!$Y$4:$Y$268,0),MATCH(F_Inputs_Formatted!S$4,F_Inputs!$A$4:$Y$4,0)),$O20),"##BLANK")</f>
        <v>-8.3000000000000001E-3</v>
      </c>
      <c r="T20" s="75">
        <f>IFERROR(ROUND(INDEX(F_Inputs!$A$4:$Y$268, MATCH(F_Inputs_Formatted!$B20&amp;F_Inputs_Formatted!$H20,F_Inputs!$Y$4:$Y$268,0),MATCH(F_Inputs_Formatted!T$4,F_Inputs!$A$4:$Y$4,0)),$O20),"##BLANK")</f>
        <v>1.8E-3</v>
      </c>
      <c r="U20" s="75">
        <f>IFERROR(ROUND(INDEX(F_Inputs!$A$4:$Y$268, MATCH(F_Inputs_Formatted!$B20&amp;F_Inputs_Formatted!$H20,F_Inputs!$Y$4:$Y$268,0),MATCH(F_Inputs_Formatted!U$4,F_Inputs!$A$4:$Y$4,0)),$O20),"##BLANK")</f>
        <v>-5.9999999999999995E-4</v>
      </c>
      <c r="V20" s="75">
        <f>IFERROR(ROUND(INDEX(F_Inputs!$A$4:$Y$268, MATCH(F_Inputs_Formatted!$B20&amp;F_Inputs_Formatted!$H20,F_Inputs!$Y$4:$Y$268,0),MATCH(F_Inputs_Formatted!V$4,F_Inputs!$A$4:$Y$4,0)),$O20),"##BLANK")</f>
        <v>7.0000000000000001E-3</v>
      </c>
      <c r="W20" s="75">
        <f>IFERROR(ROUND(INDEX(F_Inputs!$A$4:$Y$268, MATCH(F_Inputs_Formatted!$B20&amp;F_Inputs_Formatted!$H20,F_Inputs!$Y$4:$Y$268,0),MATCH(F_Inputs_Formatted!W$4,F_Inputs!$A$4:$Y$4,0)),$O20),"##BLANK")</f>
        <v>-1.04E-2</v>
      </c>
      <c r="X20" s="75">
        <f>IFERROR(ROUND(INDEX(F_Inputs!$A$4:$Y$268, MATCH(F_Inputs_Formatted!$B20&amp;F_Inputs_Formatted!$H20,F_Inputs!$Y$4:$Y$268,0),MATCH(F_Inputs_Formatted!X$4,F_Inputs!$A$4:$Y$4,0)),$O20),"##BLANK")</f>
        <v>1.6000000000000001E-3</v>
      </c>
      <c r="Y20" s="75">
        <f>IFERROR(ROUND(INDEX(F_Inputs!$A$4:$Y$268, MATCH(F_Inputs_Formatted!$B20&amp;F_Inputs_Formatted!$H20,F_Inputs!$Y$4:$Y$268,0),MATCH(F_Inputs_Formatted!Y$4,F_Inputs!$A$4:$Y$4,0)),$O20),"##BLANK")</f>
        <v>7.4000000000000003E-3</v>
      </c>
      <c r="Z20" s="75">
        <f>IFERROR(ROUND(INDEX(F_Inputs!$A$4:$Y$268, MATCH(F_Inputs_Formatted!$B20&amp;F_Inputs_Formatted!$H20,F_Inputs!$Y$4:$Y$268,0),MATCH(F_Inputs_Formatted!Z$4,F_Inputs!$A$4:$Y$4,0)),$O20),"##BLANK")</f>
        <v>0</v>
      </c>
      <c r="AA20" s="75">
        <f>IFERROR(ROUND(INDEX(F_Inputs!$A$4:$Y$268, MATCH(F_Inputs_Formatted!$B20&amp;F_Inputs_Formatted!$H20,F_Inputs!$Y$4:$Y$268,0),MATCH(F_Inputs_Formatted!AA$4,F_Inputs!$A$4:$Y$4,0)),$O20),"##BLANK")</f>
        <v>1.52E-2</v>
      </c>
      <c r="AB20" s="75">
        <f>IFERROR(ROUND(INDEX(F_Inputs!$A$4:$Y$268, MATCH(F_Inputs_Formatted!$B20&amp;F_Inputs_Formatted!$H20,F_Inputs!$Y$4:$Y$268,0),MATCH(F_Inputs_Formatted!AB$4,F_Inputs!$A$4:$Y$4,0)),$O20),"##BLANK")</f>
        <v>3.1699999999999999E-2</v>
      </c>
      <c r="AC20" s="75">
        <f>IFERROR(ROUND(INDEX(F_Inputs!$A$4:$Y$268, MATCH(F_Inputs_Formatted!$B20&amp;F_Inputs_Formatted!$H20,F_Inputs!$Y$4:$Y$268,0),MATCH(F_Inputs_Formatted!AC$4,F_Inputs!$A$4:$Y$4,0)),$O20),"##BLANK")</f>
        <v>2.86E-2</v>
      </c>
      <c r="AD20" s="75">
        <f>IFERROR(ROUND(INDEX(F_Inputs!$A$4:$Y$268, MATCH(F_Inputs_Formatted!$B20&amp;F_Inputs_Formatted!$H20,F_Inputs!$Y$4:$Y$268,0),MATCH(F_Inputs_Formatted!AD$4,F_Inputs!$A$4:$Y$4,0)),$O20),"##BLANK")</f>
        <v>2.8799999999999999E-2</v>
      </c>
      <c r="AE20" s="75">
        <f>IFERROR(ROUND(INDEX(F_Inputs!$A$4:$Y$268, MATCH(F_Inputs_Formatted!$B20&amp;F_Inputs_Formatted!$H20,F_Inputs!$Y$4:$Y$268,0),MATCH(F_Inputs_Formatted!AE$4,F_Inputs!$A$4:$Y$4,0)),$O20),"##BLANK")</f>
        <v>2.7400000000000001E-2</v>
      </c>
      <c r="AF20" s="75">
        <f>IFERROR(ROUND(INDEX(F_Inputs!$A$4:$Y$268, MATCH(F_Inputs_Formatted!$B20&amp;F_Inputs_Formatted!$H20,F_Inputs!$Y$4:$Y$268,0),MATCH(F_Inputs_Formatted!AF$4,F_Inputs!$A$4:$Y$4,0)),$O20),"##BLANK")</f>
        <v>9.6699999999999994E-2</v>
      </c>
      <c r="AG20" s="75">
        <f>IFERROR(ROUND(INDEX(F_Inputs!$A$4:$Y$268, MATCH(F_Inputs_Formatted!$B20&amp;F_Inputs_Formatted!$H20,F_Inputs!$Y$4:$Y$268,0),MATCH(F_Inputs_Formatted!AG$4,F_Inputs!$A$4:$Y$4,0)),$O20),"##BLANK")</f>
        <v>0.10199999999999999</v>
      </c>
      <c r="AH20" s="75">
        <f>IFERROR(ROUND(INDEX(F_Inputs!$A$4:$Y$268, MATCH(F_Inputs_Formatted!$B20&amp;F_Inputs_Formatted!$H20,F_Inputs!$Y$4:$Y$268,0),MATCH(F_Inputs_Formatted!AH$4,F_Inputs!$A$4:$Y$4,0)),$O20),"##BLANK")</f>
        <v>0.1086</v>
      </c>
      <c r="AI20" s="75">
        <f>IFERROR(ROUND(INDEX(F_Inputs!$A$4:$Y$268, MATCH(F_Inputs_Formatted!$B20&amp;F_Inputs_Formatted!$H20,F_Inputs!$Y$4:$Y$268,0),MATCH(F_Inputs_Formatted!AI$4,F_Inputs!$A$4:$Y$4,0)),$O20),"##BLANK")</f>
        <v>0.1263</v>
      </c>
    </row>
    <row r="21" spans="1:35" x14ac:dyDescent="0.25">
      <c r="A21" s="7"/>
      <c r="B21" s="9" t="s">
        <v>90</v>
      </c>
      <c r="C21" s="9" t="str">
        <f>_xlfn.XLOOKUP($B21,FD_Lists!$B$4:$B$25,FD_Lists!C$4:C$25)</f>
        <v>Bristol Water</v>
      </c>
      <c r="D21" s="9" t="str">
        <f>_xlfn.XLOOKUP($B21,FD_Lists!$B$4:$B$25,FD_Lists!D$4:D$25)</f>
        <v>England</v>
      </c>
      <c r="E21" s="9" t="str">
        <f>_xlfn.XLOOKUP($B21,FD_Lists!$B$4:$B$25,FD_Lists!E$4:E$25)</f>
        <v>Company</v>
      </c>
      <c r="F21" s="9" t="str">
        <f>_xlfn.XLOOKUP($B21,FD_Lists!$B$4:$B$25,FD_Lists!F$4:F$25)</f>
        <v>WoC</v>
      </c>
      <c r="G21" s="10" t="s">
        <v>116</v>
      </c>
      <c r="H21" s="52" t="s">
        <v>66</v>
      </c>
      <c r="I21" s="11" t="str">
        <f t="shared" si="0"/>
        <v>BRLOUT5_09_PR24</v>
      </c>
      <c r="J21" s="11" t="s">
        <v>117</v>
      </c>
      <c r="K21" s="11" t="s">
        <v>118</v>
      </c>
      <c r="L21" s="11" t="s">
        <v>119</v>
      </c>
      <c r="M21" s="64" t="str">
        <f>_xlfn.XLOOKUP(F_Inputs_Formatted!H21,F_Inputs!$B:$B,F_Inputs!C:C)</f>
        <v>Underlying calculations for common performance commitments - wastewater - River water quality?(phosphorus) - Reduction in phosphorus as a percentage of load discharged from treatment works in 2020</v>
      </c>
      <c r="N21" s="64" t="str">
        <f>_xlfn.XLOOKUP(F_Inputs_Formatted!H21,F_Inputs!$B:$B,F_Inputs!D:D)</f>
        <v>%</v>
      </c>
      <c r="O21" s="11">
        <v>4</v>
      </c>
      <c r="P21" s="11"/>
      <c r="Q21" s="75" t="str">
        <f>IFERROR(ROUND(INDEX(F_Inputs!$A$4:$Y$268, MATCH(F_Inputs_Formatted!$B21&amp;F_Inputs_Formatted!$H21,F_Inputs!$Y$4:$Y$268,0),MATCH(F_Inputs_Formatted!Q$4,F_Inputs!$A$4:$Y$4,0)),$O21),"##BLANK")</f>
        <v>##BLANK</v>
      </c>
      <c r="R21" s="75" t="str">
        <f>IFERROR(ROUND(INDEX(F_Inputs!$A$4:$Y$268, MATCH(F_Inputs_Formatted!$B21&amp;F_Inputs_Formatted!$H21,F_Inputs!$Y$4:$Y$268,0),MATCH(F_Inputs_Formatted!R$4,F_Inputs!$A$4:$Y$4,0)),$O21),"##BLANK")</f>
        <v>##BLANK</v>
      </c>
      <c r="S21" s="75" t="str">
        <f>IFERROR(ROUND(INDEX(F_Inputs!$A$4:$Y$268, MATCH(F_Inputs_Formatted!$B21&amp;F_Inputs_Formatted!$H21,F_Inputs!$Y$4:$Y$268,0),MATCH(F_Inputs_Formatted!S$4,F_Inputs!$A$4:$Y$4,0)),$O21),"##BLANK")</f>
        <v>##BLANK</v>
      </c>
      <c r="T21" s="75" t="str">
        <f>IFERROR(ROUND(INDEX(F_Inputs!$A$4:$Y$268, MATCH(F_Inputs_Formatted!$B21&amp;F_Inputs_Formatted!$H21,F_Inputs!$Y$4:$Y$268,0),MATCH(F_Inputs_Formatted!T$4,F_Inputs!$A$4:$Y$4,0)),$O21),"##BLANK")</f>
        <v>##BLANK</v>
      </c>
      <c r="U21" s="75" t="str">
        <f>IFERROR(ROUND(INDEX(F_Inputs!$A$4:$Y$268, MATCH(F_Inputs_Formatted!$B21&amp;F_Inputs_Formatted!$H21,F_Inputs!$Y$4:$Y$268,0),MATCH(F_Inputs_Formatted!U$4,F_Inputs!$A$4:$Y$4,0)),$O21),"##BLANK")</f>
        <v>##BLANK</v>
      </c>
      <c r="V21" s="75" t="str">
        <f>IFERROR(ROUND(INDEX(F_Inputs!$A$4:$Y$268, MATCH(F_Inputs_Formatted!$B21&amp;F_Inputs_Formatted!$H21,F_Inputs!$Y$4:$Y$268,0),MATCH(F_Inputs_Formatted!V$4,F_Inputs!$A$4:$Y$4,0)),$O21),"##BLANK")</f>
        <v>##BLANK</v>
      </c>
      <c r="W21" s="75" t="str">
        <f>IFERROR(ROUND(INDEX(F_Inputs!$A$4:$Y$268, MATCH(F_Inputs_Formatted!$B21&amp;F_Inputs_Formatted!$H21,F_Inputs!$Y$4:$Y$268,0),MATCH(F_Inputs_Formatted!W$4,F_Inputs!$A$4:$Y$4,0)),$O21),"##BLANK")</f>
        <v>##BLANK</v>
      </c>
      <c r="X21" s="75" t="str">
        <f>IFERROR(ROUND(INDEX(F_Inputs!$A$4:$Y$268, MATCH(F_Inputs_Formatted!$B21&amp;F_Inputs_Formatted!$H21,F_Inputs!$Y$4:$Y$268,0),MATCH(F_Inputs_Formatted!X$4,F_Inputs!$A$4:$Y$4,0)),$O21),"##BLANK")</f>
        <v>##BLANK</v>
      </c>
      <c r="Y21" s="75" t="str">
        <f>IFERROR(ROUND(INDEX(F_Inputs!$A$4:$Y$268, MATCH(F_Inputs_Formatted!$B21&amp;F_Inputs_Formatted!$H21,F_Inputs!$Y$4:$Y$268,0),MATCH(F_Inputs_Formatted!Y$4,F_Inputs!$A$4:$Y$4,0)),$O21),"##BLANK")</f>
        <v>##BLANK</v>
      </c>
      <c r="Z21" s="75" t="str">
        <f>IFERROR(ROUND(INDEX(F_Inputs!$A$4:$Y$268, MATCH(F_Inputs_Formatted!$B21&amp;F_Inputs_Formatted!$H21,F_Inputs!$Y$4:$Y$268,0),MATCH(F_Inputs_Formatted!Z$4,F_Inputs!$A$4:$Y$4,0)),$O21),"##BLANK")</f>
        <v>##BLANK</v>
      </c>
      <c r="AA21" s="75" t="str">
        <f>IFERROR(ROUND(INDEX(F_Inputs!$A$4:$Y$268, MATCH(F_Inputs_Formatted!$B21&amp;F_Inputs_Formatted!$H21,F_Inputs!$Y$4:$Y$268,0),MATCH(F_Inputs_Formatted!AA$4,F_Inputs!$A$4:$Y$4,0)),$O21),"##BLANK")</f>
        <v>##BLANK</v>
      </c>
      <c r="AB21" s="75" t="str">
        <f>IFERROR(ROUND(INDEX(F_Inputs!$A$4:$Y$268, MATCH(F_Inputs_Formatted!$B21&amp;F_Inputs_Formatted!$H21,F_Inputs!$Y$4:$Y$268,0),MATCH(F_Inputs_Formatted!AB$4,F_Inputs!$A$4:$Y$4,0)),$O21),"##BLANK")</f>
        <v>##BLANK</v>
      </c>
      <c r="AC21" s="75" t="str">
        <f>IFERROR(ROUND(INDEX(F_Inputs!$A$4:$Y$268, MATCH(F_Inputs_Formatted!$B21&amp;F_Inputs_Formatted!$H21,F_Inputs!$Y$4:$Y$268,0),MATCH(F_Inputs_Formatted!AC$4,F_Inputs!$A$4:$Y$4,0)),$O21),"##BLANK")</f>
        <v>##BLANK</v>
      </c>
      <c r="AD21" s="75" t="str">
        <f>IFERROR(ROUND(INDEX(F_Inputs!$A$4:$Y$268, MATCH(F_Inputs_Formatted!$B21&amp;F_Inputs_Formatted!$H21,F_Inputs!$Y$4:$Y$268,0),MATCH(F_Inputs_Formatted!AD$4,F_Inputs!$A$4:$Y$4,0)),$O21),"##BLANK")</f>
        <v>##BLANK</v>
      </c>
      <c r="AE21" s="75" t="str">
        <f>IFERROR(ROUND(INDEX(F_Inputs!$A$4:$Y$268, MATCH(F_Inputs_Formatted!$B21&amp;F_Inputs_Formatted!$H21,F_Inputs!$Y$4:$Y$268,0),MATCH(F_Inputs_Formatted!AE$4,F_Inputs!$A$4:$Y$4,0)),$O21),"##BLANK")</f>
        <v>##BLANK</v>
      </c>
      <c r="AF21" s="75" t="str">
        <f>IFERROR(ROUND(INDEX(F_Inputs!$A$4:$Y$268, MATCH(F_Inputs_Formatted!$B21&amp;F_Inputs_Formatted!$H21,F_Inputs!$Y$4:$Y$268,0),MATCH(F_Inputs_Formatted!AF$4,F_Inputs!$A$4:$Y$4,0)),$O21),"##BLANK")</f>
        <v>##BLANK</v>
      </c>
      <c r="AG21" s="75" t="str">
        <f>IFERROR(ROUND(INDEX(F_Inputs!$A$4:$Y$268, MATCH(F_Inputs_Formatted!$B21&amp;F_Inputs_Formatted!$H21,F_Inputs!$Y$4:$Y$268,0),MATCH(F_Inputs_Formatted!AG$4,F_Inputs!$A$4:$Y$4,0)),$O21),"##BLANK")</f>
        <v>##BLANK</v>
      </c>
      <c r="AH21" s="75" t="str">
        <f>IFERROR(ROUND(INDEX(F_Inputs!$A$4:$Y$268, MATCH(F_Inputs_Formatted!$B21&amp;F_Inputs_Formatted!$H21,F_Inputs!$Y$4:$Y$268,0),MATCH(F_Inputs_Formatted!AH$4,F_Inputs!$A$4:$Y$4,0)),$O21),"##BLANK")</f>
        <v>##BLANK</v>
      </c>
      <c r="AI21" s="75" t="str">
        <f>IFERROR(ROUND(INDEX(F_Inputs!$A$4:$Y$268, MATCH(F_Inputs_Formatted!$B21&amp;F_Inputs_Formatted!$H21,F_Inputs!$Y$4:$Y$268,0),MATCH(F_Inputs_Formatted!AI$4,F_Inputs!$A$4:$Y$4,0)),$O21),"##BLANK")</f>
        <v>##BLANK</v>
      </c>
    </row>
    <row r="22" spans="1:35" x14ac:dyDescent="0.25">
      <c r="A22" s="7"/>
      <c r="B22" s="8" t="s">
        <v>47</v>
      </c>
      <c r="C22" s="9" t="str">
        <f>_xlfn.XLOOKUP($B22,FD_Lists!$B$4:$B$25,FD_Lists!C$4:C$25)</f>
        <v>Anglian Water</v>
      </c>
      <c r="D22" s="9" t="str">
        <f>_xlfn.XLOOKUP($B22,FD_Lists!$B$4:$B$25,FD_Lists!D$4:D$25)</f>
        <v>England</v>
      </c>
      <c r="E22" s="9" t="str">
        <f>_xlfn.XLOOKUP($B22,FD_Lists!$B$4:$B$25,FD_Lists!E$4:E$25)</f>
        <v>Company</v>
      </c>
      <c r="F22" s="9" t="str">
        <f>_xlfn.XLOOKUP($B22,FD_Lists!$B$4:$B$25,FD_Lists!F$4:F$25)</f>
        <v>WaSC</v>
      </c>
      <c r="G22" s="10" t="s">
        <v>116</v>
      </c>
      <c r="H22" s="52" t="s">
        <v>48</v>
      </c>
      <c r="I22" s="11" t="str">
        <f>B22&amp;H22</f>
        <v>ANHOUT5_09_A_PR24</v>
      </c>
      <c r="J22" s="11" t="s">
        <v>117</v>
      </c>
      <c r="K22" s="11" t="s">
        <v>118</v>
      </c>
      <c r="L22" s="11" t="s">
        <v>119</v>
      </c>
      <c r="M22" s="64" t="str">
        <f>_xlfn.XLOOKUP(F_Inputs_Formatted!H22,F_Inputs!$B:$B,F_Inputs!C:C)</f>
        <v>Underlying calculations for common performance commitments - wastewater - River water quality?(phosphorus) - Total load of phosphorus from all of the company's wastewater treatment works in 2020</v>
      </c>
      <c r="N22" s="64" t="str">
        <f>_xlfn.XLOOKUP(F_Inputs_Formatted!H22,F_Inputs!$B:$B,F_Inputs!D:D)</f>
        <v>kg</v>
      </c>
      <c r="O22" s="11">
        <v>4</v>
      </c>
      <c r="P22" s="11">
        <f>_xlfn.XLOOKUP($I22,F_Inputs!$Y$269:$Y$332,F_Inputs!$AA$269:$AA$332)</f>
        <v>943247</v>
      </c>
      <c r="Q22" s="75" t="str">
        <f>IFERROR(ROUND(INDEX(F_Inputs!$A$4:$Y$268, MATCH(F_Inputs_Formatted!$B22&amp;F_Inputs_Formatted!$H22,F_Inputs!$Y$4:$Y$268,0),MATCH(F_Inputs_Formatted!Q$4,F_Inputs!$A$4:$Y$4,0)),$O22),"##BLANK")</f>
        <v>##BLANK</v>
      </c>
      <c r="R22" s="75" t="str">
        <f>IFERROR(ROUND(INDEX(F_Inputs!$A$4:$Y$268, MATCH(F_Inputs_Formatted!$B22&amp;F_Inputs_Formatted!$H22,F_Inputs!$Y$4:$Y$268,0),MATCH(F_Inputs_Formatted!R$4,F_Inputs!$A$4:$Y$4,0)),$O22),"##BLANK")</f>
        <v>##BLANK</v>
      </c>
      <c r="S22" s="75" t="str">
        <f>IFERROR(ROUND(INDEX(F_Inputs!$A$4:$Y$268, MATCH(F_Inputs_Formatted!$B22&amp;F_Inputs_Formatted!$H22,F_Inputs!$Y$4:$Y$268,0),MATCH(F_Inputs_Formatted!S$4,F_Inputs!$A$4:$Y$4,0)),$O22),"##BLANK")</f>
        <v>##BLANK</v>
      </c>
      <c r="T22" s="75" t="str">
        <f>IFERROR(ROUND(INDEX(F_Inputs!$A$4:$Y$268, MATCH(F_Inputs_Formatted!$B22&amp;F_Inputs_Formatted!$H22,F_Inputs!$Y$4:$Y$268,0),MATCH(F_Inputs_Formatted!T$4,F_Inputs!$A$4:$Y$4,0)),$O22),"##BLANK")</f>
        <v>##BLANK</v>
      </c>
      <c r="U22" s="75" t="str">
        <f>IFERROR(ROUND(INDEX(F_Inputs!$A$4:$Y$268, MATCH(F_Inputs_Formatted!$B22&amp;F_Inputs_Formatted!$H22,F_Inputs!$Y$4:$Y$268,0),MATCH(F_Inputs_Formatted!U$4,F_Inputs!$A$4:$Y$4,0)),$O22),"##BLANK")</f>
        <v>##BLANK</v>
      </c>
      <c r="V22" s="75" t="str">
        <f>IFERROR(ROUND(INDEX(F_Inputs!$A$4:$Y$268, MATCH(F_Inputs_Formatted!$B22&amp;F_Inputs_Formatted!$H22,F_Inputs!$Y$4:$Y$268,0),MATCH(F_Inputs_Formatted!V$4,F_Inputs!$A$4:$Y$4,0)),$O22),"##BLANK")</f>
        <v>##BLANK</v>
      </c>
      <c r="W22" s="75" t="str">
        <f>IFERROR(ROUND(INDEX(F_Inputs!$A$4:$Y$268, MATCH(F_Inputs_Formatted!$B22&amp;F_Inputs_Formatted!$H22,F_Inputs!$Y$4:$Y$268,0),MATCH(F_Inputs_Formatted!W$4,F_Inputs!$A$4:$Y$4,0)),$O22),"##BLANK")</f>
        <v>##BLANK</v>
      </c>
      <c r="X22" s="75" t="str">
        <f>IFERROR(ROUND(INDEX(F_Inputs!$A$4:$Y$268, MATCH(F_Inputs_Formatted!$B22&amp;F_Inputs_Formatted!$H22,F_Inputs!$Y$4:$Y$268,0),MATCH(F_Inputs_Formatted!X$4,F_Inputs!$A$4:$Y$4,0)),$O22),"##BLANK")</f>
        <v>##BLANK</v>
      </c>
      <c r="Y22" s="75" t="str">
        <f>IFERROR(ROUND(INDEX(F_Inputs!$A$4:$Y$268, MATCH(F_Inputs_Formatted!$B22&amp;F_Inputs_Formatted!$H22,F_Inputs!$Y$4:$Y$268,0),MATCH(F_Inputs_Formatted!Y$4,F_Inputs!$A$4:$Y$4,0)),$O22),"##BLANK")</f>
        <v>##BLANK</v>
      </c>
      <c r="Z22" s="75" t="str">
        <f>IFERROR(ROUND(INDEX(F_Inputs!$A$4:$Y$268, MATCH(F_Inputs_Formatted!$B22&amp;F_Inputs_Formatted!$H22,F_Inputs!$Y$4:$Y$268,0),MATCH(F_Inputs_Formatted!Z$4,F_Inputs!$A$4:$Y$4,0)),$O22),"##BLANK")</f>
        <v>##BLANK</v>
      </c>
      <c r="AA22" s="75" t="str">
        <f>IFERROR(ROUND(INDEX(F_Inputs!$A$4:$Y$268, MATCH(F_Inputs_Formatted!$B22&amp;F_Inputs_Formatted!$H22,F_Inputs!$Y$4:$Y$268,0),MATCH(F_Inputs_Formatted!AA$4,F_Inputs!$A$4:$Y$4,0)),$O22),"##BLANK")</f>
        <v>##BLANK</v>
      </c>
      <c r="AB22" s="75" t="str">
        <f>IFERROR(ROUND(INDEX(F_Inputs!$A$4:$Y$268, MATCH(F_Inputs_Formatted!$B22&amp;F_Inputs_Formatted!$H22,F_Inputs!$Y$4:$Y$268,0),MATCH(F_Inputs_Formatted!AB$4,F_Inputs!$A$4:$Y$4,0)),$O22),"##BLANK")</f>
        <v>##BLANK</v>
      </c>
      <c r="AC22" s="75" t="str">
        <f>IFERROR(ROUND(INDEX(F_Inputs!$A$4:$Y$268, MATCH(F_Inputs_Formatted!$B22&amp;F_Inputs_Formatted!$H22,F_Inputs!$Y$4:$Y$268,0),MATCH(F_Inputs_Formatted!AC$4,F_Inputs!$A$4:$Y$4,0)),$O22),"##BLANK")</f>
        <v>##BLANK</v>
      </c>
      <c r="AD22" s="75" t="str">
        <f>IFERROR(ROUND(INDEX(F_Inputs!$A$4:$Y$268, MATCH(F_Inputs_Formatted!$B22&amp;F_Inputs_Formatted!$H22,F_Inputs!$Y$4:$Y$268,0),MATCH(F_Inputs_Formatted!AD$4,F_Inputs!$A$4:$Y$4,0)),$O22),"##BLANK")</f>
        <v>##BLANK</v>
      </c>
      <c r="AE22" s="75" t="str">
        <f>IFERROR(ROUND(INDEX(F_Inputs!$A$4:$Y$268, MATCH(F_Inputs_Formatted!$B22&amp;F_Inputs_Formatted!$H22,F_Inputs!$Y$4:$Y$268,0),MATCH(F_Inputs_Formatted!AE$4,F_Inputs!$A$4:$Y$4,0)),$O22),"##BLANK")</f>
        <v>##BLANK</v>
      </c>
      <c r="AF22" s="75" t="str">
        <f>IFERROR(ROUND(INDEX(F_Inputs!$A$4:$Y$268, MATCH(F_Inputs_Formatted!$B22&amp;F_Inputs_Formatted!$H22,F_Inputs!$Y$4:$Y$268,0),MATCH(F_Inputs_Formatted!AF$4,F_Inputs!$A$4:$Y$4,0)),$O22),"##BLANK")</f>
        <v>##BLANK</v>
      </c>
      <c r="AG22" s="75" t="str">
        <f>IFERROR(ROUND(INDEX(F_Inputs!$A$4:$Y$268, MATCH(F_Inputs_Formatted!$B22&amp;F_Inputs_Formatted!$H22,F_Inputs!$Y$4:$Y$268,0),MATCH(F_Inputs_Formatted!AG$4,F_Inputs!$A$4:$Y$4,0)),$O22),"##BLANK")</f>
        <v>##BLANK</v>
      </c>
      <c r="AH22" s="75" t="str">
        <f>IFERROR(ROUND(INDEX(F_Inputs!$A$4:$Y$268, MATCH(F_Inputs_Formatted!$B22&amp;F_Inputs_Formatted!$H22,F_Inputs!$Y$4:$Y$268,0),MATCH(F_Inputs_Formatted!AH$4,F_Inputs!$A$4:$Y$4,0)),$O22),"##BLANK")</f>
        <v>##BLANK</v>
      </c>
      <c r="AI22" s="75" t="str">
        <f>IFERROR(ROUND(INDEX(F_Inputs!$A$4:$Y$268, MATCH(F_Inputs_Formatted!$B22&amp;F_Inputs_Formatted!$H22,F_Inputs!$Y$4:$Y$268,0),MATCH(F_Inputs_Formatted!AI$4,F_Inputs!$A$4:$Y$4,0)),$O22),"##BLANK")</f>
        <v>##BLANK</v>
      </c>
    </row>
    <row r="23" spans="1:35" x14ac:dyDescent="0.25">
      <c r="A23" s="7"/>
      <c r="B23" s="9" t="s">
        <v>69</v>
      </c>
      <c r="C23" s="9" t="str">
        <f>_xlfn.XLOOKUP($B23,FD_Lists!$B$4:$B$25,FD_Lists!C$4:C$25)</f>
        <v>Dŵr Cymru</v>
      </c>
      <c r="D23" s="9" t="str">
        <f>_xlfn.XLOOKUP($B23,FD_Lists!$B$4:$B$25,FD_Lists!D$4:D$25)</f>
        <v>Wales</v>
      </c>
      <c r="E23" s="9" t="str">
        <f>_xlfn.XLOOKUP($B23,FD_Lists!$B$4:$B$25,FD_Lists!E$4:E$25)</f>
        <v>Company</v>
      </c>
      <c r="F23" s="9" t="str">
        <f>_xlfn.XLOOKUP($B23,FD_Lists!$B$4:$B$25,FD_Lists!F$4:F$25)</f>
        <v>WaSC</v>
      </c>
      <c r="G23" s="10" t="s">
        <v>116</v>
      </c>
      <c r="H23" s="52" t="s">
        <v>48</v>
      </c>
      <c r="I23" s="11" t="str">
        <f t="shared" ref="I23:I38" si="1">B23&amp;H23</f>
        <v>WSHOUT5_09_A_PR24</v>
      </c>
      <c r="J23" s="11" t="s">
        <v>117</v>
      </c>
      <c r="K23" s="11" t="s">
        <v>118</v>
      </c>
      <c r="L23" s="11" t="s">
        <v>119</v>
      </c>
      <c r="M23" s="64" t="str">
        <f>_xlfn.XLOOKUP(F_Inputs_Formatted!H23,F_Inputs!$B:$B,F_Inputs!C:C)</f>
        <v>Underlying calculations for common performance commitments - wastewater - River water quality?(phosphorus) - Total load of phosphorus from all of the company's wastewater treatment works in 2020</v>
      </c>
      <c r="N23" s="64" t="str">
        <f>_xlfn.XLOOKUP(F_Inputs_Formatted!H23,F_Inputs!$B:$B,F_Inputs!D:D)</f>
        <v>kg</v>
      </c>
      <c r="O23" s="11">
        <v>4</v>
      </c>
      <c r="P23" s="11">
        <f>_xlfn.XLOOKUP($I23,F_Inputs!$Y$269:$Y$332,F_Inputs!$AA$269:$AA$332)</f>
        <v>368109.22748587001</v>
      </c>
      <c r="Q23" s="75" t="str">
        <f>IFERROR(ROUND(INDEX(F_Inputs!$A$4:$Y$268, MATCH(F_Inputs_Formatted!$B23&amp;F_Inputs_Formatted!$H23,F_Inputs!$Y$4:$Y$268,0),MATCH(F_Inputs_Formatted!Q$4,F_Inputs!$A$4:$Y$4,0)),$O23),"##BLANK")</f>
        <v>##BLANK</v>
      </c>
      <c r="R23" s="75" t="str">
        <f>IFERROR(ROUND(INDEX(F_Inputs!$A$4:$Y$268, MATCH(F_Inputs_Formatted!$B23&amp;F_Inputs_Formatted!$H23,F_Inputs!$Y$4:$Y$268,0),MATCH(F_Inputs_Formatted!R$4,F_Inputs!$A$4:$Y$4,0)),$O23),"##BLANK")</f>
        <v>##BLANK</v>
      </c>
      <c r="S23" s="75" t="str">
        <f>IFERROR(ROUND(INDEX(F_Inputs!$A$4:$Y$268, MATCH(F_Inputs_Formatted!$B23&amp;F_Inputs_Formatted!$H23,F_Inputs!$Y$4:$Y$268,0),MATCH(F_Inputs_Formatted!S$4,F_Inputs!$A$4:$Y$4,0)),$O23),"##BLANK")</f>
        <v>##BLANK</v>
      </c>
      <c r="T23" s="75" t="str">
        <f>IFERROR(ROUND(INDEX(F_Inputs!$A$4:$Y$268, MATCH(F_Inputs_Formatted!$B23&amp;F_Inputs_Formatted!$H23,F_Inputs!$Y$4:$Y$268,0),MATCH(F_Inputs_Formatted!T$4,F_Inputs!$A$4:$Y$4,0)),$O23),"##BLANK")</f>
        <v>##BLANK</v>
      </c>
      <c r="U23" s="75" t="str">
        <f>IFERROR(ROUND(INDEX(F_Inputs!$A$4:$Y$268, MATCH(F_Inputs_Formatted!$B23&amp;F_Inputs_Formatted!$H23,F_Inputs!$Y$4:$Y$268,0),MATCH(F_Inputs_Formatted!U$4,F_Inputs!$A$4:$Y$4,0)),$O23),"##BLANK")</f>
        <v>##BLANK</v>
      </c>
      <c r="V23" s="75" t="str">
        <f>IFERROR(ROUND(INDEX(F_Inputs!$A$4:$Y$268, MATCH(F_Inputs_Formatted!$B23&amp;F_Inputs_Formatted!$H23,F_Inputs!$Y$4:$Y$268,0),MATCH(F_Inputs_Formatted!V$4,F_Inputs!$A$4:$Y$4,0)),$O23),"##BLANK")</f>
        <v>##BLANK</v>
      </c>
      <c r="W23" s="75" t="str">
        <f>IFERROR(ROUND(INDEX(F_Inputs!$A$4:$Y$268, MATCH(F_Inputs_Formatted!$B23&amp;F_Inputs_Formatted!$H23,F_Inputs!$Y$4:$Y$268,0),MATCH(F_Inputs_Formatted!W$4,F_Inputs!$A$4:$Y$4,0)),$O23),"##BLANK")</f>
        <v>##BLANK</v>
      </c>
      <c r="X23" s="75" t="str">
        <f>IFERROR(ROUND(INDEX(F_Inputs!$A$4:$Y$268, MATCH(F_Inputs_Formatted!$B23&amp;F_Inputs_Formatted!$H23,F_Inputs!$Y$4:$Y$268,0),MATCH(F_Inputs_Formatted!X$4,F_Inputs!$A$4:$Y$4,0)),$O23),"##BLANK")</f>
        <v>##BLANK</v>
      </c>
      <c r="Y23" s="75" t="str">
        <f>IFERROR(ROUND(INDEX(F_Inputs!$A$4:$Y$268, MATCH(F_Inputs_Formatted!$B23&amp;F_Inputs_Formatted!$H23,F_Inputs!$Y$4:$Y$268,0),MATCH(F_Inputs_Formatted!Y$4,F_Inputs!$A$4:$Y$4,0)),$O23),"##BLANK")</f>
        <v>##BLANK</v>
      </c>
      <c r="Z23" s="75" t="str">
        <f>IFERROR(ROUND(INDEX(F_Inputs!$A$4:$Y$268, MATCH(F_Inputs_Formatted!$B23&amp;F_Inputs_Formatted!$H23,F_Inputs!$Y$4:$Y$268,0),MATCH(F_Inputs_Formatted!Z$4,F_Inputs!$A$4:$Y$4,0)),$O23),"##BLANK")</f>
        <v>##BLANK</v>
      </c>
      <c r="AA23" s="75" t="str">
        <f>IFERROR(ROUND(INDEX(F_Inputs!$A$4:$Y$268, MATCH(F_Inputs_Formatted!$B23&amp;F_Inputs_Formatted!$H23,F_Inputs!$Y$4:$Y$268,0),MATCH(F_Inputs_Formatted!AA$4,F_Inputs!$A$4:$Y$4,0)),$O23),"##BLANK")</f>
        <v>##BLANK</v>
      </c>
      <c r="AB23" s="75" t="str">
        <f>IFERROR(ROUND(INDEX(F_Inputs!$A$4:$Y$268, MATCH(F_Inputs_Formatted!$B23&amp;F_Inputs_Formatted!$H23,F_Inputs!$Y$4:$Y$268,0),MATCH(F_Inputs_Formatted!AB$4,F_Inputs!$A$4:$Y$4,0)),$O23),"##BLANK")</f>
        <v>##BLANK</v>
      </c>
      <c r="AC23" s="75" t="str">
        <f>IFERROR(ROUND(INDEX(F_Inputs!$A$4:$Y$268, MATCH(F_Inputs_Formatted!$B23&amp;F_Inputs_Formatted!$H23,F_Inputs!$Y$4:$Y$268,0),MATCH(F_Inputs_Formatted!AC$4,F_Inputs!$A$4:$Y$4,0)),$O23),"##BLANK")</f>
        <v>##BLANK</v>
      </c>
      <c r="AD23" s="75" t="str">
        <f>IFERROR(ROUND(INDEX(F_Inputs!$A$4:$Y$268, MATCH(F_Inputs_Formatted!$B23&amp;F_Inputs_Formatted!$H23,F_Inputs!$Y$4:$Y$268,0),MATCH(F_Inputs_Formatted!AD$4,F_Inputs!$A$4:$Y$4,0)),$O23),"##BLANK")</f>
        <v>##BLANK</v>
      </c>
      <c r="AE23" s="75" t="str">
        <f>IFERROR(ROUND(INDEX(F_Inputs!$A$4:$Y$268, MATCH(F_Inputs_Formatted!$B23&amp;F_Inputs_Formatted!$H23,F_Inputs!$Y$4:$Y$268,0),MATCH(F_Inputs_Formatted!AE$4,F_Inputs!$A$4:$Y$4,0)),$O23),"##BLANK")</f>
        <v>##BLANK</v>
      </c>
      <c r="AF23" s="75" t="str">
        <f>IFERROR(ROUND(INDEX(F_Inputs!$A$4:$Y$268, MATCH(F_Inputs_Formatted!$B23&amp;F_Inputs_Formatted!$H23,F_Inputs!$Y$4:$Y$268,0),MATCH(F_Inputs_Formatted!AF$4,F_Inputs!$A$4:$Y$4,0)),$O23),"##BLANK")</f>
        <v>##BLANK</v>
      </c>
      <c r="AG23" s="75" t="str">
        <f>IFERROR(ROUND(INDEX(F_Inputs!$A$4:$Y$268, MATCH(F_Inputs_Formatted!$B23&amp;F_Inputs_Formatted!$H23,F_Inputs!$Y$4:$Y$268,0),MATCH(F_Inputs_Formatted!AG$4,F_Inputs!$A$4:$Y$4,0)),$O23),"##BLANK")</f>
        <v>##BLANK</v>
      </c>
      <c r="AH23" s="75" t="str">
        <f>IFERROR(ROUND(INDEX(F_Inputs!$A$4:$Y$268, MATCH(F_Inputs_Formatted!$B23&amp;F_Inputs_Formatted!$H23,F_Inputs!$Y$4:$Y$268,0),MATCH(F_Inputs_Formatted!AH$4,F_Inputs!$A$4:$Y$4,0)),$O23),"##BLANK")</f>
        <v>##BLANK</v>
      </c>
      <c r="AI23" s="75" t="str">
        <f>IFERROR(ROUND(INDEX(F_Inputs!$A$4:$Y$268, MATCH(F_Inputs_Formatted!$B23&amp;F_Inputs_Formatted!$H23,F_Inputs!$Y$4:$Y$268,0),MATCH(F_Inputs_Formatted!AI$4,F_Inputs!$A$4:$Y$4,0)),$O23),"##BLANK")</f>
        <v>##BLANK</v>
      </c>
    </row>
    <row r="24" spans="1:35" x14ac:dyDescent="0.25">
      <c r="A24" s="7"/>
      <c r="B24" s="9" t="s">
        <v>71</v>
      </c>
      <c r="C24" s="9" t="str">
        <f>_xlfn.XLOOKUP($B24,FD_Lists!$B$4:$B$25,FD_Lists!C$4:C$25)</f>
        <v>Hafren Dyfrdwy</v>
      </c>
      <c r="D24" s="9" t="str">
        <f>_xlfn.XLOOKUP($B24,FD_Lists!$B$4:$B$25,FD_Lists!D$4:D$25)</f>
        <v>Wales</v>
      </c>
      <c r="E24" s="9" t="str">
        <f>_xlfn.XLOOKUP($B24,FD_Lists!$B$4:$B$25,FD_Lists!E$4:E$25)</f>
        <v>Company</v>
      </c>
      <c r="F24" s="9" t="str">
        <f>_xlfn.XLOOKUP($B24,FD_Lists!$B$4:$B$25,FD_Lists!F$4:F$25)</f>
        <v>WaSC</v>
      </c>
      <c r="G24" s="10" t="s">
        <v>116</v>
      </c>
      <c r="H24" s="52" t="s">
        <v>48</v>
      </c>
      <c r="I24" s="11" t="str">
        <f t="shared" si="1"/>
        <v>HDDOUT5_09_A_PR24</v>
      </c>
      <c r="J24" s="11" t="s">
        <v>117</v>
      </c>
      <c r="K24" s="11" t="s">
        <v>118</v>
      </c>
      <c r="L24" s="11" t="s">
        <v>119</v>
      </c>
      <c r="M24" s="64" t="str">
        <f>_xlfn.XLOOKUP(F_Inputs_Formatted!H24,F_Inputs!$B:$B,F_Inputs!C:C)</f>
        <v>Underlying calculations for common performance commitments - wastewater - River water quality?(phosphorus) - Total load of phosphorus from all of the company's wastewater treatment works in 2020</v>
      </c>
      <c r="N24" s="64" t="str">
        <f>_xlfn.XLOOKUP(F_Inputs_Formatted!H24,F_Inputs!$B:$B,F_Inputs!D:D)</f>
        <v>kg</v>
      </c>
      <c r="O24" s="11">
        <v>4</v>
      </c>
      <c r="P24" s="11">
        <f>_xlfn.XLOOKUP($I24,F_Inputs!$Y$269:$Y$332,F_Inputs!$AA$269:$AA$332)</f>
        <v>30917.872078921511</v>
      </c>
      <c r="Q24" s="75" t="str">
        <f>IFERROR(ROUND(INDEX(F_Inputs!$A$4:$Y$268, MATCH(F_Inputs_Formatted!$B24&amp;F_Inputs_Formatted!$H24,F_Inputs!$Y$4:$Y$268,0),MATCH(F_Inputs_Formatted!Q$4,F_Inputs!$A$4:$Y$4,0)),$O24),"##BLANK")</f>
        <v>##BLANK</v>
      </c>
      <c r="R24" s="75" t="str">
        <f>IFERROR(ROUND(INDEX(F_Inputs!$A$4:$Y$268, MATCH(F_Inputs_Formatted!$B24&amp;F_Inputs_Formatted!$H24,F_Inputs!$Y$4:$Y$268,0),MATCH(F_Inputs_Formatted!R$4,F_Inputs!$A$4:$Y$4,0)),$O24),"##BLANK")</f>
        <v>##BLANK</v>
      </c>
      <c r="S24" s="75" t="str">
        <f>IFERROR(ROUND(INDEX(F_Inputs!$A$4:$Y$268, MATCH(F_Inputs_Formatted!$B24&amp;F_Inputs_Formatted!$H24,F_Inputs!$Y$4:$Y$268,0),MATCH(F_Inputs_Formatted!S$4,F_Inputs!$A$4:$Y$4,0)),$O24),"##BLANK")</f>
        <v>##BLANK</v>
      </c>
      <c r="T24" s="75" t="str">
        <f>IFERROR(ROUND(INDEX(F_Inputs!$A$4:$Y$268, MATCH(F_Inputs_Formatted!$B24&amp;F_Inputs_Formatted!$H24,F_Inputs!$Y$4:$Y$268,0),MATCH(F_Inputs_Formatted!T$4,F_Inputs!$A$4:$Y$4,0)),$O24),"##BLANK")</f>
        <v>##BLANK</v>
      </c>
      <c r="U24" s="75" t="str">
        <f>IFERROR(ROUND(INDEX(F_Inputs!$A$4:$Y$268, MATCH(F_Inputs_Formatted!$B24&amp;F_Inputs_Formatted!$H24,F_Inputs!$Y$4:$Y$268,0),MATCH(F_Inputs_Formatted!U$4,F_Inputs!$A$4:$Y$4,0)),$O24),"##BLANK")</f>
        <v>##BLANK</v>
      </c>
      <c r="V24" s="75" t="str">
        <f>IFERROR(ROUND(INDEX(F_Inputs!$A$4:$Y$268, MATCH(F_Inputs_Formatted!$B24&amp;F_Inputs_Formatted!$H24,F_Inputs!$Y$4:$Y$268,0),MATCH(F_Inputs_Formatted!V$4,F_Inputs!$A$4:$Y$4,0)),$O24),"##BLANK")</f>
        <v>##BLANK</v>
      </c>
      <c r="W24" s="75" t="str">
        <f>IFERROR(ROUND(INDEX(F_Inputs!$A$4:$Y$268, MATCH(F_Inputs_Formatted!$B24&amp;F_Inputs_Formatted!$H24,F_Inputs!$Y$4:$Y$268,0),MATCH(F_Inputs_Formatted!W$4,F_Inputs!$A$4:$Y$4,0)),$O24),"##BLANK")</f>
        <v>##BLANK</v>
      </c>
      <c r="X24" s="75" t="str">
        <f>IFERROR(ROUND(INDEX(F_Inputs!$A$4:$Y$268, MATCH(F_Inputs_Formatted!$B24&amp;F_Inputs_Formatted!$H24,F_Inputs!$Y$4:$Y$268,0),MATCH(F_Inputs_Formatted!X$4,F_Inputs!$A$4:$Y$4,0)),$O24),"##BLANK")</f>
        <v>##BLANK</v>
      </c>
      <c r="Y24" s="75" t="str">
        <f>IFERROR(ROUND(INDEX(F_Inputs!$A$4:$Y$268, MATCH(F_Inputs_Formatted!$B24&amp;F_Inputs_Formatted!$H24,F_Inputs!$Y$4:$Y$268,0),MATCH(F_Inputs_Formatted!Y$4,F_Inputs!$A$4:$Y$4,0)),$O24),"##BLANK")</f>
        <v>##BLANK</v>
      </c>
      <c r="Z24" s="75" t="str">
        <f>IFERROR(ROUND(INDEX(F_Inputs!$A$4:$Y$268, MATCH(F_Inputs_Formatted!$B24&amp;F_Inputs_Formatted!$H24,F_Inputs!$Y$4:$Y$268,0),MATCH(F_Inputs_Formatted!Z$4,F_Inputs!$A$4:$Y$4,0)),$O24),"##BLANK")</f>
        <v>##BLANK</v>
      </c>
      <c r="AA24" s="75" t="str">
        <f>IFERROR(ROUND(INDEX(F_Inputs!$A$4:$Y$268, MATCH(F_Inputs_Formatted!$B24&amp;F_Inputs_Formatted!$H24,F_Inputs!$Y$4:$Y$268,0),MATCH(F_Inputs_Formatted!AA$4,F_Inputs!$A$4:$Y$4,0)),$O24),"##BLANK")</f>
        <v>##BLANK</v>
      </c>
      <c r="AB24" s="75" t="str">
        <f>IFERROR(ROUND(INDEX(F_Inputs!$A$4:$Y$268, MATCH(F_Inputs_Formatted!$B24&amp;F_Inputs_Formatted!$H24,F_Inputs!$Y$4:$Y$268,0),MATCH(F_Inputs_Formatted!AB$4,F_Inputs!$A$4:$Y$4,0)),$O24),"##BLANK")</f>
        <v>##BLANK</v>
      </c>
      <c r="AC24" s="75" t="str">
        <f>IFERROR(ROUND(INDEX(F_Inputs!$A$4:$Y$268, MATCH(F_Inputs_Formatted!$B24&amp;F_Inputs_Formatted!$H24,F_Inputs!$Y$4:$Y$268,0),MATCH(F_Inputs_Formatted!AC$4,F_Inputs!$A$4:$Y$4,0)),$O24),"##BLANK")</f>
        <v>##BLANK</v>
      </c>
      <c r="AD24" s="75" t="str">
        <f>IFERROR(ROUND(INDEX(F_Inputs!$A$4:$Y$268, MATCH(F_Inputs_Formatted!$B24&amp;F_Inputs_Formatted!$H24,F_Inputs!$Y$4:$Y$268,0),MATCH(F_Inputs_Formatted!AD$4,F_Inputs!$A$4:$Y$4,0)),$O24),"##BLANK")</f>
        <v>##BLANK</v>
      </c>
      <c r="AE24" s="75" t="str">
        <f>IFERROR(ROUND(INDEX(F_Inputs!$A$4:$Y$268, MATCH(F_Inputs_Formatted!$B24&amp;F_Inputs_Formatted!$H24,F_Inputs!$Y$4:$Y$268,0),MATCH(F_Inputs_Formatted!AE$4,F_Inputs!$A$4:$Y$4,0)),$O24),"##BLANK")</f>
        <v>##BLANK</v>
      </c>
      <c r="AF24" s="75" t="str">
        <f>IFERROR(ROUND(INDEX(F_Inputs!$A$4:$Y$268, MATCH(F_Inputs_Formatted!$B24&amp;F_Inputs_Formatted!$H24,F_Inputs!$Y$4:$Y$268,0),MATCH(F_Inputs_Formatted!AF$4,F_Inputs!$A$4:$Y$4,0)),$O24),"##BLANK")</f>
        <v>##BLANK</v>
      </c>
      <c r="AG24" s="75" t="str">
        <f>IFERROR(ROUND(INDEX(F_Inputs!$A$4:$Y$268, MATCH(F_Inputs_Formatted!$B24&amp;F_Inputs_Formatted!$H24,F_Inputs!$Y$4:$Y$268,0),MATCH(F_Inputs_Formatted!AG$4,F_Inputs!$A$4:$Y$4,0)),$O24),"##BLANK")</f>
        <v>##BLANK</v>
      </c>
      <c r="AH24" s="75" t="str">
        <f>IFERROR(ROUND(INDEX(F_Inputs!$A$4:$Y$268, MATCH(F_Inputs_Formatted!$B24&amp;F_Inputs_Formatted!$H24,F_Inputs!$Y$4:$Y$268,0),MATCH(F_Inputs_Formatted!AH$4,F_Inputs!$A$4:$Y$4,0)),$O24),"##BLANK")</f>
        <v>##BLANK</v>
      </c>
      <c r="AI24" s="75" t="str">
        <f>IFERROR(ROUND(INDEX(F_Inputs!$A$4:$Y$268, MATCH(F_Inputs_Formatted!$B24&amp;F_Inputs_Formatted!$H24,F_Inputs!$Y$4:$Y$268,0),MATCH(F_Inputs_Formatted!AI$4,F_Inputs!$A$4:$Y$4,0)),$O24),"##BLANK")</f>
        <v>##BLANK</v>
      </c>
    </row>
    <row r="25" spans="1:35" x14ac:dyDescent="0.25">
      <c r="A25" s="7"/>
      <c r="B25" s="9" t="s">
        <v>75</v>
      </c>
      <c r="C25" s="9" t="str">
        <f>_xlfn.XLOOKUP($B25,FD_Lists!$B$4:$B$25,FD_Lists!C$4:C$25)</f>
        <v>Northumbrian Water</v>
      </c>
      <c r="D25" s="9" t="str">
        <f>_xlfn.XLOOKUP($B25,FD_Lists!$B$4:$B$25,FD_Lists!D$4:D$25)</f>
        <v>England</v>
      </c>
      <c r="E25" s="9" t="str">
        <f>_xlfn.XLOOKUP($B25,FD_Lists!$B$4:$B$25,FD_Lists!E$4:E$25)</f>
        <v>Company</v>
      </c>
      <c r="F25" s="9" t="str">
        <f>_xlfn.XLOOKUP($B25,FD_Lists!$B$4:$B$25,FD_Lists!F$4:F$25)</f>
        <v>WaSC</v>
      </c>
      <c r="G25" s="10" t="s">
        <v>116</v>
      </c>
      <c r="H25" s="52" t="s">
        <v>48</v>
      </c>
      <c r="I25" s="11" t="str">
        <f t="shared" si="1"/>
        <v>NESOUT5_09_A_PR24</v>
      </c>
      <c r="J25" s="11" t="s">
        <v>117</v>
      </c>
      <c r="K25" s="11" t="s">
        <v>118</v>
      </c>
      <c r="L25" s="11" t="s">
        <v>119</v>
      </c>
      <c r="M25" s="64" t="str">
        <f>_xlfn.XLOOKUP(F_Inputs_Formatted!H25,F_Inputs!$B:$B,F_Inputs!C:C)</f>
        <v>Underlying calculations for common performance commitments - wastewater - River water quality?(phosphorus) - Total load of phosphorus from all of the company's wastewater treatment works in 2020</v>
      </c>
      <c r="N25" s="64" t="str">
        <f>_xlfn.XLOOKUP(F_Inputs_Formatted!H25,F_Inputs!$B:$B,F_Inputs!D:D)</f>
        <v>kg</v>
      </c>
      <c r="O25" s="11">
        <v>4</v>
      </c>
      <c r="P25" s="11">
        <f>_xlfn.XLOOKUP($I25,F_Inputs!$Y$269:$Y$332,F_Inputs!$AA$269:$AA$332)</f>
        <v>246510.14540000001</v>
      </c>
      <c r="Q25" s="75" t="str">
        <f>IFERROR(ROUND(INDEX(F_Inputs!$A$4:$Y$268, MATCH(F_Inputs_Formatted!$B25&amp;F_Inputs_Formatted!$H25,F_Inputs!$Y$4:$Y$268,0),MATCH(F_Inputs_Formatted!Q$4,F_Inputs!$A$4:$Y$4,0)),$O25),"##BLANK")</f>
        <v>##BLANK</v>
      </c>
      <c r="R25" s="75" t="str">
        <f>IFERROR(ROUND(INDEX(F_Inputs!$A$4:$Y$268, MATCH(F_Inputs_Formatted!$B25&amp;F_Inputs_Formatted!$H25,F_Inputs!$Y$4:$Y$268,0),MATCH(F_Inputs_Formatted!R$4,F_Inputs!$A$4:$Y$4,0)),$O25),"##BLANK")</f>
        <v>##BLANK</v>
      </c>
      <c r="S25" s="75" t="str">
        <f>IFERROR(ROUND(INDEX(F_Inputs!$A$4:$Y$268, MATCH(F_Inputs_Formatted!$B25&amp;F_Inputs_Formatted!$H25,F_Inputs!$Y$4:$Y$268,0),MATCH(F_Inputs_Formatted!S$4,F_Inputs!$A$4:$Y$4,0)),$O25),"##BLANK")</f>
        <v>##BLANK</v>
      </c>
      <c r="T25" s="75" t="str">
        <f>IFERROR(ROUND(INDEX(F_Inputs!$A$4:$Y$268, MATCH(F_Inputs_Formatted!$B25&amp;F_Inputs_Formatted!$H25,F_Inputs!$Y$4:$Y$268,0),MATCH(F_Inputs_Formatted!T$4,F_Inputs!$A$4:$Y$4,0)),$O25),"##BLANK")</f>
        <v>##BLANK</v>
      </c>
      <c r="U25" s="75" t="str">
        <f>IFERROR(ROUND(INDEX(F_Inputs!$A$4:$Y$268, MATCH(F_Inputs_Formatted!$B25&amp;F_Inputs_Formatted!$H25,F_Inputs!$Y$4:$Y$268,0),MATCH(F_Inputs_Formatted!U$4,F_Inputs!$A$4:$Y$4,0)),$O25),"##BLANK")</f>
        <v>##BLANK</v>
      </c>
      <c r="V25" s="75" t="str">
        <f>IFERROR(ROUND(INDEX(F_Inputs!$A$4:$Y$268, MATCH(F_Inputs_Formatted!$B25&amp;F_Inputs_Formatted!$H25,F_Inputs!$Y$4:$Y$268,0),MATCH(F_Inputs_Formatted!V$4,F_Inputs!$A$4:$Y$4,0)),$O25),"##BLANK")</f>
        <v>##BLANK</v>
      </c>
      <c r="W25" s="75" t="str">
        <f>IFERROR(ROUND(INDEX(F_Inputs!$A$4:$Y$268, MATCH(F_Inputs_Formatted!$B25&amp;F_Inputs_Formatted!$H25,F_Inputs!$Y$4:$Y$268,0),MATCH(F_Inputs_Formatted!W$4,F_Inputs!$A$4:$Y$4,0)),$O25),"##BLANK")</f>
        <v>##BLANK</v>
      </c>
      <c r="X25" s="75" t="str">
        <f>IFERROR(ROUND(INDEX(F_Inputs!$A$4:$Y$268, MATCH(F_Inputs_Formatted!$B25&amp;F_Inputs_Formatted!$H25,F_Inputs!$Y$4:$Y$268,0),MATCH(F_Inputs_Formatted!X$4,F_Inputs!$A$4:$Y$4,0)),$O25),"##BLANK")</f>
        <v>##BLANK</v>
      </c>
      <c r="Y25" s="75" t="str">
        <f>IFERROR(ROUND(INDEX(F_Inputs!$A$4:$Y$268, MATCH(F_Inputs_Formatted!$B25&amp;F_Inputs_Formatted!$H25,F_Inputs!$Y$4:$Y$268,0),MATCH(F_Inputs_Formatted!Y$4,F_Inputs!$A$4:$Y$4,0)),$O25),"##BLANK")</f>
        <v>##BLANK</v>
      </c>
      <c r="Z25" s="75" t="str">
        <f>IFERROR(ROUND(INDEX(F_Inputs!$A$4:$Y$268, MATCH(F_Inputs_Formatted!$B25&amp;F_Inputs_Formatted!$H25,F_Inputs!$Y$4:$Y$268,0),MATCH(F_Inputs_Formatted!Z$4,F_Inputs!$A$4:$Y$4,0)),$O25),"##BLANK")</f>
        <v>##BLANK</v>
      </c>
      <c r="AA25" s="75" t="str">
        <f>IFERROR(ROUND(INDEX(F_Inputs!$A$4:$Y$268, MATCH(F_Inputs_Formatted!$B25&amp;F_Inputs_Formatted!$H25,F_Inputs!$Y$4:$Y$268,0),MATCH(F_Inputs_Formatted!AA$4,F_Inputs!$A$4:$Y$4,0)),$O25),"##BLANK")</f>
        <v>##BLANK</v>
      </c>
      <c r="AB25" s="75" t="str">
        <f>IFERROR(ROUND(INDEX(F_Inputs!$A$4:$Y$268, MATCH(F_Inputs_Formatted!$B25&amp;F_Inputs_Formatted!$H25,F_Inputs!$Y$4:$Y$268,0),MATCH(F_Inputs_Formatted!AB$4,F_Inputs!$A$4:$Y$4,0)),$O25),"##BLANK")</f>
        <v>##BLANK</v>
      </c>
      <c r="AC25" s="75" t="str">
        <f>IFERROR(ROUND(INDEX(F_Inputs!$A$4:$Y$268, MATCH(F_Inputs_Formatted!$B25&amp;F_Inputs_Formatted!$H25,F_Inputs!$Y$4:$Y$268,0),MATCH(F_Inputs_Formatted!AC$4,F_Inputs!$A$4:$Y$4,0)),$O25),"##BLANK")</f>
        <v>##BLANK</v>
      </c>
      <c r="AD25" s="75" t="str">
        <f>IFERROR(ROUND(INDEX(F_Inputs!$A$4:$Y$268, MATCH(F_Inputs_Formatted!$B25&amp;F_Inputs_Formatted!$H25,F_Inputs!$Y$4:$Y$268,0),MATCH(F_Inputs_Formatted!AD$4,F_Inputs!$A$4:$Y$4,0)),$O25),"##BLANK")</f>
        <v>##BLANK</v>
      </c>
      <c r="AE25" s="75" t="str">
        <f>IFERROR(ROUND(INDEX(F_Inputs!$A$4:$Y$268, MATCH(F_Inputs_Formatted!$B25&amp;F_Inputs_Formatted!$H25,F_Inputs!$Y$4:$Y$268,0),MATCH(F_Inputs_Formatted!AE$4,F_Inputs!$A$4:$Y$4,0)),$O25),"##BLANK")</f>
        <v>##BLANK</v>
      </c>
      <c r="AF25" s="75" t="str">
        <f>IFERROR(ROUND(INDEX(F_Inputs!$A$4:$Y$268, MATCH(F_Inputs_Formatted!$B25&amp;F_Inputs_Formatted!$H25,F_Inputs!$Y$4:$Y$268,0),MATCH(F_Inputs_Formatted!AF$4,F_Inputs!$A$4:$Y$4,0)),$O25),"##BLANK")</f>
        <v>##BLANK</v>
      </c>
      <c r="AG25" s="75" t="str">
        <f>IFERROR(ROUND(INDEX(F_Inputs!$A$4:$Y$268, MATCH(F_Inputs_Formatted!$B25&amp;F_Inputs_Formatted!$H25,F_Inputs!$Y$4:$Y$268,0),MATCH(F_Inputs_Formatted!AG$4,F_Inputs!$A$4:$Y$4,0)),$O25),"##BLANK")</f>
        <v>##BLANK</v>
      </c>
      <c r="AH25" s="75" t="str">
        <f>IFERROR(ROUND(INDEX(F_Inputs!$A$4:$Y$268, MATCH(F_Inputs_Formatted!$B25&amp;F_Inputs_Formatted!$H25,F_Inputs!$Y$4:$Y$268,0),MATCH(F_Inputs_Formatted!AH$4,F_Inputs!$A$4:$Y$4,0)),$O25),"##BLANK")</f>
        <v>##BLANK</v>
      </c>
      <c r="AI25" s="75" t="str">
        <f>IFERROR(ROUND(INDEX(F_Inputs!$A$4:$Y$268, MATCH(F_Inputs_Formatted!$B25&amp;F_Inputs_Formatted!$H25,F_Inputs!$Y$4:$Y$268,0),MATCH(F_Inputs_Formatted!AI$4,F_Inputs!$A$4:$Y$4,0)),$O25),"##BLANK")</f>
        <v>##BLANK</v>
      </c>
    </row>
    <row r="26" spans="1:35" x14ac:dyDescent="0.25">
      <c r="A26" s="7"/>
      <c r="B26" s="9" t="s">
        <v>76</v>
      </c>
      <c r="C26" s="9" t="str">
        <f>_xlfn.XLOOKUP($B26,FD_Lists!$B$4:$B$25,FD_Lists!C$4:C$25)</f>
        <v>Severn Trent Water</v>
      </c>
      <c r="D26" s="9" t="str">
        <f>_xlfn.XLOOKUP($B26,FD_Lists!$B$4:$B$25,FD_Lists!D$4:D$25)</f>
        <v>England</v>
      </c>
      <c r="E26" s="9" t="str">
        <f>_xlfn.XLOOKUP($B26,FD_Lists!$B$4:$B$25,FD_Lists!E$4:E$25)</f>
        <v>Company</v>
      </c>
      <c r="F26" s="9" t="str">
        <f>_xlfn.XLOOKUP($B26,FD_Lists!$B$4:$B$25,FD_Lists!F$4:F$25)</f>
        <v>WaSC</v>
      </c>
      <c r="G26" s="10" t="s">
        <v>116</v>
      </c>
      <c r="H26" s="52" t="s">
        <v>48</v>
      </c>
      <c r="I26" s="11" t="str">
        <f t="shared" si="1"/>
        <v>SVEOUT5_09_A_PR24</v>
      </c>
      <c r="J26" s="11" t="s">
        <v>117</v>
      </c>
      <c r="K26" s="11" t="s">
        <v>118</v>
      </c>
      <c r="L26" s="11" t="s">
        <v>119</v>
      </c>
      <c r="M26" s="64" t="str">
        <f>_xlfn.XLOOKUP(F_Inputs_Formatted!H26,F_Inputs!$B:$B,F_Inputs!C:C)</f>
        <v>Underlying calculations for common performance commitments - wastewater - River water quality?(phosphorus) - Total load of phosphorus from all of the company's wastewater treatment works in 2020</v>
      </c>
      <c r="N26" s="64" t="str">
        <f>_xlfn.XLOOKUP(F_Inputs_Formatted!H26,F_Inputs!$B:$B,F_Inputs!D:D)</f>
        <v>kg</v>
      </c>
      <c r="O26" s="11">
        <v>4</v>
      </c>
      <c r="P26" s="11">
        <f>_xlfn.XLOOKUP($I26,F_Inputs!$Y$269:$Y$332,F_Inputs!$AA$269:$AA$332)</f>
        <v>1545539.41</v>
      </c>
      <c r="Q26" s="75" t="str">
        <f>IFERROR(ROUND(INDEX(F_Inputs!$A$4:$Y$268, MATCH(F_Inputs_Formatted!$B26&amp;F_Inputs_Formatted!$H26,F_Inputs!$Y$4:$Y$268,0),MATCH(F_Inputs_Formatted!Q$4,F_Inputs!$A$4:$Y$4,0)),$O26),"##BLANK")</f>
        <v>##BLANK</v>
      </c>
      <c r="R26" s="75" t="str">
        <f>IFERROR(ROUND(INDEX(F_Inputs!$A$4:$Y$268, MATCH(F_Inputs_Formatted!$B26&amp;F_Inputs_Formatted!$H26,F_Inputs!$Y$4:$Y$268,0),MATCH(F_Inputs_Formatted!R$4,F_Inputs!$A$4:$Y$4,0)),$O26),"##BLANK")</f>
        <v>##BLANK</v>
      </c>
      <c r="S26" s="75" t="str">
        <f>IFERROR(ROUND(INDEX(F_Inputs!$A$4:$Y$268, MATCH(F_Inputs_Formatted!$B26&amp;F_Inputs_Formatted!$H26,F_Inputs!$Y$4:$Y$268,0),MATCH(F_Inputs_Formatted!S$4,F_Inputs!$A$4:$Y$4,0)),$O26),"##BLANK")</f>
        <v>##BLANK</v>
      </c>
      <c r="T26" s="75" t="str">
        <f>IFERROR(ROUND(INDEX(F_Inputs!$A$4:$Y$268, MATCH(F_Inputs_Formatted!$B26&amp;F_Inputs_Formatted!$H26,F_Inputs!$Y$4:$Y$268,0),MATCH(F_Inputs_Formatted!T$4,F_Inputs!$A$4:$Y$4,0)),$O26),"##BLANK")</f>
        <v>##BLANK</v>
      </c>
      <c r="U26" s="75" t="str">
        <f>IFERROR(ROUND(INDEX(F_Inputs!$A$4:$Y$268, MATCH(F_Inputs_Formatted!$B26&amp;F_Inputs_Formatted!$H26,F_Inputs!$Y$4:$Y$268,0),MATCH(F_Inputs_Formatted!U$4,F_Inputs!$A$4:$Y$4,0)),$O26),"##BLANK")</f>
        <v>##BLANK</v>
      </c>
      <c r="V26" s="75" t="str">
        <f>IFERROR(ROUND(INDEX(F_Inputs!$A$4:$Y$268, MATCH(F_Inputs_Formatted!$B26&amp;F_Inputs_Formatted!$H26,F_Inputs!$Y$4:$Y$268,0),MATCH(F_Inputs_Formatted!V$4,F_Inputs!$A$4:$Y$4,0)),$O26),"##BLANK")</f>
        <v>##BLANK</v>
      </c>
      <c r="W26" s="75" t="str">
        <f>IFERROR(ROUND(INDEX(F_Inputs!$A$4:$Y$268, MATCH(F_Inputs_Formatted!$B26&amp;F_Inputs_Formatted!$H26,F_Inputs!$Y$4:$Y$268,0),MATCH(F_Inputs_Formatted!W$4,F_Inputs!$A$4:$Y$4,0)),$O26),"##BLANK")</f>
        <v>##BLANK</v>
      </c>
      <c r="X26" s="75" t="str">
        <f>IFERROR(ROUND(INDEX(F_Inputs!$A$4:$Y$268, MATCH(F_Inputs_Formatted!$B26&amp;F_Inputs_Formatted!$H26,F_Inputs!$Y$4:$Y$268,0),MATCH(F_Inputs_Formatted!X$4,F_Inputs!$A$4:$Y$4,0)),$O26),"##BLANK")</f>
        <v>##BLANK</v>
      </c>
      <c r="Y26" s="75" t="str">
        <f>IFERROR(ROUND(INDEX(F_Inputs!$A$4:$Y$268, MATCH(F_Inputs_Formatted!$B26&amp;F_Inputs_Formatted!$H26,F_Inputs!$Y$4:$Y$268,0),MATCH(F_Inputs_Formatted!Y$4,F_Inputs!$A$4:$Y$4,0)),$O26),"##BLANK")</f>
        <v>##BLANK</v>
      </c>
      <c r="Z26" s="75" t="str">
        <f>IFERROR(ROUND(INDEX(F_Inputs!$A$4:$Y$268, MATCH(F_Inputs_Formatted!$B26&amp;F_Inputs_Formatted!$H26,F_Inputs!$Y$4:$Y$268,0),MATCH(F_Inputs_Formatted!Z$4,F_Inputs!$A$4:$Y$4,0)),$O26),"##BLANK")</f>
        <v>##BLANK</v>
      </c>
      <c r="AA26" s="75" t="str">
        <f>IFERROR(ROUND(INDEX(F_Inputs!$A$4:$Y$268, MATCH(F_Inputs_Formatted!$B26&amp;F_Inputs_Formatted!$H26,F_Inputs!$Y$4:$Y$268,0),MATCH(F_Inputs_Formatted!AA$4,F_Inputs!$A$4:$Y$4,0)),$O26),"##BLANK")</f>
        <v>##BLANK</v>
      </c>
      <c r="AB26" s="75" t="str">
        <f>IFERROR(ROUND(INDEX(F_Inputs!$A$4:$Y$268, MATCH(F_Inputs_Formatted!$B26&amp;F_Inputs_Formatted!$H26,F_Inputs!$Y$4:$Y$268,0),MATCH(F_Inputs_Formatted!AB$4,F_Inputs!$A$4:$Y$4,0)),$O26),"##BLANK")</f>
        <v>##BLANK</v>
      </c>
      <c r="AC26" s="75" t="str">
        <f>IFERROR(ROUND(INDEX(F_Inputs!$A$4:$Y$268, MATCH(F_Inputs_Formatted!$B26&amp;F_Inputs_Formatted!$H26,F_Inputs!$Y$4:$Y$268,0),MATCH(F_Inputs_Formatted!AC$4,F_Inputs!$A$4:$Y$4,0)),$O26),"##BLANK")</f>
        <v>##BLANK</v>
      </c>
      <c r="AD26" s="75" t="str">
        <f>IFERROR(ROUND(INDEX(F_Inputs!$A$4:$Y$268, MATCH(F_Inputs_Formatted!$B26&amp;F_Inputs_Formatted!$H26,F_Inputs!$Y$4:$Y$268,0),MATCH(F_Inputs_Formatted!AD$4,F_Inputs!$A$4:$Y$4,0)),$O26),"##BLANK")</f>
        <v>##BLANK</v>
      </c>
      <c r="AE26" s="75" t="str">
        <f>IFERROR(ROUND(INDEX(F_Inputs!$A$4:$Y$268, MATCH(F_Inputs_Formatted!$B26&amp;F_Inputs_Formatted!$H26,F_Inputs!$Y$4:$Y$268,0),MATCH(F_Inputs_Formatted!AE$4,F_Inputs!$A$4:$Y$4,0)),$O26),"##BLANK")</f>
        <v>##BLANK</v>
      </c>
      <c r="AF26" s="75" t="str">
        <f>IFERROR(ROUND(INDEX(F_Inputs!$A$4:$Y$268, MATCH(F_Inputs_Formatted!$B26&amp;F_Inputs_Formatted!$H26,F_Inputs!$Y$4:$Y$268,0),MATCH(F_Inputs_Formatted!AF$4,F_Inputs!$A$4:$Y$4,0)),$O26),"##BLANK")</f>
        <v>##BLANK</v>
      </c>
      <c r="AG26" s="75" t="str">
        <f>IFERROR(ROUND(INDEX(F_Inputs!$A$4:$Y$268, MATCH(F_Inputs_Formatted!$B26&amp;F_Inputs_Formatted!$H26,F_Inputs!$Y$4:$Y$268,0),MATCH(F_Inputs_Formatted!AG$4,F_Inputs!$A$4:$Y$4,0)),$O26),"##BLANK")</f>
        <v>##BLANK</v>
      </c>
      <c r="AH26" s="75" t="str">
        <f>IFERROR(ROUND(INDEX(F_Inputs!$A$4:$Y$268, MATCH(F_Inputs_Formatted!$B26&amp;F_Inputs_Formatted!$H26,F_Inputs!$Y$4:$Y$268,0),MATCH(F_Inputs_Formatted!AH$4,F_Inputs!$A$4:$Y$4,0)),$O26),"##BLANK")</f>
        <v>##BLANK</v>
      </c>
      <c r="AI26" s="75" t="str">
        <f>IFERROR(ROUND(INDEX(F_Inputs!$A$4:$Y$268, MATCH(F_Inputs_Formatted!$B26&amp;F_Inputs_Formatted!$H26,F_Inputs!$Y$4:$Y$268,0),MATCH(F_Inputs_Formatted!AI$4,F_Inputs!$A$4:$Y$4,0)),$O26),"##BLANK")</f>
        <v>##BLANK</v>
      </c>
    </row>
    <row r="27" spans="1:35" x14ac:dyDescent="0.25">
      <c r="A27" s="7"/>
      <c r="B27" s="9" t="s">
        <v>81</v>
      </c>
      <c r="C27" s="9" t="str">
        <f>_xlfn.XLOOKUP($B27,FD_Lists!$B$4:$B$25,FD_Lists!C$4:C$25)</f>
        <v>Southern Water</v>
      </c>
      <c r="D27" s="9" t="str">
        <f>_xlfn.XLOOKUP($B27,FD_Lists!$B$4:$B$25,FD_Lists!D$4:D$25)</f>
        <v>England</v>
      </c>
      <c r="E27" s="9" t="str">
        <f>_xlfn.XLOOKUP($B27,FD_Lists!$B$4:$B$25,FD_Lists!E$4:E$25)</f>
        <v>Company</v>
      </c>
      <c r="F27" s="9" t="str">
        <f>_xlfn.XLOOKUP($B27,FD_Lists!$B$4:$B$25,FD_Lists!F$4:F$25)</f>
        <v>WaSC</v>
      </c>
      <c r="G27" s="10" t="s">
        <v>116</v>
      </c>
      <c r="H27" s="52" t="s">
        <v>48</v>
      </c>
      <c r="I27" s="11" t="str">
        <f t="shared" si="1"/>
        <v>SRNOUT5_09_A_PR24</v>
      </c>
      <c r="J27" s="11" t="s">
        <v>117</v>
      </c>
      <c r="K27" s="11" t="s">
        <v>118</v>
      </c>
      <c r="L27" s="11" t="s">
        <v>119</v>
      </c>
      <c r="M27" s="64" t="str">
        <f>_xlfn.XLOOKUP(F_Inputs_Formatted!H27,F_Inputs!$B:$B,F_Inputs!C:C)</f>
        <v>Underlying calculations for common performance commitments - wastewater - River water quality?(phosphorus) - Total load of phosphorus from all of the company's wastewater treatment works in 2020</v>
      </c>
      <c r="N27" s="64" t="str">
        <f>_xlfn.XLOOKUP(F_Inputs_Formatted!H27,F_Inputs!$B:$B,F_Inputs!D:D)</f>
        <v>kg</v>
      </c>
      <c r="O27" s="11">
        <v>4</v>
      </c>
      <c r="P27" s="11">
        <f>_xlfn.XLOOKUP($I27,F_Inputs!$Y$269:$Y$332,F_Inputs!$AA$269:$AA$332)</f>
        <v>250802.0748619537</v>
      </c>
      <c r="Q27" s="75" t="str">
        <f>IFERROR(ROUND(INDEX(F_Inputs!$A$4:$Y$268, MATCH(F_Inputs_Formatted!$B27&amp;F_Inputs_Formatted!$H27,F_Inputs!$Y$4:$Y$268,0),MATCH(F_Inputs_Formatted!Q$4,F_Inputs!$A$4:$Y$4,0)),$O27),"##BLANK")</f>
        <v>##BLANK</v>
      </c>
      <c r="R27" s="75" t="str">
        <f>IFERROR(ROUND(INDEX(F_Inputs!$A$4:$Y$268, MATCH(F_Inputs_Formatted!$B27&amp;F_Inputs_Formatted!$H27,F_Inputs!$Y$4:$Y$268,0),MATCH(F_Inputs_Formatted!R$4,F_Inputs!$A$4:$Y$4,0)),$O27),"##BLANK")</f>
        <v>##BLANK</v>
      </c>
      <c r="S27" s="75" t="str">
        <f>IFERROR(ROUND(INDEX(F_Inputs!$A$4:$Y$268, MATCH(F_Inputs_Formatted!$B27&amp;F_Inputs_Formatted!$H27,F_Inputs!$Y$4:$Y$268,0),MATCH(F_Inputs_Formatted!S$4,F_Inputs!$A$4:$Y$4,0)),$O27),"##BLANK")</f>
        <v>##BLANK</v>
      </c>
      <c r="T27" s="75" t="str">
        <f>IFERROR(ROUND(INDEX(F_Inputs!$A$4:$Y$268, MATCH(F_Inputs_Formatted!$B27&amp;F_Inputs_Formatted!$H27,F_Inputs!$Y$4:$Y$268,0),MATCH(F_Inputs_Formatted!T$4,F_Inputs!$A$4:$Y$4,0)),$O27),"##BLANK")</f>
        <v>##BLANK</v>
      </c>
      <c r="U27" s="75" t="str">
        <f>IFERROR(ROUND(INDEX(F_Inputs!$A$4:$Y$268, MATCH(F_Inputs_Formatted!$B27&amp;F_Inputs_Formatted!$H27,F_Inputs!$Y$4:$Y$268,0),MATCH(F_Inputs_Formatted!U$4,F_Inputs!$A$4:$Y$4,0)),$O27),"##BLANK")</f>
        <v>##BLANK</v>
      </c>
      <c r="V27" s="75" t="str">
        <f>IFERROR(ROUND(INDEX(F_Inputs!$A$4:$Y$268, MATCH(F_Inputs_Formatted!$B27&amp;F_Inputs_Formatted!$H27,F_Inputs!$Y$4:$Y$268,0),MATCH(F_Inputs_Formatted!V$4,F_Inputs!$A$4:$Y$4,0)),$O27),"##BLANK")</f>
        <v>##BLANK</v>
      </c>
      <c r="W27" s="75" t="str">
        <f>IFERROR(ROUND(INDEX(F_Inputs!$A$4:$Y$268, MATCH(F_Inputs_Formatted!$B27&amp;F_Inputs_Formatted!$H27,F_Inputs!$Y$4:$Y$268,0),MATCH(F_Inputs_Formatted!W$4,F_Inputs!$A$4:$Y$4,0)),$O27),"##BLANK")</f>
        <v>##BLANK</v>
      </c>
      <c r="X27" s="75" t="str">
        <f>IFERROR(ROUND(INDEX(F_Inputs!$A$4:$Y$268, MATCH(F_Inputs_Formatted!$B27&amp;F_Inputs_Formatted!$H27,F_Inputs!$Y$4:$Y$268,0),MATCH(F_Inputs_Formatted!X$4,F_Inputs!$A$4:$Y$4,0)),$O27),"##BLANK")</f>
        <v>##BLANK</v>
      </c>
      <c r="Y27" s="75" t="str">
        <f>IFERROR(ROUND(INDEX(F_Inputs!$A$4:$Y$268, MATCH(F_Inputs_Formatted!$B27&amp;F_Inputs_Formatted!$H27,F_Inputs!$Y$4:$Y$268,0),MATCH(F_Inputs_Formatted!Y$4,F_Inputs!$A$4:$Y$4,0)),$O27),"##BLANK")</f>
        <v>##BLANK</v>
      </c>
      <c r="Z27" s="75" t="str">
        <f>IFERROR(ROUND(INDEX(F_Inputs!$A$4:$Y$268, MATCH(F_Inputs_Formatted!$B27&amp;F_Inputs_Formatted!$H27,F_Inputs!$Y$4:$Y$268,0),MATCH(F_Inputs_Formatted!Z$4,F_Inputs!$A$4:$Y$4,0)),$O27),"##BLANK")</f>
        <v>##BLANK</v>
      </c>
      <c r="AA27" s="75" t="str">
        <f>IFERROR(ROUND(INDEX(F_Inputs!$A$4:$Y$268, MATCH(F_Inputs_Formatted!$B27&amp;F_Inputs_Formatted!$H27,F_Inputs!$Y$4:$Y$268,0),MATCH(F_Inputs_Formatted!AA$4,F_Inputs!$A$4:$Y$4,0)),$O27),"##BLANK")</f>
        <v>##BLANK</v>
      </c>
      <c r="AB27" s="75" t="str">
        <f>IFERROR(ROUND(INDEX(F_Inputs!$A$4:$Y$268, MATCH(F_Inputs_Formatted!$B27&amp;F_Inputs_Formatted!$H27,F_Inputs!$Y$4:$Y$268,0),MATCH(F_Inputs_Formatted!AB$4,F_Inputs!$A$4:$Y$4,0)),$O27),"##BLANK")</f>
        <v>##BLANK</v>
      </c>
      <c r="AC27" s="75" t="str">
        <f>IFERROR(ROUND(INDEX(F_Inputs!$A$4:$Y$268, MATCH(F_Inputs_Formatted!$B27&amp;F_Inputs_Formatted!$H27,F_Inputs!$Y$4:$Y$268,0),MATCH(F_Inputs_Formatted!AC$4,F_Inputs!$A$4:$Y$4,0)),$O27),"##BLANK")</f>
        <v>##BLANK</v>
      </c>
      <c r="AD27" s="75" t="str">
        <f>IFERROR(ROUND(INDEX(F_Inputs!$A$4:$Y$268, MATCH(F_Inputs_Formatted!$B27&amp;F_Inputs_Formatted!$H27,F_Inputs!$Y$4:$Y$268,0),MATCH(F_Inputs_Formatted!AD$4,F_Inputs!$A$4:$Y$4,0)),$O27),"##BLANK")</f>
        <v>##BLANK</v>
      </c>
      <c r="AE27" s="75" t="str">
        <f>IFERROR(ROUND(INDEX(F_Inputs!$A$4:$Y$268, MATCH(F_Inputs_Formatted!$B27&amp;F_Inputs_Formatted!$H27,F_Inputs!$Y$4:$Y$268,0),MATCH(F_Inputs_Formatted!AE$4,F_Inputs!$A$4:$Y$4,0)),$O27),"##BLANK")</f>
        <v>##BLANK</v>
      </c>
      <c r="AF27" s="75" t="str">
        <f>IFERROR(ROUND(INDEX(F_Inputs!$A$4:$Y$268, MATCH(F_Inputs_Formatted!$B27&amp;F_Inputs_Formatted!$H27,F_Inputs!$Y$4:$Y$268,0),MATCH(F_Inputs_Formatted!AF$4,F_Inputs!$A$4:$Y$4,0)),$O27),"##BLANK")</f>
        <v>##BLANK</v>
      </c>
      <c r="AG27" s="75" t="str">
        <f>IFERROR(ROUND(INDEX(F_Inputs!$A$4:$Y$268, MATCH(F_Inputs_Formatted!$B27&amp;F_Inputs_Formatted!$H27,F_Inputs!$Y$4:$Y$268,0),MATCH(F_Inputs_Formatted!AG$4,F_Inputs!$A$4:$Y$4,0)),$O27),"##BLANK")</f>
        <v>##BLANK</v>
      </c>
      <c r="AH27" s="75" t="str">
        <f>IFERROR(ROUND(INDEX(F_Inputs!$A$4:$Y$268, MATCH(F_Inputs_Formatted!$B27&amp;F_Inputs_Formatted!$H27,F_Inputs!$Y$4:$Y$268,0),MATCH(F_Inputs_Formatted!AH$4,F_Inputs!$A$4:$Y$4,0)),$O27),"##BLANK")</f>
        <v>##BLANK</v>
      </c>
      <c r="AI27" s="75" t="str">
        <f>IFERROR(ROUND(INDEX(F_Inputs!$A$4:$Y$268, MATCH(F_Inputs_Formatted!$B27&amp;F_Inputs_Formatted!$H27,F_Inputs!$Y$4:$Y$268,0),MATCH(F_Inputs_Formatted!AI$4,F_Inputs!$A$4:$Y$4,0)),$O27),"##BLANK")</f>
        <v>##BLANK</v>
      </c>
    </row>
    <row r="28" spans="1:35" x14ac:dyDescent="0.25">
      <c r="A28" s="7"/>
      <c r="B28" s="9" t="s">
        <v>82</v>
      </c>
      <c r="C28" s="9" t="str">
        <f>_xlfn.XLOOKUP($B28,FD_Lists!$B$4:$B$25,FD_Lists!C$4:C$25)</f>
        <v>Thames Water</v>
      </c>
      <c r="D28" s="9" t="str">
        <f>_xlfn.XLOOKUP($B28,FD_Lists!$B$4:$B$25,FD_Lists!D$4:D$25)</f>
        <v>England</v>
      </c>
      <c r="E28" s="9" t="str">
        <f>_xlfn.XLOOKUP($B28,FD_Lists!$B$4:$B$25,FD_Lists!E$4:E$25)</f>
        <v>Company</v>
      </c>
      <c r="F28" s="9" t="str">
        <f>_xlfn.XLOOKUP($B28,FD_Lists!$B$4:$B$25,FD_Lists!F$4:F$25)</f>
        <v>WaSC</v>
      </c>
      <c r="G28" s="10" t="s">
        <v>116</v>
      </c>
      <c r="H28" s="52" t="s">
        <v>48</v>
      </c>
      <c r="I28" s="11" t="str">
        <f t="shared" si="1"/>
        <v>TMSOUT5_09_A_PR24</v>
      </c>
      <c r="J28" s="11" t="s">
        <v>117</v>
      </c>
      <c r="K28" s="11" t="s">
        <v>118</v>
      </c>
      <c r="L28" s="11" t="s">
        <v>119</v>
      </c>
      <c r="M28" s="64" t="str">
        <f>_xlfn.XLOOKUP(F_Inputs_Formatted!H28,F_Inputs!$B:$B,F_Inputs!C:C)</f>
        <v>Underlying calculations for common performance commitments - wastewater - River water quality?(phosphorus) - Total load of phosphorus from all of the company's wastewater treatment works in 2020</v>
      </c>
      <c r="N28" s="64" t="str">
        <f>_xlfn.XLOOKUP(F_Inputs_Formatted!H28,F_Inputs!$B:$B,F_Inputs!D:D)</f>
        <v>kg</v>
      </c>
      <c r="O28" s="11">
        <v>4</v>
      </c>
      <c r="P28" s="11">
        <f>_xlfn.XLOOKUP($I28,F_Inputs!$Y$269:$Y$332,F_Inputs!$AA$269:$AA$332)</f>
        <v>855133.04698373366</v>
      </c>
      <c r="Q28" s="75" t="str">
        <f>IFERROR(ROUND(INDEX(F_Inputs!$A$4:$Y$268, MATCH(F_Inputs_Formatted!$B28&amp;F_Inputs_Formatted!$H28,F_Inputs!$Y$4:$Y$268,0),MATCH(F_Inputs_Formatted!Q$4,F_Inputs!$A$4:$Y$4,0)),$O28),"##BLANK")</f>
        <v>##BLANK</v>
      </c>
      <c r="R28" s="75" t="str">
        <f>IFERROR(ROUND(INDEX(F_Inputs!$A$4:$Y$268, MATCH(F_Inputs_Formatted!$B28&amp;F_Inputs_Formatted!$H28,F_Inputs!$Y$4:$Y$268,0),MATCH(F_Inputs_Formatted!R$4,F_Inputs!$A$4:$Y$4,0)),$O28),"##BLANK")</f>
        <v>##BLANK</v>
      </c>
      <c r="S28" s="75" t="str">
        <f>IFERROR(ROUND(INDEX(F_Inputs!$A$4:$Y$268, MATCH(F_Inputs_Formatted!$B28&amp;F_Inputs_Formatted!$H28,F_Inputs!$Y$4:$Y$268,0),MATCH(F_Inputs_Formatted!S$4,F_Inputs!$A$4:$Y$4,0)),$O28),"##BLANK")</f>
        <v>##BLANK</v>
      </c>
      <c r="T28" s="75" t="str">
        <f>IFERROR(ROUND(INDEX(F_Inputs!$A$4:$Y$268, MATCH(F_Inputs_Formatted!$B28&amp;F_Inputs_Formatted!$H28,F_Inputs!$Y$4:$Y$268,0),MATCH(F_Inputs_Formatted!T$4,F_Inputs!$A$4:$Y$4,0)),$O28),"##BLANK")</f>
        <v>##BLANK</v>
      </c>
      <c r="U28" s="75" t="str">
        <f>IFERROR(ROUND(INDEX(F_Inputs!$A$4:$Y$268, MATCH(F_Inputs_Formatted!$B28&amp;F_Inputs_Formatted!$H28,F_Inputs!$Y$4:$Y$268,0),MATCH(F_Inputs_Formatted!U$4,F_Inputs!$A$4:$Y$4,0)),$O28),"##BLANK")</f>
        <v>##BLANK</v>
      </c>
      <c r="V28" s="75" t="str">
        <f>IFERROR(ROUND(INDEX(F_Inputs!$A$4:$Y$268, MATCH(F_Inputs_Formatted!$B28&amp;F_Inputs_Formatted!$H28,F_Inputs!$Y$4:$Y$268,0),MATCH(F_Inputs_Formatted!V$4,F_Inputs!$A$4:$Y$4,0)),$O28),"##BLANK")</f>
        <v>##BLANK</v>
      </c>
      <c r="W28" s="75" t="str">
        <f>IFERROR(ROUND(INDEX(F_Inputs!$A$4:$Y$268, MATCH(F_Inputs_Formatted!$B28&amp;F_Inputs_Formatted!$H28,F_Inputs!$Y$4:$Y$268,0),MATCH(F_Inputs_Formatted!W$4,F_Inputs!$A$4:$Y$4,0)),$O28),"##BLANK")</f>
        <v>##BLANK</v>
      </c>
      <c r="X28" s="75" t="str">
        <f>IFERROR(ROUND(INDEX(F_Inputs!$A$4:$Y$268, MATCH(F_Inputs_Formatted!$B28&amp;F_Inputs_Formatted!$H28,F_Inputs!$Y$4:$Y$268,0),MATCH(F_Inputs_Formatted!X$4,F_Inputs!$A$4:$Y$4,0)),$O28),"##BLANK")</f>
        <v>##BLANK</v>
      </c>
      <c r="Y28" s="75" t="str">
        <f>IFERROR(ROUND(INDEX(F_Inputs!$A$4:$Y$268, MATCH(F_Inputs_Formatted!$B28&amp;F_Inputs_Formatted!$H28,F_Inputs!$Y$4:$Y$268,0),MATCH(F_Inputs_Formatted!Y$4,F_Inputs!$A$4:$Y$4,0)),$O28),"##BLANK")</f>
        <v>##BLANK</v>
      </c>
      <c r="Z28" s="75" t="str">
        <f>IFERROR(ROUND(INDEX(F_Inputs!$A$4:$Y$268, MATCH(F_Inputs_Formatted!$B28&amp;F_Inputs_Formatted!$H28,F_Inputs!$Y$4:$Y$268,0),MATCH(F_Inputs_Formatted!Z$4,F_Inputs!$A$4:$Y$4,0)),$O28),"##BLANK")</f>
        <v>##BLANK</v>
      </c>
      <c r="AA28" s="75" t="str">
        <f>IFERROR(ROUND(INDEX(F_Inputs!$A$4:$Y$268, MATCH(F_Inputs_Formatted!$B28&amp;F_Inputs_Formatted!$H28,F_Inputs!$Y$4:$Y$268,0),MATCH(F_Inputs_Formatted!AA$4,F_Inputs!$A$4:$Y$4,0)),$O28),"##BLANK")</f>
        <v>##BLANK</v>
      </c>
      <c r="AB28" s="75" t="str">
        <f>IFERROR(ROUND(INDEX(F_Inputs!$A$4:$Y$268, MATCH(F_Inputs_Formatted!$B28&amp;F_Inputs_Formatted!$H28,F_Inputs!$Y$4:$Y$268,0),MATCH(F_Inputs_Formatted!AB$4,F_Inputs!$A$4:$Y$4,0)),$O28),"##BLANK")</f>
        <v>##BLANK</v>
      </c>
      <c r="AC28" s="75" t="str">
        <f>IFERROR(ROUND(INDEX(F_Inputs!$A$4:$Y$268, MATCH(F_Inputs_Formatted!$B28&amp;F_Inputs_Formatted!$H28,F_Inputs!$Y$4:$Y$268,0),MATCH(F_Inputs_Formatted!AC$4,F_Inputs!$A$4:$Y$4,0)),$O28),"##BLANK")</f>
        <v>##BLANK</v>
      </c>
      <c r="AD28" s="75" t="str">
        <f>IFERROR(ROUND(INDEX(F_Inputs!$A$4:$Y$268, MATCH(F_Inputs_Formatted!$B28&amp;F_Inputs_Formatted!$H28,F_Inputs!$Y$4:$Y$268,0),MATCH(F_Inputs_Formatted!AD$4,F_Inputs!$A$4:$Y$4,0)),$O28),"##BLANK")</f>
        <v>##BLANK</v>
      </c>
      <c r="AE28" s="75" t="str">
        <f>IFERROR(ROUND(INDEX(F_Inputs!$A$4:$Y$268, MATCH(F_Inputs_Formatted!$B28&amp;F_Inputs_Formatted!$H28,F_Inputs!$Y$4:$Y$268,0),MATCH(F_Inputs_Formatted!AE$4,F_Inputs!$A$4:$Y$4,0)),$O28),"##BLANK")</f>
        <v>##BLANK</v>
      </c>
      <c r="AF28" s="75" t="str">
        <f>IFERROR(ROUND(INDEX(F_Inputs!$A$4:$Y$268, MATCH(F_Inputs_Formatted!$B28&amp;F_Inputs_Formatted!$H28,F_Inputs!$Y$4:$Y$268,0),MATCH(F_Inputs_Formatted!AF$4,F_Inputs!$A$4:$Y$4,0)),$O28),"##BLANK")</f>
        <v>##BLANK</v>
      </c>
      <c r="AG28" s="75" t="str">
        <f>IFERROR(ROUND(INDEX(F_Inputs!$A$4:$Y$268, MATCH(F_Inputs_Formatted!$B28&amp;F_Inputs_Formatted!$H28,F_Inputs!$Y$4:$Y$268,0),MATCH(F_Inputs_Formatted!AG$4,F_Inputs!$A$4:$Y$4,0)),$O28),"##BLANK")</f>
        <v>##BLANK</v>
      </c>
      <c r="AH28" s="75" t="str">
        <f>IFERROR(ROUND(INDEX(F_Inputs!$A$4:$Y$268, MATCH(F_Inputs_Formatted!$B28&amp;F_Inputs_Formatted!$H28,F_Inputs!$Y$4:$Y$268,0),MATCH(F_Inputs_Formatted!AH$4,F_Inputs!$A$4:$Y$4,0)),$O28),"##BLANK")</f>
        <v>##BLANK</v>
      </c>
      <c r="AI28" s="75" t="str">
        <f>IFERROR(ROUND(INDEX(F_Inputs!$A$4:$Y$268, MATCH(F_Inputs_Formatted!$B28&amp;F_Inputs_Formatted!$H28,F_Inputs!$Y$4:$Y$268,0),MATCH(F_Inputs_Formatted!AI$4,F_Inputs!$A$4:$Y$4,0)),$O28),"##BLANK")</f>
        <v>##BLANK</v>
      </c>
    </row>
    <row r="29" spans="1:35" x14ac:dyDescent="0.25">
      <c r="A29" s="14" t="s">
        <v>120</v>
      </c>
      <c r="B29" s="9" t="s">
        <v>83</v>
      </c>
      <c r="C29" s="9" t="str">
        <f>_xlfn.XLOOKUP($B29,FD_Lists!$B$4:$B$25,FD_Lists!C$4:C$25)</f>
        <v xml:space="preserve">United Utilities </v>
      </c>
      <c r="D29" s="9" t="str">
        <f>_xlfn.XLOOKUP($B29,FD_Lists!$B$4:$B$25,FD_Lists!D$4:D$25)</f>
        <v>England</v>
      </c>
      <c r="E29" s="9" t="str">
        <f>_xlfn.XLOOKUP($B29,FD_Lists!$B$4:$B$25,FD_Lists!E$4:E$25)</f>
        <v>Company</v>
      </c>
      <c r="F29" s="9" t="str">
        <f>_xlfn.XLOOKUP($B29,FD_Lists!$B$4:$B$25,FD_Lists!F$4:F$25)</f>
        <v>WaSC</v>
      </c>
      <c r="G29" s="10" t="s">
        <v>116</v>
      </c>
      <c r="H29" s="52" t="s">
        <v>48</v>
      </c>
      <c r="I29" s="11" t="str">
        <f t="shared" si="1"/>
        <v>NWTOUT5_09_A_PR24</v>
      </c>
      <c r="J29" s="11" t="s">
        <v>117</v>
      </c>
      <c r="K29" s="11" t="s">
        <v>118</v>
      </c>
      <c r="L29" s="11" t="s">
        <v>119</v>
      </c>
      <c r="M29" s="64" t="str">
        <f>_xlfn.XLOOKUP(F_Inputs_Formatted!H29,F_Inputs!$B:$B,F_Inputs!C:C)</f>
        <v>Underlying calculations for common performance commitments - wastewater - River water quality?(phosphorus) - Total load of phosphorus from all of the company's wastewater treatment works in 2020</v>
      </c>
      <c r="N29" s="64" t="str">
        <f>_xlfn.XLOOKUP(F_Inputs_Formatted!H29,F_Inputs!$B:$B,F_Inputs!D:D)</f>
        <v>kg</v>
      </c>
      <c r="O29" s="11">
        <v>4</v>
      </c>
      <c r="P29" s="11">
        <f>_xlfn.XLOOKUP($I29,F_Inputs!$Y$269:$Y$332,F_Inputs!$AA$269:$AA$332)</f>
        <v>2508968.112770298</v>
      </c>
      <c r="Q29" s="75" t="str">
        <f>IFERROR(ROUND(INDEX(F_Inputs!$A$4:$Y$268, MATCH(F_Inputs_Formatted!$B29&amp;F_Inputs_Formatted!$H29,F_Inputs!$Y$4:$Y$268,0),MATCH(F_Inputs_Formatted!Q$4,F_Inputs!$A$4:$Y$4,0)),$O29),"##BLANK")</f>
        <v>##BLANK</v>
      </c>
      <c r="R29" s="75" t="str">
        <f>IFERROR(ROUND(INDEX(F_Inputs!$A$4:$Y$268, MATCH(F_Inputs_Formatted!$B29&amp;F_Inputs_Formatted!$H29,F_Inputs!$Y$4:$Y$268,0),MATCH(F_Inputs_Formatted!R$4,F_Inputs!$A$4:$Y$4,0)),$O29),"##BLANK")</f>
        <v>##BLANK</v>
      </c>
      <c r="S29" s="75" t="str">
        <f>IFERROR(ROUND(INDEX(F_Inputs!$A$4:$Y$268, MATCH(F_Inputs_Formatted!$B29&amp;F_Inputs_Formatted!$H29,F_Inputs!$Y$4:$Y$268,0),MATCH(F_Inputs_Formatted!S$4,F_Inputs!$A$4:$Y$4,0)),$O29),"##BLANK")</f>
        <v>##BLANK</v>
      </c>
      <c r="T29" s="75" t="str">
        <f>IFERROR(ROUND(INDEX(F_Inputs!$A$4:$Y$268, MATCH(F_Inputs_Formatted!$B29&amp;F_Inputs_Formatted!$H29,F_Inputs!$Y$4:$Y$268,0),MATCH(F_Inputs_Formatted!T$4,F_Inputs!$A$4:$Y$4,0)),$O29),"##BLANK")</f>
        <v>##BLANK</v>
      </c>
      <c r="U29" s="75" t="str">
        <f>IFERROR(ROUND(INDEX(F_Inputs!$A$4:$Y$268, MATCH(F_Inputs_Formatted!$B29&amp;F_Inputs_Formatted!$H29,F_Inputs!$Y$4:$Y$268,0),MATCH(F_Inputs_Formatted!U$4,F_Inputs!$A$4:$Y$4,0)),$O29),"##BLANK")</f>
        <v>##BLANK</v>
      </c>
      <c r="V29" s="75" t="str">
        <f>IFERROR(ROUND(INDEX(F_Inputs!$A$4:$Y$268, MATCH(F_Inputs_Formatted!$B29&amp;F_Inputs_Formatted!$H29,F_Inputs!$Y$4:$Y$268,0),MATCH(F_Inputs_Formatted!V$4,F_Inputs!$A$4:$Y$4,0)),$O29),"##BLANK")</f>
        <v>##BLANK</v>
      </c>
      <c r="W29" s="75" t="str">
        <f>IFERROR(ROUND(INDEX(F_Inputs!$A$4:$Y$268, MATCH(F_Inputs_Formatted!$B29&amp;F_Inputs_Formatted!$H29,F_Inputs!$Y$4:$Y$268,0),MATCH(F_Inputs_Formatted!W$4,F_Inputs!$A$4:$Y$4,0)),$O29),"##BLANK")</f>
        <v>##BLANK</v>
      </c>
      <c r="X29" s="75" t="str">
        <f>IFERROR(ROUND(INDEX(F_Inputs!$A$4:$Y$268, MATCH(F_Inputs_Formatted!$B29&amp;F_Inputs_Formatted!$H29,F_Inputs!$Y$4:$Y$268,0),MATCH(F_Inputs_Formatted!X$4,F_Inputs!$A$4:$Y$4,0)),$O29),"##BLANK")</f>
        <v>##BLANK</v>
      </c>
      <c r="Y29" s="75" t="str">
        <f>IFERROR(ROUND(INDEX(F_Inputs!$A$4:$Y$268, MATCH(F_Inputs_Formatted!$B29&amp;F_Inputs_Formatted!$H29,F_Inputs!$Y$4:$Y$268,0),MATCH(F_Inputs_Formatted!Y$4,F_Inputs!$A$4:$Y$4,0)),$O29),"##BLANK")</f>
        <v>##BLANK</v>
      </c>
      <c r="Z29" s="75" t="str">
        <f>IFERROR(ROUND(INDEX(F_Inputs!$A$4:$Y$268, MATCH(F_Inputs_Formatted!$B29&amp;F_Inputs_Formatted!$H29,F_Inputs!$Y$4:$Y$268,0),MATCH(F_Inputs_Formatted!Z$4,F_Inputs!$A$4:$Y$4,0)),$O29),"##BLANK")</f>
        <v>##BLANK</v>
      </c>
      <c r="AA29" s="75" t="str">
        <f>IFERROR(ROUND(INDEX(F_Inputs!$A$4:$Y$268, MATCH(F_Inputs_Formatted!$B29&amp;F_Inputs_Formatted!$H29,F_Inputs!$Y$4:$Y$268,0),MATCH(F_Inputs_Formatted!AA$4,F_Inputs!$A$4:$Y$4,0)),$O29),"##BLANK")</f>
        <v>##BLANK</v>
      </c>
      <c r="AB29" s="75" t="str">
        <f>IFERROR(ROUND(INDEX(F_Inputs!$A$4:$Y$268, MATCH(F_Inputs_Formatted!$B29&amp;F_Inputs_Formatted!$H29,F_Inputs!$Y$4:$Y$268,0),MATCH(F_Inputs_Formatted!AB$4,F_Inputs!$A$4:$Y$4,0)),$O29),"##BLANK")</f>
        <v>##BLANK</v>
      </c>
      <c r="AC29" s="75" t="str">
        <f>IFERROR(ROUND(INDEX(F_Inputs!$A$4:$Y$268, MATCH(F_Inputs_Formatted!$B29&amp;F_Inputs_Formatted!$H29,F_Inputs!$Y$4:$Y$268,0),MATCH(F_Inputs_Formatted!AC$4,F_Inputs!$A$4:$Y$4,0)),$O29),"##BLANK")</f>
        <v>##BLANK</v>
      </c>
      <c r="AD29" s="75" t="str">
        <f>IFERROR(ROUND(INDEX(F_Inputs!$A$4:$Y$268, MATCH(F_Inputs_Formatted!$B29&amp;F_Inputs_Formatted!$H29,F_Inputs!$Y$4:$Y$268,0),MATCH(F_Inputs_Formatted!AD$4,F_Inputs!$A$4:$Y$4,0)),$O29),"##BLANK")</f>
        <v>##BLANK</v>
      </c>
      <c r="AE29" s="75" t="str">
        <f>IFERROR(ROUND(INDEX(F_Inputs!$A$4:$Y$268, MATCH(F_Inputs_Formatted!$B29&amp;F_Inputs_Formatted!$H29,F_Inputs!$Y$4:$Y$268,0),MATCH(F_Inputs_Formatted!AE$4,F_Inputs!$A$4:$Y$4,0)),$O29),"##BLANK")</f>
        <v>##BLANK</v>
      </c>
      <c r="AF29" s="75" t="str">
        <f>IFERROR(ROUND(INDEX(F_Inputs!$A$4:$Y$268, MATCH(F_Inputs_Formatted!$B29&amp;F_Inputs_Formatted!$H29,F_Inputs!$Y$4:$Y$268,0),MATCH(F_Inputs_Formatted!AF$4,F_Inputs!$A$4:$Y$4,0)),$O29),"##BLANK")</f>
        <v>##BLANK</v>
      </c>
      <c r="AG29" s="75" t="str">
        <f>IFERROR(ROUND(INDEX(F_Inputs!$A$4:$Y$268, MATCH(F_Inputs_Formatted!$B29&amp;F_Inputs_Formatted!$H29,F_Inputs!$Y$4:$Y$268,0),MATCH(F_Inputs_Formatted!AG$4,F_Inputs!$A$4:$Y$4,0)),$O29),"##BLANK")</f>
        <v>##BLANK</v>
      </c>
      <c r="AH29" s="75" t="str">
        <f>IFERROR(ROUND(INDEX(F_Inputs!$A$4:$Y$268, MATCH(F_Inputs_Formatted!$B29&amp;F_Inputs_Formatted!$H29,F_Inputs!$Y$4:$Y$268,0),MATCH(F_Inputs_Formatted!AH$4,F_Inputs!$A$4:$Y$4,0)),$O29),"##BLANK")</f>
        <v>##BLANK</v>
      </c>
      <c r="AI29" s="75" t="str">
        <f>IFERROR(ROUND(INDEX(F_Inputs!$A$4:$Y$268, MATCH(F_Inputs_Formatted!$B29&amp;F_Inputs_Formatted!$H29,F_Inputs!$Y$4:$Y$268,0),MATCH(F_Inputs_Formatted!AI$4,F_Inputs!$A$4:$Y$4,0)),$O29),"##BLANK")</f>
        <v>##BLANK</v>
      </c>
    </row>
    <row r="30" spans="1:35" x14ac:dyDescent="0.25">
      <c r="A30" s="7"/>
      <c r="B30" s="9" t="s">
        <v>86</v>
      </c>
      <c r="C30" s="9" t="str">
        <f>_xlfn.XLOOKUP($B30,FD_Lists!$B$4:$B$25,FD_Lists!C$4:C$25)</f>
        <v>Wessex Water</v>
      </c>
      <c r="D30" s="9" t="str">
        <f>_xlfn.XLOOKUP($B30,FD_Lists!$B$4:$B$25,FD_Lists!D$4:D$25)</f>
        <v>England</v>
      </c>
      <c r="E30" s="9" t="str">
        <f>_xlfn.XLOOKUP($B30,FD_Lists!$B$4:$B$25,FD_Lists!E$4:E$25)</f>
        <v>Company</v>
      </c>
      <c r="F30" s="9" t="str">
        <f>_xlfn.XLOOKUP($B30,FD_Lists!$B$4:$B$25,FD_Lists!F$4:F$25)</f>
        <v>WaSC</v>
      </c>
      <c r="G30" s="10" t="s">
        <v>116</v>
      </c>
      <c r="H30" s="52" t="s">
        <v>48</v>
      </c>
      <c r="I30" s="11" t="str">
        <f t="shared" si="1"/>
        <v>WSXOUT5_09_A_PR24</v>
      </c>
      <c r="J30" s="11" t="s">
        <v>117</v>
      </c>
      <c r="K30" s="11" t="s">
        <v>118</v>
      </c>
      <c r="L30" s="11" t="s">
        <v>119</v>
      </c>
      <c r="M30" s="64" t="str">
        <f>_xlfn.XLOOKUP(F_Inputs_Formatted!H30,F_Inputs!$B:$B,F_Inputs!C:C)</f>
        <v>Underlying calculations for common performance commitments - wastewater - River water quality?(phosphorus) - Total load of phosphorus from all of the company's wastewater treatment works in 2020</v>
      </c>
      <c r="N30" s="64" t="str">
        <f>_xlfn.XLOOKUP(F_Inputs_Formatted!H30,F_Inputs!$B:$B,F_Inputs!D:D)</f>
        <v>kg</v>
      </c>
      <c r="O30" s="11">
        <v>4</v>
      </c>
      <c r="P30" s="11">
        <f>_xlfn.XLOOKUP($I30,F_Inputs!$Y$269:$Y$332,F_Inputs!$AA$269:$AA$332)</f>
        <v>459170.71240000002</v>
      </c>
      <c r="Q30" s="75" t="str">
        <f>IFERROR(ROUND(INDEX(F_Inputs!$A$4:$Y$268, MATCH(F_Inputs_Formatted!$B30&amp;F_Inputs_Formatted!$H30,F_Inputs!$Y$4:$Y$268,0),MATCH(F_Inputs_Formatted!Q$4,F_Inputs!$A$4:$Y$4,0)),$O30),"##BLANK")</f>
        <v>##BLANK</v>
      </c>
      <c r="R30" s="75" t="str">
        <f>IFERROR(ROUND(INDEX(F_Inputs!$A$4:$Y$268, MATCH(F_Inputs_Formatted!$B30&amp;F_Inputs_Formatted!$H30,F_Inputs!$Y$4:$Y$268,0),MATCH(F_Inputs_Formatted!R$4,F_Inputs!$A$4:$Y$4,0)),$O30),"##BLANK")</f>
        <v>##BLANK</v>
      </c>
      <c r="S30" s="75" t="str">
        <f>IFERROR(ROUND(INDEX(F_Inputs!$A$4:$Y$268, MATCH(F_Inputs_Formatted!$B30&amp;F_Inputs_Formatted!$H30,F_Inputs!$Y$4:$Y$268,0),MATCH(F_Inputs_Formatted!S$4,F_Inputs!$A$4:$Y$4,0)),$O30),"##BLANK")</f>
        <v>##BLANK</v>
      </c>
      <c r="T30" s="75" t="str">
        <f>IFERROR(ROUND(INDEX(F_Inputs!$A$4:$Y$268, MATCH(F_Inputs_Formatted!$B30&amp;F_Inputs_Formatted!$H30,F_Inputs!$Y$4:$Y$268,0),MATCH(F_Inputs_Formatted!T$4,F_Inputs!$A$4:$Y$4,0)),$O30),"##BLANK")</f>
        <v>##BLANK</v>
      </c>
      <c r="U30" s="75" t="str">
        <f>IFERROR(ROUND(INDEX(F_Inputs!$A$4:$Y$268, MATCH(F_Inputs_Formatted!$B30&amp;F_Inputs_Formatted!$H30,F_Inputs!$Y$4:$Y$268,0),MATCH(F_Inputs_Formatted!U$4,F_Inputs!$A$4:$Y$4,0)),$O30),"##BLANK")</f>
        <v>##BLANK</v>
      </c>
      <c r="V30" s="75" t="str">
        <f>IFERROR(ROUND(INDEX(F_Inputs!$A$4:$Y$268, MATCH(F_Inputs_Formatted!$B30&amp;F_Inputs_Formatted!$H30,F_Inputs!$Y$4:$Y$268,0),MATCH(F_Inputs_Formatted!V$4,F_Inputs!$A$4:$Y$4,0)),$O30),"##BLANK")</f>
        <v>##BLANK</v>
      </c>
      <c r="W30" s="75" t="str">
        <f>IFERROR(ROUND(INDEX(F_Inputs!$A$4:$Y$268, MATCH(F_Inputs_Formatted!$B30&amp;F_Inputs_Formatted!$H30,F_Inputs!$Y$4:$Y$268,0),MATCH(F_Inputs_Formatted!W$4,F_Inputs!$A$4:$Y$4,0)),$O30),"##BLANK")</f>
        <v>##BLANK</v>
      </c>
      <c r="X30" s="75" t="str">
        <f>IFERROR(ROUND(INDEX(F_Inputs!$A$4:$Y$268, MATCH(F_Inputs_Formatted!$B30&amp;F_Inputs_Formatted!$H30,F_Inputs!$Y$4:$Y$268,0),MATCH(F_Inputs_Formatted!X$4,F_Inputs!$A$4:$Y$4,0)),$O30),"##BLANK")</f>
        <v>##BLANK</v>
      </c>
      <c r="Y30" s="75" t="str">
        <f>IFERROR(ROUND(INDEX(F_Inputs!$A$4:$Y$268, MATCH(F_Inputs_Formatted!$B30&amp;F_Inputs_Formatted!$H30,F_Inputs!$Y$4:$Y$268,0),MATCH(F_Inputs_Formatted!Y$4,F_Inputs!$A$4:$Y$4,0)),$O30),"##BLANK")</f>
        <v>##BLANK</v>
      </c>
      <c r="Z30" s="75" t="str">
        <f>IFERROR(ROUND(INDEX(F_Inputs!$A$4:$Y$268, MATCH(F_Inputs_Formatted!$B30&amp;F_Inputs_Formatted!$H30,F_Inputs!$Y$4:$Y$268,0),MATCH(F_Inputs_Formatted!Z$4,F_Inputs!$A$4:$Y$4,0)),$O30),"##BLANK")</f>
        <v>##BLANK</v>
      </c>
      <c r="AA30" s="75" t="str">
        <f>IFERROR(ROUND(INDEX(F_Inputs!$A$4:$Y$268, MATCH(F_Inputs_Formatted!$B30&amp;F_Inputs_Formatted!$H30,F_Inputs!$Y$4:$Y$268,0),MATCH(F_Inputs_Formatted!AA$4,F_Inputs!$A$4:$Y$4,0)),$O30),"##BLANK")</f>
        <v>##BLANK</v>
      </c>
      <c r="AB30" s="75" t="str">
        <f>IFERROR(ROUND(INDEX(F_Inputs!$A$4:$Y$268, MATCH(F_Inputs_Formatted!$B30&amp;F_Inputs_Formatted!$H30,F_Inputs!$Y$4:$Y$268,0),MATCH(F_Inputs_Formatted!AB$4,F_Inputs!$A$4:$Y$4,0)),$O30),"##BLANK")</f>
        <v>##BLANK</v>
      </c>
      <c r="AC30" s="75" t="str">
        <f>IFERROR(ROUND(INDEX(F_Inputs!$A$4:$Y$268, MATCH(F_Inputs_Formatted!$B30&amp;F_Inputs_Formatted!$H30,F_Inputs!$Y$4:$Y$268,0),MATCH(F_Inputs_Formatted!AC$4,F_Inputs!$A$4:$Y$4,0)),$O30),"##BLANK")</f>
        <v>##BLANK</v>
      </c>
      <c r="AD30" s="75" t="str">
        <f>IFERROR(ROUND(INDEX(F_Inputs!$A$4:$Y$268, MATCH(F_Inputs_Formatted!$B30&amp;F_Inputs_Formatted!$H30,F_Inputs!$Y$4:$Y$268,0),MATCH(F_Inputs_Formatted!AD$4,F_Inputs!$A$4:$Y$4,0)),$O30),"##BLANK")</f>
        <v>##BLANK</v>
      </c>
      <c r="AE30" s="75" t="str">
        <f>IFERROR(ROUND(INDEX(F_Inputs!$A$4:$Y$268, MATCH(F_Inputs_Formatted!$B30&amp;F_Inputs_Formatted!$H30,F_Inputs!$Y$4:$Y$268,0),MATCH(F_Inputs_Formatted!AE$4,F_Inputs!$A$4:$Y$4,0)),$O30),"##BLANK")</f>
        <v>##BLANK</v>
      </c>
      <c r="AF30" s="75" t="str">
        <f>IFERROR(ROUND(INDEX(F_Inputs!$A$4:$Y$268, MATCH(F_Inputs_Formatted!$B30&amp;F_Inputs_Formatted!$H30,F_Inputs!$Y$4:$Y$268,0),MATCH(F_Inputs_Formatted!AF$4,F_Inputs!$A$4:$Y$4,0)),$O30),"##BLANK")</f>
        <v>##BLANK</v>
      </c>
      <c r="AG30" s="75" t="str">
        <f>IFERROR(ROUND(INDEX(F_Inputs!$A$4:$Y$268, MATCH(F_Inputs_Formatted!$B30&amp;F_Inputs_Formatted!$H30,F_Inputs!$Y$4:$Y$268,0),MATCH(F_Inputs_Formatted!AG$4,F_Inputs!$A$4:$Y$4,0)),$O30),"##BLANK")</f>
        <v>##BLANK</v>
      </c>
      <c r="AH30" s="75" t="str">
        <f>IFERROR(ROUND(INDEX(F_Inputs!$A$4:$Y$268, MATCH(F_Inputs_Formatted!$B30&amp;F_Inputs_Formatted!$H30,F_Inputs!$Y$4:$Y$268,0),MATCH(F_Inputs_Formatted!AH$4,F_Inputs!$A$4:$Y$4,0)),$O30),"##BLANK")</f>
        <v>##BLANK</v>
      </c>
      <c r="AI30" s="75" t="str">
        <f>IFERROR(ROUND(INDEX(F_Inputs!$A$4:$Y$268, MATCH(F_Inputs_Formatted!$B30&amp;F_Inputs_Formatted!$H30,F_Inputs!$Y$4:$Y$268,0),MATCH(F_Inputs_Formatted!AI$4,F_Inputs!$A$4:$Y$4,0)),$O30),"##BLANK")</f>
        <v>##BLANK</v>
      </c>
    </row>
    <row r="31" spans="1:35" x14ac:dyDescent="0.25">
      <c r="A31" s="7"/>
      <c r="B31" s="9" t="s">
        <v>87</v>
      </c>
      <c r="C31" s="9" t="str">
        <f>_xlfn.XLOOKUP($B31,FD_Lists!$B$4:$B$25,FD_Lists!C$4:C$25)</f>
        <v>Yorkshire Water</v>
      </c>
      <c r="D31" s="9" t="str">
        <f>_xlfn.XLOOKUP($B31,FD_Lists!$B$4:$B$25,FD_Lists!D$4:D$25)</f>
        <v>England</v>
      </c>
      <c r="E31" s="9" t="str">
        <f>_xlfn.XLOOKUP($B31,FD_Lists!$B$4:$B$25,FD_Lists!E$4:E$25)</f>
        <v>Company</v>
      </c>
      <c r="F31" s="9" t="str">
        <f>_xlfn.XLOOKUP($B31,FD_Lists!$B$4:$B$25,FD_Lists!F$4:F$25)</f>
        <v>WaSC</v>
      </c>
      <c r="G31" s="10" t="s">
        <v>116</v>
      </c>
      <c r="H31" s="52" t="s">
        <v>48</v>
      </c>
      <c r="I31" s="11" t="str">
        <f t="shared" si="1"/>
        <v>YKYOUT5_09_A_PR24</v>
      </c>
      <c r="J31" s="11" t="s">
        <v>117</v>
      </c>
      <c r="K31" s="11" t="s">
        <v>118</v>
      </c>
      <c r="L31" s="11" t="s">
        <v>119</v>
      </c>
      <c r="M31" s="64" t="str">
        <f>_xlfn.XLOOKUP(F_Inputs_Formatted!H31,F_Inputs!$B:$B,F_Inputs!C:C)</f>
        <v>Underlying calculations for common performance commitments - wastewater - River water quality?(phosphorus) - Total load of phosphorus from all of the company's wastewater treatment works in 2020</v>
      </c>
      <c r="N31" s="64" t="str">
        <f>_xlfn.XLOOKUP(F_Inputs_Formatted!H31,F_Inputs!$B:$B,F_Inputs!D:D)</f>
        <v>kg</v>
      </c>
      <c r="O31" s="11">
        <v>4</v>
      </c>
      <c r="P31" s="11">
        <f>_xlfn.XLOOKUP($I31,F_Inputs!$Y$269:$Y$332,F_Inputs!$AA$269:$AA$332)</f>
        <v>3041180</v>
      </c>
      <c r="Q31" s="75" t="str">
        <f>IFERROR(ROUND(INDEX(F_Inputs!$A$4:$Y$268, MATCH(F_Inputs_Formatted!$B31&amp;F_Inputs_Formatted!$H31,F_Inputs!$Y$4:$Y$268,0),MATCH(F_Inputs_Formatted!Q$4,F_Inputs!$A$4:$Y$4,0)),$O31),"##BLANK")</f>
        <v>##BLANK</v>
      </c>
      <c r="R31" s="75" t="str">
        <f>IFERROR(ROUND(INDEX(F_Inputs!$A$4:$Y$268, MATCH(F_Inputs_Formatted!$B31&amp;F_Inputs_Formatted!$H31,F_Inputs!$Y$4:$Y$268,0),MATCH(F_Inputs_Formatted!R$4,F_Inputs!$A$4:$Y$4,0)),$O31),"##BLANK")</f>
        <v>##BLANK</v>
      </c>
      <c r="S31" s="75" t="str">
        <f>IFERROR(ROUND(INDEX(F_Inputs!$A$4:$Y$268, MATCH(F_Inputs_Formatted!$B31&amp;F_Inputs_Formatted!$H31,F_Inputs!$Y$4:$Y$268,0),MATCH(F_Inputs_Formatted!S$4,F_Inputs!$A$4:$Y$4,0)),$O31),"##BLANK")</f>
        <v>##BLANK</v>
      </c>
      <c r="T31" s="75" t="str">
        <f>IFERROR(ROUND(INDEX(F_Inputs!$A$4:$Y$268, MATCH(F_Inputs_Formatted!$B31&amp;F_Inputs_Formatted!$H31,F_Inputs!$Y$4:$Y$268,0),MATCH(F_Inputs_Formatted!T$4,F_Inputs!$A$4:$Y$4,0)),$O31),"##BLANK")</f>
        <v>##BLANK</v>
      </c>
      <c r="U31" s="75" t="str">
        <f>IFERROR(ROUND(INDEX(F_Inputs!$A$4:$Y$268, MATCH(F_Inputs_Formatted!$B31&amp;F_Inputs_Formatted!$H31,F_Inputs!$Y$4:$Y$268,0),MATCH(F_Inputs_Formatted!U$4,F_Inputs!$A$4:$Y$4,0)),$O31),"##BLANK")</f>
        <v>##BLANK</v>
      </c>
      <c r="V31" s="75" t="str">
        <f>IFERROR(ROUND(INDEX(F_Inputs!$A$4:$Y$268, MATCH(F_Inputs_Formatted!$B31&amp;F_Inputs_Formatted!$H31,F_Inputs!$Y$4:$Y$268,0),MATCH(F_Inputs_Formatted!V$4,F_Inputs!$A$4:$Y$4,0)),$O31),"##BLANK")</f>
        <v>##BLANK</v>
      </c>
      <c r="W31" s="75" t="str">
        <f>IFERROR(ROUND(INDEX(F_Inputs!$A$4:$Y$268, MATCH(F_Inputs_Formatted!$B31&amp;F_Inputs_Formatted!$H31,F_Inputs!$Y$4:$Y$268,0),MATCH(F_Inputs_Formatted!W$4,F_Inputs!$A$4:$Y$4,0)),$O31),"##BLANK")</f>
        <v>##BLANK</v>
      </c>
      <c r="X31" s="75" t="str">
        <f>IFERROR(ROUND(INDEX(F_Inputs!$A$4:$Y$268, MATCH(F_Inputs_Formatted!$B31&amp;F_Inputs_Formatted!$H31,F_Inputs!$Y$4:$Y$268,0),MATCH(F_Inputs_Formatted!X$4,F_Inputs!$A$4:$Y$4,0)),$O31),"##BLANK")</f>
        <v>##BLANK</v>
      </c>
      <c r="Y31" s="75" t="str">
        <f>IFERROR(ROUND(INDEX(F_Inputs!$A$4:$Y$268, MATCH(F_Inputs_Formatted!$B31&amp;F_Inputs_Formatted!$H31,F_Inputs!$Y$4:$Y$268,0),MATCH(F_Inputs_Formatted!Y$4,F_Inputs!$A$4:$Y$4,0)),$O31),"##BLANK")</f>
        <v>##BLANK</v>
      </c>
      <c r="Z31" s="75" t="str">
        <f>IFERROR(ROUND(INDEX(F_Inputs!$A$4:$Y$268, MATCH(F_Inputs_Formatted!$B31&amp;F_Inputs_Formatted!$H31,F_Inputs!$Y$4:$Y$268,0),MATCH(F_Inputs_Formatted!Z$4,F_Inputs!$A$4:$Y$4,0)),$O31),"##BLANK")</f>
        <v>##BLANK</v>
      </c>
      <c r="AA31" s="75" t="str">
        <f>IFERROR(ROUND(INDEX(F_Inputs!$A$4:$Y$268, MATCH(F_Inputs_Formatted!$B31&amp;F_Inputs_Formatted!$H31,F_Inputs!$Y$4:$Y$268,0),MATCH(F_Inputs_Formatted!AA$4,F_Inputs!$A$4:$Y$4,0)),$O31),"##BLANK")</f>
        <v>##BLANK</v>
      </c>
      <c r="AB31" s="75" t="str">
        <f>IFERROR(ROUND(INDEX(F_Inputs!$A$4:$Y$268, MATCH(F_Inputs_Formatted!$B31&amp;F_Inputs_Formatted!$H31,F_Inputs!$Y$4:$Y$268,0),MATCH(F_Inputs_Formatted!AB$4,F_Inputs!$A$4:$Y$4,0)),$O31),"##BLANK")</f>
        <v>##BLANK</v>
      </c>
      <c r="AC31" s="75" t="str">
        <f>IFERROR(ROUND(INDEX(F_Inputs!$A$4:$Y$268, MATCH(F_Inputs_Formatted!$B31&amp;F_Inputs_Formatted!$H31,F_Inputs!$Y$4:$Y$268,0),MATCH(F_Inputs_Formatted!AC$4,F_Inputs!$A$4:$Y$4,0)),$O31),"##BLANK")</f>
        <v>##BLANK</v>
      </c>
      <c r="AD31" s="75" t="str">
        <f>IFERROR(ROUND(INDEX(F_Inputs!$A$4:$Y$268, MATCH(F_Inputs_Formatted!$B31&amp;F_Inputs_Formatted!$H31,F_Inputs!$Y$4:$Y$268,0),MATCH(F_Inputs_Formatted!AD$4,F_Inputs!$A$4:$Y$4,0)),$O31),"##BLANK")</f>
        <v>##BLANK</v>
      </c>
      <c r="AE31" s="75" t="str">
        <f>IFERROR(ROUND(INDEX(F_Inputs!$A$4:$Y$268, MATCH(F_Inputs_Formatted!$B31&amp;F_Inputs_Formatted!$H31,F_Inputs!$Y$4:$Y$268,0),MATCH(F_Inputs_Formatted!AE$4,F_Inputs!$A$4:$Y$4,0)),$O31),"##BLANK")</f>
        <v>##BLANK</v>
      </c>
      <c r="AF31" s="75" t="str">
        <f>IFERROR(ROUND(INDEX(F_Inputs!$A$4:$Y$268, MATCH(F_Inputs_Formatted!$B31&amp;F_Inputs_Formatted!$H31,F_Inputs!$Y$4:$Y$268,0),MATCH(F_Inputs_Formatted!AF$4,F_Inputs!$A$4:$Y$4,0)),$O31),"##BLANK")</f>
        <v>##BLANK</v>
      </c>
      <c r="AG31" s="75" t="str">
        <f>IFERROR(ROUND(INDEX(F_Inputs!$A$4:$Y$268, MATCH(F_Inputs_Formatted!$B31&amp;F_Inputs_Formatted!$H31,F_Inputs!$Y$4:$Y$268,0),MATCH(F_Inputs_Formatted!AG$4,F_Inputs!$A$4:$Y$4,0)),$O31),"##BLANK")</f>
        <v>##BLANK</v>
      </c>
      <c r="AH31" s="75" t="str">
        <f>IFERROR(ROUND(INDEX(F_Inputs!$A$4:$Y$268, MATCH(F_Inputs_Formatted!$B31&amp;F_Inputs_Formatted!$H31,F_Inputs!$Y$4:$Y$268,0),MATCH(F_Inputs_Formatted!AH$4,F_Inputs!$A$4:$Y$4,0)),$O31),"##BLANK")</f>
        <v>##BLANK</v>
      </c>
      <c r="AI31" s="75" t="str">
        <f>IFERROR(ROUND(INDEX(F_Inputs!$A$4:$Y$268, MATCH(F_Inputs_Formatted!$B31&amp;F_Inputs_Formatted!$H31,F_Inputs!$Y$4:$Y$268,0),MATCH(F_Inputs_Formatted!AI$4,F_Inputs!$A$4:$Y$4,0)),$O31),"##BLANK")</f>
        <v>##BLANK</v>
      </c>
    </row>
    <row r="32" spans="1:35" x14ac:dyDescent="0.25">
      <c r="A32" s="7"/>
      <c r="B32" s="9" t="s">
        <v>88</v>
      </c>
      <c r="C32" s="9" t="str">
        <f>_xlfn.XLOOKUP($B32,FD_Lists!$B$4:$B$25,FD_Lists!C$4:C$25)</f>
        <v>Affinity Water</v>
      </c>
      <c r="D32" s="9" t="str">
        <f>_xlfn.XLOOKUP($B32,FD_Lists!$B$4:$B$25,FD_Lists!D$4:D$25)</f>
        <v>England</v>
      </c>
      <c r="E32" s="9" t="str">
        <f>_xlfn.XLOOKUP($B32,FD_Lists!$B$4:$B$25,FD_Lists!E$4:E$25)</f>
        <v>Company</v>
      </c>
      <c r="F32" s="9" t="str">
        <f>_xlfn.XLOOKUP($B32,FD_Lists!$B$4:$B$25,FD_Lists!F$4:F$25)</f>
        <v>WoC</v>
      </c>
      <c r="G32" s="10" t="s">
        <v>116</v>
      </c>
      <c r="H32" s="52" t="s">
        <v>48</v>
      </c>
      <c r="I32" s="11" t="str">
        <f t="shared" si="1"/>
        <v>AFWOUT5_09_A_PR24</v>
      </c>
      <c r="J32" s="11" t="s">
        <v>117</v>
      </c>
      <c r="K32" s="11" t="s">
        <v>118</v>
      </c>
      <c r="L32" s="11" t="s">
        <v>119</v>
      </c>
      <c r="M32" s="64" t="str">
        <f>_xlfn.XLOOKUP(F_Inputs_Formatted!H32,F_Inputs!$B:$B,F_Inputs!C:C)</f>
        <v>Underlying calculations for common performance commitments - wastewater - River water quality?(phosphorus) - Total load of phosphorus from all of the company's wastewater treatment works in 2020</v>
      </c>
      <c r="N32" s="64" t="str">
        <f>_xlfn.XLOOKUP(F_Inputs_Formatted!H32,F_Inputs!$B:$B,F_Inputs!D:D)</f>
        <v>kg</v>
      </c>
      <c r="O32" s="11">
        <v>4</v>
      </c>
      <c r="P32" s="11" t="str">
        <f>_xlfn.XLOOKUP($I32,F_Inputs!$Y$269:$Y$332,F_Inputs!$AA$269:$AA$332)</f>
        <v/>
      </c>
      <c r="Q32" s="75" t="str">
        <f>IFERROR(ROUND(INDEX(F_Inputs!$A$4:$Y$268, MATCH(F_Inputs_Formatted!$B32&amp;F_Inputs_Formatted!$H32,F_Inputs!$Y$4:$Y$268,0),MATCH(F_Inputs_Formatted!Q$4,F_Inputs!$A$4:$Y$4,0)),$O32),"##BLANK")</f>
        <v>##BLANK</v>
      </c>
      <c r="R32" s="75" t="str">
        <f>IFERROR(ROUND(INDEX(F_Inputs!$A$4:$Y$268, MATCH(F_Inputs_Formatted!$B32&amp;F_Inputs_Formatted!$H32,F_Inputs!$Y$4:$Y$268,0),MATCH(F_Inputs_Formatted!R$4,F_Inputs!$A$4:$Y$4,0)),$O32),"##BLANK")</f>
        <v>##BLANK</v>
      </c>
      <c r="S32" s="75" t="str">
        <f>IFERROR(ROUND(INDEX(F_Inputs!$A$4:$Y$268, MATCH(F_Inputs_Formatted!$B32&amp;F_Inputs_Formatted!$H32,F_Inputs!$Y$4:$Y$268,0),MATCH(F_Inputs_Formatted!S$4,F_Inputs!$A$4:$Y$4,0)),$O32),"##BLANK")</f>
        <v>##BLANK</v>
      </c>
      <c r="T32" s="75" t="str">
        <f>IFERROR(ROUND(INDEX(F_Inputs!$A$4:$Y$268, MATCH(F_Inputs_Formatted!$B32&amp;F_Inputs_Formatted!$H32,F_Inputs!$Y$4:$Y$268,0),MATCH(F_Inputs_Formatted!T$4,F_Inputs!$A$4:$Y$4,0)),$O32),"##BLANK")</f>
        <v>##BLANK</v>
      </c>
      <c r="U32" s="75" t="str">
        <f>IFERROR(ROUND(INDEX(F_Inputs!$A$4:$Y$268, MATCH(F_Inputs_Formatted!$B32&amp;F_Inputs_Formatted!$H32,F_Inputs!$Y$4:$Y$268,0),MATCH(F_Inputs_Formatted!U$4,F_Inputs!$A$4:$Y$4,0)),$O32),"##BLANK")</f>
        <v>##BLANK</v>
      </c>
      <c r="V32" s="75" t="str">
        <f>IFERROR(ROUND(INDEX(F_Inputs!$A$4:$Y$268, MATCH(F_Inputs_Formatted!$B32&amp;F_Inputs_Formatted!$H32,F_Inputs!$Y$4:$Y$268,0),MATCH(F_Inputs_Formatted!V$4,F_Inputs!$A$4:$Y$4,0)),$O32),"##BLANK")</f>
        <v>##BLANK</v>
      </c>
      <c r="W32" s="75" t="str">
        <f>IFERROR(ROUND(INDEX(F_Inputs!$A$4:$Y$268, MATCH(F_Inputs_Formatted!$B32&amp;F_Inputs_Formatted!$H32,F_Inputs!$Y$4:$Y$268,0),MATCH(F_Inputs_Formatted!W$4,F_Inputs!$A$4:$Y$4,0)),$O32),"##BLANK")</f>
        <v>##BLANK</v>
      </c>
      <c r="X32" s="75" t="str">
        <f>IFERROR(ROUND(INDEX(F_Inputs!$A$4:$Y$268, MATCH(F_Inputs_Formatted!$B32&amp;F_Inputs_Formatted!$H32,F_Inputs!$Y$4:$Y$268,0),MATCH(F_Inputs_Formatted!X$4,F_Inputs!$A$4:$Y$4,0)),$O32),"##BLANK")</f>
        <v>##BLANK</v>
      </c>
      <c r="Y32" s="75" t="str">
        <f>IFERROR(ROUND(INDEX(F_Inputs!$A$4:$Y$268, MATCH(F_Inputs_Formatted!$B32&amp;F_Inputs_Formatted!$H32,F_Inputs!$Y$4:$Y$268,0),MATCH(F_Inputs_Formatted!Y$4,F_Inputs!$A$4:$Y$4,0)),$O32),"##BLANK")</f>
        <v>##BLANK</v>
      </c>
      <c r="Z32" s="75" t="str">
        <f>IFERROR(ROUND(INDEX(F_Inputs!$A$4:$Y$268, MATCH(F_Inputs_Formatted!$B32&amp;F_Inputs_Formatted!$H32,F_Inputs!$Y$4:$Y$268,0),MATCH(F_Inputs_Formatted!Z$4,F_Inputs!$A$4:$Y$4,0)),$O32),"##BLANK")</f>
        <v>##BLANK</v>
      </c>
      <c r="AA32" s="75" t="str">
        <f>IFERROR(ROUND(INDEX(F_Inputs!$A$4:$Y$268, MATCH(F_Inputs_Formatted!$B32&amp;F_Inputs_Formatted!$H32,F_Inputs!$Y$4:$Y$268,0),MATCH(F_Inputs_Formatted!AA$4,F_Inputs!$A$4:$Y$4,0)),$O32),"##BLANK")</f>
        <v>##BLANK</v>
      </c>
      <c r="AB32" s="75" t="str">
        <f>IFERROR(ROUND(INDEX(F_Inputs!$A$4:$Y$268, MATCH(F_Inputs_Formatted!$B32&amp;F_Inputs_Formatted!$H32,F_Inputs!$Y$4:$Y$268,0),MATCH(F_Inputs_Formatted!AB$4,F_Inputs!$A$4:$Y$4,0)),$O32),"##BLANK")</f>
        <v>##BLANK</v>
      </c>
      <c r="AC32" s="75" t="str">
        <f>IFERROR(ROUND(INDEX(F_Inputs!$A$4:$Y$268, MATCH(F_Inputs_Formatted!$B32&amp;F_Inputs_Formatted!$H32,F_Inputs!$Y$4:$Y$268,0),MATCH(F_Inputs_Formatted!AC$4,F_Inputs!$A$4:$Y$4,0)),$O32),"##BLANK")</f>
        <v>##BLANK</v>
      </c>
      <c r="AD32" s="75" t="str">
        <f>IFERROR(ROUND(INDEX(F_Inputs!$A$4:$Y$268, MATCH(F_Inputs_Formatted!$B32&amp;F_Inputs_Formatted!$H32,F_Inputs!$Y$4:$Y$268,0),MATCH(F_Inputs_Formatted!AD$4,F_Inputs!$A$4:$Y$4,0)),$O32),"##BLANK")</f>
        <v>##BLANK</v>
      </c>
      <c r="AE32" s="75" t="str">
        <f>IFERROR(ROUND(INDEX(F_Inputs!$A$4:$Y$268, MATCH(F_Inputs_Formatted!$B32&amp;F_Inputs_Formatted!$H32,F_Inputs!$Y$4:$Y$268,0),MATCH(F_Inputs_Formatted!AE$4,F_Inputs!$A$4:$Y$4,0)),$O32),"##BLANK")</f>
        <v>##BLANK</v>
      </c>
      <c r="AF32" s="75" t="str">
        <f>IFERROR(ROUND(INDEX(F_Inputs!$A$4:$Y$268, MATCH(F_Inputs_Formatted!$B32&amp;F_Inputs_Formatted!$H32,F_Inputs!$Y$4:$Y$268,0),MATCH(F_Inputs_Formatted!AF$4,F_Inputs!$A$4:$Y$4,0)),$O32),"##BLANK")</f>
        <v>##BLANK</v>
      </c>
      <c r="AG32" s="75" t="str">
        <f>IFERROR(ROUND(INDEX(F_Inputs!$A$4:$Y$268, MATCH(F_Inputs_Formatted!$B32&amp;F_Inputs_Formatted!$H32,F_Inputs!$Y$4:$Y$268,0),MATCH(F_Inputs_Formatted!AG$4,F_Inputs!$A$4:$Y$4,0)),$O32),"##BLANK")</f>
        <v>##BLANK</v>
      </c>
      <c r="AH32" s="75" t="str">
        <f>IFERROR(ROUND(INDEX(F_Inputs!$A$4:$Y$268, MATCH(F_Inputs_Formatted!$B32&amp;F_Inputs_Formatted!$H32,F_Inputs!$Y$4:$Y$268,0),MATCH(F_Inputs_Formatted!AH$4,F_Inputs!$A$4:$Y$4,0)),$O32),"##BLANK")</f>
        <v>##BLANK</v>
      </c>
      <c r="AI32" s="75" t="str">
        <f>IFERROR(ROUND(INDEX(F_Inputs!$A$4:$Y$268, MATCH(F_Inputs_Formatted!$B32&amp;F_Inputs_Formatted!$H32,F_Inputs!$Y$4:$Y$268,0),MATCH(F_Inputs_Formatted!AI$4,F_Inputs!$A$4:$Y$4,0)),$O32),"##BLANK")</f>
        <v>##BLANK</v>
      </c>
    </row>
    <row r="33" spans="1:35" x14ac:dyDescent="0.25">
      <c r="B33" s="9" t="s">
        <v>94</v>
      </c>
      <c r="C33" s="9" t="str">
        <f>_xlfn.XLOOKUP($B33,FD_Lists!$B$4:$B$25,FD_Lists!C$4:C$25)</f>
        <v>Portsmouth Water</v>
      </c>
      <c r="D33" s="9" t="str">
        <f>_xlfn.XLOOKUP($B33,FD_Lists!$B$4:$B$25,FD_Lists!D$4:D$25)</f>
        <v>England</v>
      </c>
      <c r="E33" s="9" t="str">
        <f>_xlfn.XLOOKUP($B33,FD_Lists!$B$4:$B$25,FD_Lists!E$4:E$25)</f>
        <v>Company</v>
      </c>
      <c r="F33" s="9" t="str">
        <f>_xlfn.XLOOKUP($B33,FD_Lists!$B$4:$B$25,FD_Lists!F$4:F$25)</f>
        <v>WoC</v>
      </c>
      <c r="G33" s="10" t="s">
        <v>116</v>
      </c>
      <c r="H33" s="52" t="s">
        <v>48</v>
      </c>
      <c r="I33" s="11" t="str">
        <f t="shared" si="1"/>
        <v>PRTOUT5_09_A_PR24</v>
      </c>
      <c r="J33" s="11" t="s">
        <v>117</v>
      </c>
      <c r="K33" s="11" t="s">
        <v>118</v>
      </c>
      <c r="L33" s="11" t="s">
        <v>119</v>
      </c>
      <c r="M33" s="64" t="str">
        <f>_xlfn.XLOOKUP(F_Inputs_Formatted!H33,F_Inputs!$B:$B,F_Inputs!C:C)</f>
        <v>Underlying calculations for common performance commitments - wastewater - River water quality?(phosphorus) - Total load of phosphorus from all of the company's wastewater treatment works in 2020</v>
      </c>
      <c r="N33" s="64" t="str">
        <f>_xlfn.XLOOKUP(F_Inputs_Formatted!H33,F_Inputs!$B:$B,F_Inputs!D:D)</f>
        <v>kg</v>
      </c>
      <c r="O33" s="11">
        <v>4</v>
      </c>
      <c r="P33" s="11" t="str">
        <f>_xlfn.XLOOKUP($I33,F_Inputs!$Y$269:$Y$332,F_Inputs!$AA$269:$AA$332)</f>
        <v/>
      </c>
      <c r="Q33" s="75" t="str">
        <f>IFERROR(ROUND(INDEX(F_Inputs!$A$4:$Y$268, MATCH(F_Inputs_Formatted!$B33&amp;F_Inputs_Formatted!$H33,F_Inputs!$Y$4:$Y$268,0),MATCH(F_Inputs_Formatted!Q$4,F_Inputs!$A$4:$Y$4,0)),$O33),"##BLANK")</f>
        <v>##BLANK</v>
      </c>
      <c r="R33" s="75" t="str">
        <f>IFERROR(ROUND(INDEX(F_Inputs!$A$4:$Y$268, MATCH(F_Inputs_Formatted!$B33&amp;F_Inputs_Formatted!$H33,F_Inputs!$Y$4:$Y$268,0),MATCH(F_Inputs_Formatted!R$4,F_Inputs!$A$4:$Y$4,0)),$O33),"##BLANK")</f>
        <v>##BLANK</v>
      </c>
      <c r="S33" s="75" t="str">
        <f>IFERROR(ROUND(INDEX(F_Inputs!$A$4:$Y$268, MATCH(F_Inputs_Formatted!$B33&amp;F_Inputs_Formatted!$H33,F_Inputs!$Y$4:$Y$268,0),MATCH(F_Inputs_Formatted!S$4,F_Inputs!$A$4:$Y$4,0)),$O33),"##BLANK")</f>
        <v>##BLANK</v>
      </c>
      <c r="T33" s="75" t="str">
        <f>IFERROR(ROUND(INDEX(F_Inputs!$A$4:$Y$268, MATCH(F_Inputs_Formatted!$B33&amp;F_Inputs_Formatted!$H33,F_Inputs!$Y$4:$Y$268,0),MATCH(F_Inputs_Formatted!T$4,F_Inputs!$A$4:$Y$4,0)),$O33),"##BLANK")</f>
        <v>##BLANK</v>
      </c>
      <c r="U33" s="75" t="str">
        <f>IFERROR(ROUND(INDEX(F_Inputs!$A$4:$Y$268, MATCH(F_Inputs_Formatted!$B33&amp;F_Inputs_Formatted!$H33,F_Inputs!$Y$4:$Y$268,0),MATCH(F_Inputs_Formatted!U$4,F_Inputs!$A$4:$Y$4,0)),$O33),"##BLANK")</f>
        <v>##BLANK</v>
      </c>
      <c r="V33" s="75" t="str">
        <f>IFERROR(ROUND(INDEX(F_Inputs!$A$4:$Y$268, MATCH(F_Inputs_Formatted!$B33&amp;F_Inputs_Formatted!$H33,F_Inputs!$Y$4:$Y$268,0),MATCH(F_Inputs_Formatted!V$4,F_Inputs!$A$4:$Y$4,0)),$O33),"##BLANK")</f>
        <v>##BLANK</v>
      </c>
      <c r="W33" s="75" t="str">
        <f>IFERROR(ROUND(INDEX(F_Inputs!$A$4:$Y$268, MATCH(F_Inputs_Formatted!$B33&amp;F_Inputs_Formatted!$H33,F_Inputs!$Y$4:$Y$268,0),MATCH(F_Inputs_Formatted!W$4,F_Inputs!$A$4:$Y$4,0)),$O33),"##BLANK")</f>
        <v>##BLANK</v>
      </c>
      <c r="X33" s="75" t="str">
        <f>IFERROR(ROUND(INDEX(F_Inputs!$A$4:$Y$268, MATCH(F_Inputs_Formatted!$B33&amp;F_Inputs_Formatted!$H33,F_Inputs!$Y$4:$Y$268,0),MATCH(F_Inputs_Formatted!X$4,F_Inputs!$A$4:$Y$4,0)),$O33),"##BLANK")</f>
        <v>##BLANK</v>
      </c>
      <c r="Y33" s="75" t="str">
        <f>IFERROR(ROUND(INDEX(F_Inputs!$A$4:$Y$268, MATCH(F_Inputs_Formatted!$B33&amp;F_Inputs_Formatted!$H33,F_Inputs!$Y$4:$Y$268,0),MATCH(F_Inputs_Formatted!Y$4,F_Inputs!$A$4:$Y$4,0)),$O33),"##BLANK")</f>
        <v>##BLANK</v>
      </c>
      <c r="Z33" s="75" t="str">
        <f>IFERROR(ROUND(INDEX(F_Inputs!$A$4:$Y$268, MATCH(F_Inputs_Formatted!$B33&amp;F_Inputs_Formatted!$H33,F_Inputs!$Y$4:$Y$268,0),MATCH(F_Inputs_Formatted!Z$4,F_Inputs!$A$4:$Y$4,0)),$O33),"##BLANK")</f>
        <v>##BLANK</v>
      </c>
      <c r="AA33" s="75" t="str">
        <f>IFERROR(ROUND(INDEX(F_Inputs!$A$4:$Y$268, MATCH(F_Inputs_Formatted!$B33&amp;F_Inputs_Formatted!$H33,F_Inputs!$Y$4:$Y$268,0),MATCH(F_Inputs_Formatted!AA$4,F_Inputs!$A$4:$Y$4,0)),$O33),"##BLANK")</f>
        <v>##BLANK</v>
      </c>
      <c r="AB33" s="75" t="str">
        <f>IFERROR(ROUND(INDEX(F_Inputs!$A$4:$Y$268, MATCH(F_Inputs_Formatted!$B33&amp;F_Inputs_Formatted!$H33,F_Inputs!$Y$4:$Y$268,0),MATCH(F_Inputs_Formatted!AB$4,F_Inputs!$A$4:$Y$4,0)),$O33),"##BLANK")</f>
        <v>##BLANK</v>
      </c>
      <c r="AC33" s="75" t="str">
        <f>IFERROR(ROUND(INDEX(F_Inputs!$A$4:$Y$268, MATCH(F_Inputs_Formatted!$B33&amp;F_Inputs_Formatted!$H33,F_Inputs!$Y$4:$Y$268,0),MATCH(F_Inputs_Formatted!AC$4,F_Inputs!$A$4:$Y$4,0)),$O33),"##BLANK")</f>
        <v>##BLANK</v>
      </c>
      <c r="AD33" s="75" t="str">
        <f>IFERROR(ROUND(INDEX(F_Inputs!$A$4:$Y$268, MATCH(F_Inputs_Formatted!$B33&amp;F_Inputs_Formatted!$H33,F_Inputs!$Y$4:$Y$268,0),MATCH(F_Inputs_Formatted!AD$4,F_Inputs!$A$4:$Y$4,0)),$O33),"##BLANK")</f>
        <v>##BLANK</v>
      </c>
      <c r="AE33" s="75" t="str">
        <f>IFERROR(ROUND(INDEX(F_Inputs!$A$4:$Y$268, MATCH(F_Inputs_Formatted!$B33&amp;F_Inputs_Formatted!$H33,F_Inputs!$Y$4:$Y$268,0),MATCH(F_Inputs_Formatted!AE$4,F_Inputs!$A$4:$Y$4,0)),$O33),"##BLANK")</f>
        <v>##BLANK</v>
      </c>
      <c r="AF33" s="75" t="str">
        <f>IFERROR(ROUND(INDEX(F_Inputs!$A$4:$Y$268, MATCH(F_Inputs_Formatted!$B33&amp;F_Inputs_Formatted!$H33,F_Inputs!$Y$4:$Y$268,0),MATCH(F_Inputs_Formatted!AF$4,F_Inputs!$A$4:$Y$4,0)),$O33),"##BLANK")</f>
        <v>##BLANK</v>
      </c>
      <c r="AG33" s="75" t="str">
        <f>IFERROR(ROUND(INDEX(F_Inputs!$A$4:$Y$268, MATCH(F_Inputs_Formatted!$B33&amp;F_Inputs_Formatted!$H33,F_Inputs!$Y$4:$Y$268,0),MATCH(F_Inputs_Formatted!AG$4,F_Inputs!$A$4:$Y$4,0)),$O33),"##BLANK")</f>
        <v>##BLANK</v>
      </c>
      <c r="AH33" s="75" t="str">
        <f>IFERROR(ROUND(INDEX(F_Inputs!$A$4:$Y$268, MATCH(F_Inputs_Formatted!$B33&amp;F_Inputs_Formatted!$H33,F_Inputs!$Y$4:$Y$268,0),MATCH(F_Inputs_Formatted!AH$4,F_Inputs!$A$4:$Y$4,0)),$O33),"##BLANK")</f>
        <v>##BLANK</v>
      </c>
      <c r="AI33" s="75" t="str">
        <f>IFERROR(ROUND(INDEX(F_Inputs!$A$4:$Y$268, MATCH(F_Inputs_Formatted!$B33&amp;F_Inputs_Formatted!$H33,F_Inputs!$Y$4:$Y$268,0),MATCH(F_Inputs_Formatted!AI$4,F_Inputs!$A$4:$Y$4,0)),$O33),"##BLANK")</f>
        <v>##BLANK</v>
      </c>
    </row>
    <row r="34" spans="1:35" x14ac:dyDescent="0.25">
      <c r="A34" s="7"/>
      <c r="B34" s="9" t="s">
        <v>95</v>
      </c>
      <c r="C34" s="9" t="str">
        <f>_xlfn.XLOOKUP($B34,FD_Lists!$B$4:$B$25,FD_Lists!C$4:C$25)</f>
        <v>South East Water</v>
      </c>
      <c r="D34" s="9" t="str">
        <f>_xlfn.XLOOKUP($B34,FD_Lists!$B$4:$B$25,FD_Lists!D$4:D$25)</f>
        <v>England</v>
      </c>
      <c r="E34" s="9" t="str">
        <f>_xlfn.XLOOKUP($B34,FD_Lists!$B$4:$B$25,FD_Lists!E$4:E$25)</f>
        <v>Company</v>
      </c>
      <c r="F34" s="9" t="str">
        <f>_xlfn.XLOOKUP($B34,FD_Lists!$B$4:$B$25,FD_Lists!F$4:F$25)</f>
        <v>WoC</v>
      </c>
      <c r="G34" s="10" t="s">
        <v>116</v>
      </c>
      <c r="H34" s="52" t="s">
        <v>48</v>
      </c>
      <c r="I34" s="11" t="str">
        <f t="shared" si="1"/>
        <v>SEWOUT5_09_A_PR24</v>
      </c>
      <c r="J34" s="11" t="s">
        <v>117</v>
      </c>
      <c r="K34" s="11" t="s">
        <v>118</v>
      </c>
      <c r="L34" s="11" t="s">
        <v>119</v>
      </c>
      <c r="M34" s="64" t="str">
        <f>_xlfn.XLOOKUP(F_Inputs_Formatted!H34,F_Inputs!$B:$B,F_Inputs!C:C)</f>
        <v>Underlying calculations for common performance commitments - wastewater - River water quality?(phosphorus) - Total load of phosphorus from all of the company's wastewater treatment works in 2020</v>
      </c>
      <c r="N34" s="64" t="str">
        <f>_xlfn.XLOOKUP(F_Inputs_Formatted!H34,F_Inputs!$B:$B,F_Inputs!D:D)</f>
        <v>kg</v>
      </c>
      <c r="O34" s="11">
        <v>4</v>
      </c>
      <c r="P34" s="11" t="str">
        <f>_xlfn.XLOOKUP($I34,F_Inputs!$Y$269:$Y$332,F_Inputs!$AA$269:$AA$332)</f>
        <v/>
      </c>
      <c r="Q34" s="75" t="str">
        <f>IFERROR(ROUND(INDEX(F_Inputs!$A$4:$Y$268, MATCH(F_Inputs_Formatted!$B34&amp;F_Inputs_Formatted!$H34,F_Inputs!$Y$4:$Y$268,0),MATCH(F_Inputs_Formatted!Q$4,F_Inputs!$A$4:$Y$4,0)),$O34),"##BLANK")</f>
        <v>##BLANK</v>
      </c>
      <c r="R34" s="75" t="str">
        <f>IFERROR(ROUND(INDEX(F_Inputs!$A$4:$Y$268, MATCH(F_Inputs_Formatted!$B34&amp;F_Inputs_Formatted!$H34,F_Inputs!$Y$4:$Y$268,0),MATCH(F_Inputs_Formatted!R$4,F_Inputs!$A$4:$Y$4,0)),$O34),"##BLANK")</f>
        <v>##BLANK</v>
      </c>
      <c r="S34" s="75" t="str">
        <f>IFERROR(ROUND(INDEX(F_Inputs!$A$4:$Y$268, MATCH(F_Inputs_Formatted!$B34&amp;F_Inputs_Formatted!$H34,F_Inputs!$Y$4:$Y$268,0),MATCH(F_Inputs_Formatted!S$4,F_Inputs!$A$4:$Y$4,0)),$O34),"##BLANK")</f>
        <v>##BLANK</v>
      </c>
      <c r="T34" s="75" t="str">
        <f>IFERROR(ROUND(INDEX(F_Inputs!$A$4:$Y$268, MATCH(F_Inputs_Formatted!$B34&amp;F_Inputs_Formatted!$H34,F_Inputs!$Y$4:$Y$268,0),MATCH(F_Inputs_Formatted!T$4,F_Inputs!$A$4:$Y$4,0)),$O34),"##BLANK")</f>
        <v>##BLANK</v>
      </c>
      <c r="U34" s="75" t="str">
        <f>IFERROR(ROUND(INDEX(F_Inputs!$A$4:$Y$268, MATCH(F_Inputs_Formatted!$B34&amp;F_Inputs_Formatted!$H34,F_Inputs!$Y$4:$Y$268,0),MATCH(F_Inputs_Formatted!U$4,F_Inputs!$A$4:$Y$4,0)),$O34),"##BLANK")</f>
        <v>##BLANK</v>
      </c>
      <c r="V34" s="75" t="str">
        <f>IFERROR(ROUND(INDEX(F_Inputs!$A$4:$Y$268, MATCH(F_Inputs_Formatted!$B34&amp;F_Inputs_Formatted!$H34,F_Inputs!$Y$4:$Y$268,0),MATCH(F_Inputs_Formatted!V$4,F_Inputs!$A$4:$Y$4,0)),$O34),"##BLANK")</f>
        <v>##BLANK</v>
      </c>
      <c r="W34" s="75" t="str">
        <f>IFERROR(ROUND(INDEX(F_Inputs!$A$4:$Y$268, MATCH(F_Inputs_Formatted!$B34&amp;F_Inputs_Formatted!$H34,F_Inputs!$Y$4:$Y$268,0),MATCH(F_Inputs_Formatted!W$4,F_Inputs!$A$4:$Y$4,0)),$O34),"##BLANK")</f>
        <v>##BLANK</v>
      </c>
      <c r="X34" s="75" t="str">
        <f>IFERROR(ROUND(INDEX(F_Inputs!$A$4:$Y$268, MATCH(F_Inputs_Formatted!$B34&amp;F_Inputs_Formatted!$H34,F_Inputs!$Y$4:$Y$268,0),MATCH(F_Inputs_Formatted!X$4,F_Inputs!$A$4:$Y$4,0)),$O34),"##BLANK")</f>
        <v>##BLANK</v>
      </c>
      <c r="Y34" s="75" t="str">
        <f>IFERROR(ROUND(INDEX(F_Inputs!$A$4:$Y$268, MATCH(F_Inputs_Formatted!$B34&amp;F_Inputs_Formatted!$H34,F_Inputs!$Y$4:$Y$268,0),MATCH(F_Inputs_Formatted!Y$4,F_Inputs!$A$4:$Y$4,0)),$O34),"##BLANK")</f>
        <v>##BLANK</v>
      </c>
      <c r="Z34" s="75" t="str">
        <f>IFERROR(ROUND(INDEX(F_Inputs!$A$4:$Y$268, MATCH(F_Inputs_Formatted!$B34&amp;F_Inputs_Formatted!$H34,F_Inputs!$Y$4:$Y$268,0),MATCH(F_Inputs_Formatted!Z$4,F_Inputs!$A$4:$Y$4,0)),$O34),"##BLANK")</f>
        <v>##BLANK</v>
      </c>
      <c r="AA34" s="75" t="str">
        <f>IFERROR(ROUND(INDEX(F_Inputs!$A$4:$Y$268, MATCH(F_Inputs_Formatted!$B34&amp;F_Inputs_Formatted!$H34,F_Inputs!$Y$4:$Y$268,0),MATCH(F_Inputs_Formatted!AA$4,F_Inputs!$A$4:$Y$4,0)),$O34),"##BLANK")</f>
        <v>##BLANK</v>
      </c>
      <c r="AB34" s="75" t="str">
        <f>IFERROR(ROUND(INDEX(F_Inputs!$A$4:$Y$268, MATCH(F_Inputs_Formatted!$B34&amp;F_Inputs_Formatted!$H34,F_Inputs!$Y$4:$Y$268,0),MATCH(F_Inputs_Formatted!AB$4,F_Inputs!$A$4:$Y$4,0)),$O34),"##BLANK")</f>
        <v>##BLANK</v>
      </c>
      <c r="AC34" s="75" t="str">
        <f>IFERROR(ROUND(INDEX(F_Inputs!$A$4:$Y$268, MATCH(F_Inputs_Formatted!$B34&amp;F_Inputs_Formatted!$H34,F_Inputs!$Y$4:$Y$268,0),MATCH(F_Inputs_Formatted!AC$4,F_Inputs!$A$4:$Y$4,0)),$O34),"##BLANK")</f>
        <v>##BLANK</v>
      </c>
      <c r="AD34" s="75" t="str">
        <f>IFERROR(ROUND(INDEX(F_Inputs!$A$4:$Y$268, MATCH(F_Inputs_Formatted!$B34&amp;F_Inputs_Formatted!$H34,F_Inputs!$Y$4:$Y$268,0),MATCH(F_Inputs_Formatted!AD$4,F_Inputs!$A$4:$Y$4,0)),$O34),"##BLANK")</f>
        <v>##BLANK</v>
      </c>
      <c r="AE34" s="75" t="str">
        <f>IFERROR(ROUND(INDEX(F_Inputs!$A$4:$Y$268, MATCH(F_Inputs_Formatted!$B34&amp;F_Inputs_Formatted!$H34,F_Inputs!$Y$4:$Y$268,0),MATCH(F_Inputs_Formatted!AE$4,F_Inputs!$A$4:$Y$4,0)),$O34),"##BLANK")</f>
        <v>##BLANK</v>
      </c>
      <c r="AF34" s="75" t="str">
        <f>IFERROR(ROUND(INDEX(F_Inputs!$A$4:$Y$268, MATCH(F_Inputs_Formatted!$B34&amp;F_Inputs_Formatted!$H34,F_Inputs!$Y$4:$Y$268,0),MATCH(F_Inputs_Formatted!AF$4,F_Inputs!$A$4:$Y$4,0)),$O34),"##BLANK")</f>
        <v>##BLANK</v>
      </c>
      <c r="AG34" s="75" t="str">
        <f>IFERROR(ROUND(INDEX(F_Inputs!$A$4:$Y$268, MATCH(F_Inputs_Formatted!$B34&amp;F_Inputs_Formatted!$H34,F_Inputs!$Y$4:$Y$268,0),MATCH(F_Inputs_Formatted!AG$4,F_Inputs!$A$4:$Y$4,0)),$O34),"##BLANK")</f>
        <v>##BLANK</v>
      </c>
      <c r="AH34" s="75" t="str">
        <f>IFERROR(ROUND(INDEX(F_Inputs!$A$4:$Y$268, MATCH(F_Inputs_Formatted!$B34&amp;F_Inputs_Formatted!$H34,F_Inputs!$Y$4:$Y$268,0),MATCH(F_Inputs_Formatted!AH$4,F_Inputs!$A$4:$Y$4,0)),$O34),"##BLANK")</f>
        <v>##BLANK</v>
      </c>
      <c r="AI34" s="75" t="str">
        <f>IFERROR(ROUND(INDEX(F_Inputs!$A$4:$Y$268, MATCH(F_Inputs_Formatted!$B34&amp;F_Inputs_Formatted!$H34,F_Inputs!$Y$4:$Y$268,0),MATCH(F_Inputs_Formatted!AI$4,F_Inputs!$A$4:$Y$4,0)),$O34),"##BLANK")</f>
        <v>##BLANK</v>
      </c>
    </row>
    <row r="35" spans="1:35" x14ac:dyDescent="0.25">
      <c r="A35" s="7"/>
      <c r="B35" s="9" t="s">
        <v>96</v>
      </c>
      <c r="C35" s="9" t="str">
        <f>_xlfn.XLOOKUP($B35,FD_Lists!$B$4:$B$25,FD_Lists!C$4:C$25)</f>
        <v>South Staffordshire Water</v>
      </c>
      <c r="D35" s="9" t="str">
        <f>_xlfn.XLOOKUP($B35,FD_Lists!$B$4:$B$25,FD_Lists!D$4:D$25)</f>
        <v>England</v>
      </c>
      <c r="E35" s="9" t="str">
        <f>_xlfn.XLOOKUP($B35,FD_Lists!$B$4:$B$25,FD_Lists!E$4:E$25)</f>
        <v>Company</v>
      </c>
      <c r="F35" s="9" t="str">
        <f>_xlfn.XLOOKUP($B35,FD_Lists!$B$4:$B$25,FD_Lists!F$4:F$25)</f>
        <v>WoC</v>
      </c>
      <c r="G35" s="10" t="s">
        <v>116</v>
      </c>
      <c r="H35" s="52" t="s">
        <v>48</v>
      </c>
      <c r="I35" s="11" t="str">
        <f t="shared" si="1"/>
        <v>SSCOUT5_09_A_PR24</v>
      </c>
      <c r="J35" s="11" t="s">
        <v>117</v>
      </c>
      <c r="K35" s="11" t="s">
        <v>118</v>
      </c>
      <c r="L35" s="11" t="s">
        <v>119</v>
      </c>
      <c r="M35" s="64" t="str">
        <f>_xlfn.XLOOKUP(F_Inputs_Formatted!H35,F_Inputs!$B:$B,F_Inputs!C:C)</f>
        <v>Underlying calculations for common performance commitments - wastewater - River water quality?(phosphorus) - Total load of phosphorus from all of the company's wastewater treatment works in 2020</v>
      </c>
      <c r="N35" s="64" t="str">
        <f>_xlfn.XLOOKUP(F_Inputs_Formatted!H35,F_Inputs!$B:$B,F_Inputs!D:D)</f>
        <v>kg</v>
      </c>
      <c r="O35" s="11">
        <v>4</v>
      </c>
      <c r="P35" s="11" t="str">
        <f>_xlfn.XLOOKUP($I35,F_Inputs!$Y$269:$Y$332,F_Inputs!$AA$269:$AA$332)</f>
        <v/>
      </c>
      <c r="Q35" s="75" t="str">
        <f>IFERROR(ROUND(INDEX(F_Inputs!$A$4:$Y$268, MATCH(F_Inputs_Formatted!$B35&amp;F_Inputs_Formatted!$H35,F_Inputs!$Y$4:$Y$268,0),MATCH(F_Inputs_Formatted!Q$4,F_Inputs!$A$4:$Y$4,0)),$O35),"##BLANK")</f>
        <v>##BLANK</v>
      </c>
      <c r="R35" s="75" t="str">
        <f>IFERROR(ROUND(INDEX(F_Inputs!$A$4:$Y$268, MATCH(F_Inputs_Formatted!$B35&amp;F_Inputs_Formatted!$H35,F_Inputs!$Y$4:$Y$268,0),MATCH(F_Inputs_Formatted!R$4,F_Inputs!$A$4:$Y$4,0)),$O35),"##BLANK")</f>
        <v>##BLANK</v>
      </c>
      <c r="S35" s="75" t="str">
        <f>IFERROR(ROUND(INDEX(F_Inputs!$A$4:$Y$268, MATCH(F_Inputs_Formatted!$B35&amp;F_Inputs_Formatted!$H35,F_Inputs!$Y$4:$Y$268,0),MATCH(F_Inputs_Formatted!S$4,F_Inputs!$A$4:$Y$4,0)),$O35),"##BLANK")</f>
        <v>##BLANK</v>
      </c>
      <c r="T35" s="75" t="str">
        <f>IFERROR(ROUND(INDEX(F_Inputs!$A$4:$Y$268, MATCH(F_Inputs_Formatted!$B35&amp;F_Inputs_Formatted!$H35,F_Inputs!$Y$4:$Y$268,0),MATCH(F_Inputs_Formatted!T$4,F_Inputs!$A$4:$Y$4,0)),$O35),"##BLANK")</f>
        <v>##BLANK</v>
      </c>
      <c r="U35" s="75" t="str">
        <f>IFERROR(ROUND(INDEX(F_Inputs!$A$4:$Y$268, MATCH(F_Inputs_Formatted!$B35&amp;F_Inputs_Formatted!$H35,F_Inputs!$Y$4:$Y$268,0),MATCH(F_Inputs_Formatted!U$4,F_Inputs!$A$4:$Y$4,0)),$O35),"##BLANK")</f>
        <v>##BLANK</v>
      </c>
      <c r="V35" s="75" t="str">
        <f>IFERROR(ROUND(INDEX(F_Inputs!$A$4:$Y$268, MATCH(F_Inputs_Formatted!$B35&amp;F_Inputs_Formatted!$H35,F_Inputs!$Y$4:$Y$268,0),MATCH(F_Inputs_Formatted!V$4,F_Inputs!$A$4:$Y$4,0)),$O35),"##BLANK")</f>
        <v>##BLANK</v>
      </c>
      <c r="W35" s="75" t="str">
        <f>IFERROR(ROUND(INDEX(F_Inputs!$A$4:$Y$268, MATCH(F_Inputs_Formatted!$B35&amp;F_Inputs_Formatted!$H35,F_Inputs!$Y$4:$Y$268,0),MATCH(F_Inputs_Formatted!W$4,F_Inputs!$A$4:$Y$4,0)),$O35),"##BLANK")</f>
        <v>##BLANK</v>
      </c>
      <c r="X35" s="75" t="str">
        <f>IFERROR(ROUND(INDEX(F_Inputs!$A$4:$Y$268, MATCH(F_Inputs_Formatted!$B35&amp;F_Inputs_Formatted!$H35,F_Inputs!$Y$4:$Y$268,0),MATCH(F_Inputs_Formatted!X$4,F_Inputs!$A$4:$Y$4,0)),$O35),"##BLANK")</f>
        <v>##BLANK</v>
      </c>
      <c r="Y35" s="75" t="str">
        <f>IFERROR(ROUND(INDEX(F_Inputs!$A$4:$Y$268, MATCH(F_Inputs_Formatted!$B35&amp;F_Inputs_Formatted!$H35,F_Inputs!$Y$4:$Y$268,0),MATCH(F_Inputs_Formatted!Y$4,F_Inputs!$A$4:$Y$4,0)),$O35),"##BLANK")</f>
        <v>##BLANK</v>
      </c>
      <c r="Z35" s="75" t="str">
        <f>IFERROR(ROUND(INDEX(F_Inputs!$A$4:$Y$268, MATCH(F_Inputs_Formatted!$B35&amp;F_Inputs_Formatted!$H35,F_Inputs!$Y$4:$Y$268,0),MATCH(F_Inputs_Formatted!Z$4,F_Inputs!$A$4:$Y$4,0)),$O35),"##BLANK")</f>
        <v>##BLANK</v>
      </c>
      <c r="AA35" s="75" t="str">
        <f>IFERROR(ROUND(INDEX(F_Inputs!$A$4:$Y$268, MATCH(F_Inputs_Formatted!$B35&amp;F_Inputs_Formatted!$H35,F_Inputs!$Y$4:$Y$268,0),MATCH(F_Inputs_Formatted!AA$4,F_Inputs!$A$4:$Y$4,0)),$O35),"##BLANK")</f>
        <v>##BLANK</v>
      </c>
      <c r="AB35" s="75" t="str">
        <f>IFERROR(ROUND(INDEX(F_Inputs!$A$4:$Y$268, MATCH(F_Inputs_Formatted!$B35&amp;F_Inputs_Formatted!$H35,F_Inputs!$Y$4:$Y$268,0),MATCH(F_Inputs_Formatted!AB$4,F_Inputs!$A$4:$Y$4,0)),$O35),"##BLANK")</f>
        <v>##BLANK</v>
      </c>
      <c r="AC35" s="75" t="str">
        <f>IFERROR(ROUND(INDEX(F_Inputs!$A$4:$Y$268, MATCH(F_Inputs_Formatted!$B35&amp;F_Inputs_Formatted!$H35,F_Inputs!$Y$4:$Y$268,0),MATCH(F_Inputs_Formatted!AC$4,F_Inputs!$A$4:$Y$4,0)),$O35),"##BLANK")</f>
        <v>##BLANK</v>
      </c>
      <c r="AD35" s="75" t="str">
        <f>IFERROR(ROUND(INDEX(F_Inputs!$A$4:$Y$268, MATCH(F_Inputs_Formatted!$B35&amp;F_Inputs_Formatted!$H35,F_Inputs!$Y$4:$Y$268,0),MATCH(F_Inputs_Formatted!AD$4,F_Inputs!$A$4:$Y$4,0)),$O35),"##BLANK")</f>
        <v>##BLANK</v>
      </c>
      <c r="AE35" s="75" t="str">
        <f>IFERROR(ROUND(INDEX(F_Inputs!$A$4:$Y$268, MATCH(F_Inputs_Formatted!$B35&amp;F_Inputs_Formatted!$H35,F_Inputs!$Y$4:$Y$268,0),MATCH(F_Inputs_Formatted!AE$4,F_Inputs!$A$4:$Y$4,0)),$O35),"##BLANK")</f>
        <v>##BLANK</v>
      </c>
      <c r="AF35" s="75" t="str">
        <f>IFERROR(ROUND(INDEX(F_Inputs!$A$4:$Y$268, MATCH(F_Inputs_Formatted!$B35&amp;F_Inputs_Formatted!$H35,F_Inputs!$Y$4:$Y$268,0),MATCH(F_Inputs_Formatted!AF$4,F_Inputs!$A$4:$Y$4,0)),$O35),"##BLANK")</f>
        <v>##BLANK</v>
      </c>
      <c r="AG35" s="75" t="str">
        <f>IFERROR(ROUND(INDEX(F_Inputs!$A$4:$Y$268, MATCH(F_Inputs_Formatted!$B35&amp;F_Inputs_Formatted!$H35,F_Inputs!$Y$4:$Y$268,0),MATCH(F_Inputs_Formatted!AG$4,F_Inputs!$A$4:$Y$4,0)),$O35),"##BLANK")</f>
        <v>##BLANK</v>
      </c>
      <c r="AH35" s="75" t="str">
        <f>IFERROR(ROUND(INDEX(F_Inputs!$A$4:$Y$268, MATCH(F_Inputs_Formatted!$B35&amp;F_Inputs_Formatted!$H35,F_Inputs!$Y$4:$Y$268,0),MATCH(F_Inputs_Formatted!AH$4,F_Inputs!$A$4:$Y$4,0)),$O35),"##BLANK")</f>
        <v>##BLANK</v>
      </c>
      <c r="AI35" s="75" t="str">
        <f>IFERROR(ROUND(INDEX(F_Inputs!$A$4:$Y$268, MATCH(F_Inputs_Formatted!$B35&amp;F_Inputs_Formatted!$H35,F_Inputs!$Y$4:$Y$268,0),MATCH(F_Inputs_Formatted!AI$4,F_Inputs!$A$4:$Y$4,0)),$O35),"##BLANK")</f>
        <v>##BLANK</v>
      </c>
    </row>
    <row r="36" spans="1:35" x14ac:dyDescent="0.25">
      <c r="A36" s="7"/>
      <c r="B36" s="9" t="s">
        <v>100</v>
      </c>
      <c r="C36" s="9" t="str">
        <f>_xlfn.XLOOKUP($B36,FD_Lists!$B$4:$B$25,FD_Lists!C$4:C$25)</f>
        <v>SES Water</v>
      </c>
      <c r="D36" s="9" t="str">
        <f>_xlfn.XLOOKUP($B36,FD_Lists!$B$4:$B$25,FD_Lists!D$4:D$25)</f>
        <v>England</v>
      </c>
      <c r="E36" s="9" t="str">
        <f>_xlfn.XLOOKUP($B36,FD_Lists!$B$4:$B$25,FD_Lists!E$4:E$25)</f>
        <v>Company</v>
      </c>
      <c r="F36" s="9" t="str">
        <f>_xlfn.XLOOKUP($B36,FD_Lists!$B$4:$B$25,FD_Lists!F$4:F$25)</f>
        <v>WoC</v>
      </c>
      <c r="G36" s="10" t="s">
        <v>116</v>
      </c>
      <c r="H36" s="52" t="s">
        <v>48</v>
      </c>
      <c r="I36" s="11" t="str">
        <f t="shared" si="1"/>
        <v>SESOUT5_09_A_PR24</v>
      </c>
      <c r="J36" s="11" t="s">
        <v>117</v>
      </c>
      <c r="K36" s="11" t="s">
        <v>118</v>
      </c>
      <c r="L36" s="11" t="s">
        <v>119</v>
      </c>
      <c r="M36" s="64" t="str">
        <f>_xlfn.XLOOKUP(F_Inputs_Formatted!H36,F_Inputs!$B:$B,F_Inputs!C:C)</f>
        <v>Underlying calculations for common performance commitments - wastewater - River water quality?(phosphorus) - Total load of phosphorus from all of the company's wastewater treatment works in 2020</v>
      </c>
      <c r="N36" s="64" t="str">
        <f>_xlfn.XLOOKUP(F_Inputs_Formatted!H36,F_Inputs!$B:$B,F_Inputs!D:D)</f>
        <v>kg</v>
      </c>
      <c r="O36" s="11">
        <v>4</v>
      </c>
      <c r="P36" s="11">
        <f>_xlfn.XLOOKUP($I36,F_Inputs!$Y$269:$Y$332,F_Inputs!$AA$269:$AA$332)</f>
        <v>0</v>
      </c>
      <c r="Q36" s="75" t="str">
        <f>IFERROR(ROUND(INDEX(F_Inputs!$A$4:$Y$268, MATCH(F_Inputs_Formatted!$B36&amp;F_Inputs_Formatted!$H36,F_Inputs!$Y$4:$Y$268,0),MATCH(F_Inputs_Formatted!Q$4,F_Inputs!$A$4:$Y$4,0)),$O36),"##BLANK")</f>
        <v>##BLANK</v>
      </c>
      <c r="R36" s="75" t="str">
        <f>IFERROR(ROUND(INDEX(F_Inputs!$A$4:$Y$268, MATCH(F_Inputs_Formatted!$B36&amp;F_Inputs_Formatted!$H36,F_Inputs!$Y$4:$Y$268,0),MATCH(F_Inputs_Formatted!R$4,F_Inputs!$A$4:$Y$4,0)),$O36),"##BLANK")</f>
        <v>##BLANK</v>
      </c>
      <c r="S36" s="75" t="str">
        <f>IFERROR(ROUND(INDEX(F_Inputs!$A$4:$Y$268, MATCH(F_Inputs_Formatted!$B36&amp;F_Inputs_Formatted!$H36,F_Inputs!$Y$4:$Y$268,0),MATCH(F_Inputs_Formatted!S$4,F_Inputs!$A$4:$Y$4,0)),$O36),"##BLANK")</f>
        <v>##BLANK</v>
      </c>
      <c r="T36" s="75" t="str">
        <f>IFERROR(ROUND(INDEX(F_Inputs!$A$4:$Y$268, MATCH(F_Inputs_Formatted!$B36&amp;F_Inputs_Formatted!$H36,F_Inputs!$Y$4:$Y$268,0),MATCH(F_Inputs_Formatted!T$4,F_Inputs!$A$4:$Y$4,0)),$O36),"##BLANK")</f>
        <v>##BLANK</v>
      </c>
      <c r="U36" s="75" t="str">
        <f>IFERROR(ROUND(INDEX(F_Inputs!$A$4:$Y$268, MATCH(F_Inputs_Formatted!$B36&amp;F_Inputs_Formatted!$H36,F_Inputs!$Y$4:$Y$268,0),MATCH(F_Inputs_Formatted!U$4,F_Inputs!$A$4:$Y$4,0)),$O36),"##BLANK")</f>
        <v>##BLANK</v>
      </c>
      <c r="V36" s="75" t="str">
        <f>IFERROR(ROUND(INDEX(F_Inputs!$A$4:$Y$268, MATCH(F_Inputs_Formatted!$B36&amp;F_Inputs_Formatted!$H36,F_Inputs!$Y$4:$Y$268,0),MATCH(F_Inputs_Formatted!V$4,F_Inputs!$A$4:$Y$4,0)),$O36),"##BLANK")</f>
        <v>##BLANK</v>
      </c>
      <c r="W36" s="75" t="str">
        <f>IFERROR(ROUND(INDEX(F_Inputs!$A$4:$Y$268, MATCH(F_Inputs_Formatted!$B36&amp;F_Inputs_Formatted!$H36,F_Inputs!$Y$4:$Y$268,0),MATCH(F_Inputs_Formatted!W$4,F_Inputs!$A$4:$Y$4,0)),$O36),"##BLANK")</f>
        <v>##BLANK</v>
      </c>
      <c r="X36" s="75" t="str">
        <f>IFERROR(ROUND(INDEX(F_Inputs!$A$4:$Y$268, MATCH(F_Inputs_Formatted!$B36&amp;F_Inputs_Formatted!$H36,F_Inputs!$Y$4:$Y$268,0),MATCH(F_Inputs_Formatted!X$4,F_Inputs!$A$4:$Y$4,0)),$O36),"##BLANK")</f>
        <v>##BLANK</v>
      </c>
      <c r="Y36" s="75" t="str">
        <f>IFERROR(ROUND(INDEX(F_Inputs!$A$4:$Y$268, MATCH(F_Inputs_Formatted!$B36&amp;F_Inputs_Formatted!$H36,F_Inputs!$Y$4:$Y$268,0),MATCH(F_Inputs_Formatted!Y$4,F_Inputs!$A$4:$Y$4,0)),$O36),"##BLANK")</f>
        <v>##BLANK</v>
      </c>
      <c r="Z36" s="75" t="str">
        <f>IFERROR(ROUND(INDEX(F_Inputs!$A$4:$Y$268, MATCH(F_Inputs_Formatted!$B36&amp;F_Inputs_Formatted!$H36,F_Inputs!$Y$4:$Y$268,0),MATCH(F_Inputs_Formatted!Z$4,F_Inputs!$A$4:$Y$4,0)),$O36),"##BLANK")</f>
        <v>##BLANK</v>
      </c>
      <c r="AA36" s="75" t="str">
        <f>IFERROR(ROUND(INDEX(F_Inputs!$A$4:$Y$268, MATCH(F_Inputs_Formatted!$B36&amp;F_Inputs_Formatted!$H36,F_Inputs!$Y$4:$Y$268,0),MATCH(F_Inputs_Formatted!AA$4,F_Inputs!$A$4:$Y$4,0)),$O36),"##BLANK")</f>
        <v>##BLANK</v>
      </c>
      <c r="AB36" s="75" t="str">
        <f>IFERROR(ROUND(INDEX(F_Inputs!$A$4:$Y$268, MATCH(F_Inputs_Formatted!$B36&amp;F_Inputs_Formatted!$H36,F_Inputs!$Y$4:$Y$268,0),MATCH(F_Inputs_Formatted!AB$4,F_Inputs!$A$4:$Y$4,0)),$O36),"##BLANK")</f>
        <v>##BLANK</v>
      </c>
      <c r="AC36" s="75" t="str">
        <f>IFERROR(ROUND(INDEX(F_Inputs!$A$4:$Y$268, MATCH(F_Inputs_Formatted!$B36&amp;F_Inputs_Formatted!$H36,F_Inputs!$Y$4:$Y$268,0),MATCH(F_Inputs_Formatted!AC$4,F_Inputs!$A$4:$Y$4,0)),$O36),"##BLANK")</f>
        <v>##BLANK</v>
      </c>
      <c r="AD36" s="75" t="str">
        <f>IFERROR(ROUND(INDEX(F_Inputs!$A$4:$Y$268, MATCH(F_Inputs_Formatted!$B36&amp;F_Inputs_Formatted!$H36,F_Inputs!$Y$4:$Y$268,0),MATCH(F_Inputs_Formatted!AD$4,F_Inputs!$A$4:$Y$4,0)),$O36),"##BLANK")</f>
        <v>##BLANK</v>
      </c>
      <c r="AE36" s="75" t="str">
        <f>IFERROR(ROUND(INDEX(F_Inputs!$A$4:$Y$268, MATCH(F_Inputs_Formatted!$B36&amp;F_Inputs_Formatted!$H36,F_Inputs!$Y$4:$Y$268,0),MATCH(F_Inputs_Formatted!AE$4,F_Inputs!$A$4:$Y$4,0)),$O36),"##BLANK")</f>
        <v>##BLANK</v>
      </c>
      <c r="AF36" s="75" t="str">
        <f>IFERROR(ROUND(INDEX(F_Inputs!$A$4:$Y$268, MATCH(F_Inputs_Formatted!$B36&amp;F_Inputs_Formatted!$H36,F_Inputs!$Y$4:$Y$268,0),MATCH(F_Inputs_Formatted!AF$4,F_Inputs!$A$4:$Y$4,0)),$O36),"##BLANK")</f>
        <v>##BLANK</v>
      </c>
      <c r="AG36" s="75" t="str">
        <f>IFERROR(ROUND(INDEX(F_Inputs!$A$4:$Y$268, MATCH(F_Inputs_Formatted!$B36&amp;F_Inputs_Formatted!$H36,F_Inputs!$Y$4:$Y$268,0),MATCH(F_Inputs_Formatted!AG$4,F_Inputs!$A$4:$Y$4,0)),$O36),"##BLANK")</f>
        <v>##BLANK</v>
      </c>
      <c r="AH36" s="75" t="str">
        <f>IFERROR(ROUND(INDEX(F_Inputs!$A$4:$Y$268, MATCH(F_Inputs_Formatted!$B36&amp;F_Inputs_Formatted!$H36,F_Inputs!$Y$4:$Y$268,0),MATCH(F_Inputs_Formatted!AH$4,F_Inputs!$A$4:$Y$4,0)),$O36),"##BLANK")</f>
        <v>##BLANK</v>
      </c>
      <c r="AI36" s="75" t="str">
        <f>IFERROR(ROUND(INDEX(F_Inputs!$A$4:$Y$268, MATCH(F_Inputs_Formatted!$B36&amp;F_Inputs_Formatted!$H36,F_Inputs!$Y$4:$Y$268,0),MATCH(F_Inputs_Formatted!AI$4,F_Inputs!$A$4:$Y$4,0)),$O36),"##BLANK")</f>
        <v>##BLANK</v>
      </c>
    </row>
    <row r="37" spans="1:35" x14ac:dyDescent="0.25">
      <c r="A37" s="7"/>
      <c r="B37" s="9" t="s">
        <v>78</v>
      </c>
      <c r="C37" s="9" t="str">
        <f>_xlfn.XLOOKUP($B37,FD_Lists!$B$4:$B$25,FD_Lists!C$4:C$25)</f>
        <v>South West Water</v>
      </c>
      <c r="D37" s="9" t="str">
        <f>_xlfn.XLOOKUP($B37,FD_Lists!$B$4:$B$25,FD_Lists!D$4:D$25)</f>
        <v>England</v>
      </c>
      <c r="E37" s="9" t="str">
        <f>_xlfn.XLOOKUP($B37,FD_Lists!$B$4:$B$25,FD_Lists!E$4:E$25)</f>
        <v>Company</v>
      </c>
      <c r="F37" s="9" t="str">
        <f>_xlfn.XLOOKUP($B37,FD_Lists!$B$4:$B$25,FD_Lists!F$4:F$25)</f>
        <v>WaSC</v>
      </c>
      <c r="G37" s="10" t="s">
        <v>116</v>
      </c>
      <c r="H37" s="52" t="s">
        <v>48</v>
      </c>
      <c r="I37" s="11" t="str">
        <f t="shared" si="1"/>
        <v>SWBOUT5_09_A_PR24</v>
      </c>
      <c r="J37" s="11" t="s">
        <v>117</v>
      </c>
      <c r="K37" s="11" t="s">
        <v>118</v>
      </c>
      <c r="L37" s="11" t="s">
        <v>119</v>
      </c>
      <c r="M37" s="64" t="str">
        <f>_xlfn.XLOOKUP(F_Inputs_Formatted!H37,F_Inputs!$B:$B,F_Inputs!C:C)</f>
        <v>Underlying calculations for common performance commitments - wastewater - River water quality?(phosphorus) - Total load of phosphorus from all of the company's wastewater treatment works in 2020</v>
      </c>
      <c r="N37" s="64" t="str">
        <f>_xlfn.XLOOKUP(F_Inputs_Formatted!H37,F_Inputs!$B:$B,F_Inputs!D:D)</f>
        <v>kg</v>
      </c>
      <c r="O37" s="11">
        <v>4</v>
      </c>
      <c r="P37" s="11">
        <f>_xlfn.XLOOKUP($I37,F_Inputs!$Y$269:$Y$332,F_Inputs!$AA$269:$AA$332)</f>
        <v>1825004.7141</v>
      </c>
      <c r="Q37" s="75" t="str">
        <f>IFERROR(ROUND(INDEX(F_Inputs!$A$4:$Y$268, MATCH(F_Inputs_Formatted!$B37&amp;F_Inputs_Formatted!$H37,F_Inputs!$Y$4:$Y$268,0),MATCH(F_Inputs_Formatted!Q$4,F_Inputs!$A$4:$Y$4,0)),$O37),"##BLANK")</f>
        <v>##BLANK</v>
      </c>
      <c r="R37" s="75" t="str">
        <f>IFERROR(ROUND(INDEX(F_Inputs!$A$4:$Y$268, MATCH(F_Inputs_Formatted!$B37&amp;F_Inputs_Formatted!$H37,F_Inputs!$Y$4:$Y$268,0),MATCH(F_Inputs_Formatted!R$4,F_Inputs!$A$4:$Y$4,0)),$O37),"##BLANK")</f>
        <v>##BLANK</v>
      </c>
      <c r="S37" s="75" t="str">
        <f>IFERROR(ROUND(INDEX(F_Inputs!$A$4:$Y$268, MATCH(F_Inputs_Formatted!$B37&amp;F_Inputs_Formatted!$H37,F_Inputs!$Y$4:$Y$268,0),MATCH(F_Inputs_Formatted!S$4,F_Inputs!$A$4:$Y$4,0)),$O37),"##BLANK")</f>
        <v>##BLANK</v>
      </c>
      <c r="T37" s="75" t="str">
        <f>IFERROR(ROUND(INDEX(F_Inputs!$A$4:$Y$268, MATCH(F_Inputs_Formatted!$B37&amp;F_Inputs_Formatted!$H37,F_Inputs!$Y$4:$Y$268,0),MATCH(F_Inputs_Formatted!T$4,F_Inputs!$A$4:$Y$4,0)),$O37),"##BLANK")</f>
        <v>##BLANK</v>
      </c>
      <c r="U37" s="75" t="str">
        <f>IFERROR(ROUND(INDEX(F_Inputs!$A$4:$Y$268, MATCH(F_Inputs_Formatted!$B37&amp;F_Inputs_Formatted!$H37,F_Inputs!$Y$4:$Y$268,0),MATCH(F_Inputs_Formatted!U$4,F_Inputs!$A$4:$Y$4,0)),$O37),"##BLANK")</f>
        <v>##BLANK</v>
      </c>
      <c r="V37" s="75" t="str">
        <f>IFERROR(ROUND(INDEX(F_Inputs!$A$4:$Y$268, MATCH(F_Inputs_Formatted!$B37&amp;F_Inputs_Formatted!$H37,F_Inputs!$Y$4:$Y$268,0),MATCH(F_Inputs_Formatted!V$4,F_Inputs!$A$4:$Y$4,0)),$O37),"##BLANK")</f>
        <v>##BLANK</v>
      </c>
      <c r="W37" s="75" t="str">
        <f>IFERROR(ROUND(INDEX(F_Inputs!$A$4:$Y$268, MATCH(F_Inputs_Formatted!$B37&amp;F_Inputs_Formatted!$H37,F_Inputs!$Y$4:$Y$268,0),MATCH(F_Inputs_Formatted!W$4,F_Inputs!$A$4:$Y$4,0)),$O37),"##BLANK")</f>
        <v>##BLANK</v>
      </c>
      <c r="X37" s="75" t="str">
        <f>IFERROR(ROUND(INDEX(F_Inputs!$A$4:$Y$268, MATCH(F_Inputs_Formatted!$B37&amp;F_Inputs_Formatted!$H37,F_Inputs!$Y$4:$Y$268,0),MATCH(F_Inputs_Formatted!X$4,F_Inputs!$A$4:$Y$4,0)),$O37),"##BLANK")</f>
        <v>##BLANK</v>
      </c>
      <c r="Y37" s="75" t="str">
        <f>IFERROR(ROUND(INDEX(F_Inputs!$A$4:$Y$268, MATCH(F_Inputs_Formatted!$B37&amp;F_Inputs_Formatted!$H37,F_Inputs!$Y$4:$Y$268,0),MATCH(F_Inputs_Formatted!Y$4,F_Inputs!$A$4:$Y$4,0)),$O37),"##BLANK")</f>
        <v>##BLANK</v>
      </c>
      <c r="Z37" s="75" t="str">
        <f>IFERROR(ROUND(INDEX(F_Inputs!$A$4:$Y$268, MATCH(F_Inputs_Formatted!$B37&amp;F_Inputs_Formatted!$H37,F_Inputs!$Y$4:$Y$268,0),MATCH(F_Inputs_Formatted!Z$4,F_Inputs!$A$4:$Y$4,0)),$O37),"##BLANK")</f>
        <v>##BLANK</v>
      </c>
      <c r="AA37" s="75" t="str">
        <f>IFERROR(ROUND(INDEX(F_Inputs!$A$4:$Y$268, MATCH(F_Inputs_Formatted!$B37&amp;F_Inputs_Formatted!$H37,F_Inputs!$Y$4:$Y$268,0),MATCH(F_Inputs_Formatted!AA$4,F_Inputs!$A$4:$Y$4,0)),$O37),"##BLANK")</f>
        <v>##BLANK</v>
      </c>
      <c r="AB37" s="75" t="str">
        <f>IFERROR(ROUND(INDEX(F_Inputs!$A$4:$Y$268, MATCH(F_Inputs_Formatted!$B37&amp;F_Inputs_Formatted!$H37,F_Inputs!$Y$4:$Y$268,0),MATCH(F_Inputs_Formatted!AB$4,F_Inputs!$A$4:$Y$4,0)),$O37),"##BLANK")</f>
        <v>##BLANK</v>
      </c>
      <c r="AC37" s="75" t="str">
        <f>IFERROR(ROUND(INDEX(F_Inputs!$A$4:$Y$268, MATCH(F_Inputs_Formatted!$B37&amp;F_Inputs_Formatted!$H37,F_Inputs!$Y$4:$Y$268,0),MATCH(F_Inputs_Formatted!AC$4,F_Inputs!$A$4:$Y$4,0)),$O37),"##BLANK")</f>
        <v>##BLANK</v>
      </c>
      <c r="AD37" s="75" t="str">
        <f>IFERROR(ROUND(INDEX(F_Inputs!$A$4:$Y$268, MATCH(F_Inputs_Formatted!$B37&amp;F_Inputs_Formatted!$H37,F_Inputs!$Y$4:$Y$268,0),MATCH(F_Inputs_Formatted!AD$4,F_Inputs!$A$4:$Y$4,0)),$O37),"##BLANK")</f>
        <v>##BLANK</v>
      </c>
      <c r="AE37" s="75" t="str">
        <f>IFERROR(ROUND(INDEX(F_Inputs!$A$4:$Y$268, MATCH(F_Inputs_Formatted!$B37&amp;F_Inputs_Formatted!$H37,F_Inputs!$Y$4:$Y$268,0),MATCH(F_Inputs_Formatted!AE$4,F_Inputs!$A$4:$Y$4,0)),$O37),"##BLANK")</f>
        <v>##BLANK</v>
      </c>
      <c r="AF37" s="75" t="str">
        <f>IFERROR(ROUND(INDEX(F_Inputs!$A$4:$Y$268, MATCH(F_Inputs_Formatted!$B37&amp;F_Inputs_Formatted!$H37,F_Inputs!$Y$4:$Y$268,0),MATCH(F_Inputs_Formatted!AF$4,F_Inputs!$A$4:$Y$4,0)),$O37),"##BLANK")</f>
        <v>##BLANK</v>
      </c>
      <c r="AG37" s="75" t="str">
        <f>IFERROR(ROUND(INDEX(F_Inputs!$A$4:$Y$268, MATCH(F_Inputs_Formatted!$B37&amp;F_Inputs_Formatted!$H37,F_Inputs!$Y$4:$Y$268,0),MATCH(F_Inputs_Formatted!AG$4,F_Inputs!$A$4:$Y$4,0)),$O37),"##BLANK")</f>
        <v>##BLANK</v>
      </c>
      <c r="AH37" s="75" t="str">
        <f>IFERROR(ROUND(INDEX(F_Inputs!$A$4:$Y$268, MATCH(F_Inputs_Formatted!$B37&amp;F_Inputs_Formatted!$H37,F_Inputs!$Y$4:$Y$268,0),MATCH(F_Inputs_Formatted!AH$4,F_Inputs!$A$4:$Y$4,0)),$O37),"##BLANK")</f>
        <v>##BLANK</v>
      </c>
      <c r="AI37" s="75" t="str">
        <f>IFERROR(ROUND(INDEX(F_Inputs!$A$4:$Y$268, MATCH(F_Inputs_Formatted!$B37&amp;F_Inputs_Formatted!$H37,F_Inputs!$Y$4:$Y$268,0),MATCH(F_Inputs_Formatted!AI$4,F_Inputs!$A$4:$Y$4,0)),$O37),"##BLANK")</f>
        <v>##BLANK</v>
      </c>
    </row>
    <row r="38" spans="1:35" x14ac:dyDescent="0.25">
      <c r="A38" s="7"/>
      <c r="B38" s="9" t="s">
        <v>90</v>
      </c>
      <c r="C38" s="9" t="str">
        <f>_xlfn.XLOOKUP($B38,FD_Lists!$B$4:$B$25,FD_Lists!C$4:C$25)</f>
        <v>Bristol Water</v>
      </c>
      <c r="D38" s="9" t="str">
        <f>_xlfn.XLOOKUP($B38,FD_Lists!$B$4:$B$25,FD_Lists!D$4:D$25)</f>
        <v>England</v>
      </c>
      <c r="E38" s="9" t="str">
        <f>_xlfn.XLOOKUP($B38,FD_Lists!$B$4:$B$25,FD_Lists!E$4:E$25)</f>
        <v>Company</v>
      </c>
      <c r="F38" s="9" t="str">
        <f>_xlfn.XLOOKUP($B38,FD_Lists!$B$4:$B$25,FD_Lists!F$4:F$25)</f>
        <v>WoC</v>
      </c>
      <c r="G38" s="10" t="s">
        <v>116</v>
      </c>
      <c r="H38" s="52" t="s">
        <v>48</v>
      </c>
      <c r="I38" s="11" t="str">
        <f t="shared" si="1"/>
        <v>BRLOUT5_09_A_PR24</v>
      </c>
      <c r="J38" s="11" t="s">
        <v>117</v>
      </c>
      <c r="K38" s="11" t="s">
        <v>118</v>
      </c>
      <c r="L38" s="11" t="s">
        <v>119</v>
      </c>
      <c r="M38" s="64" t="str">
        <f>_xlfn.XLOOKUP(F_Inputs_Formatted!H38,F_Inputs!$B:$B,F_Inputs!C:C)</f>
        <v>Underlying calculations for common performance commitments - wastewater - River water quality?(phosphorus) - Total load of phosphorus from all of the company's wastewater treatment works in 2020</v>
      </c>
      <c r="N38" s="64" t="str">
        <f>_xlfn.XLOOKUP(F_Inputs_Formatted!H38,F_Inputs!$B:$B,F_Inputs!D:D)</f>
        <v>kg</v>
      </c>
      <c r="O38" s="11">
        <v>4</v>
      </c>
      <c r="P38" s="11" t="str">
        <f>_xlfn.XLOOKUP($I38,F_Inputs!$Y$269:$Y$332,F_Inputs!$AA$269:$AA$332)</f>
        <v/>
      </c>
      <c r="Q38" s="75" t="str">
        <f>IFERROR(ROUND(INDEX(F_Inputs!$A$4:$Y$268, MATCH(F_Inputs_Formatted!$B38&amp;F_Inputs_Formatted!$H38,F_Inputs!$Y$4:$Y$268,0),MATCH(F_Inputs_Formatted!Q$4,F_Inputs!$A$4:$Y$4,0)),$O38),"##BLANK")</f>
        <v>##BLANK</v>
      </c>
      <c r="R38" s="75" t="str">
        <f>IFERROR(ROUND(INDEX(F_Inputs!$A$4:$Y$268, MATCH(F_Inputs_Formatted!$B38&amp;F_Inputs_Formatted!$H38,F_Inputs!$Y$4:$Y$268,0),MATCH(F_Inputs_Formatted!R$4,F_Inputs!$A$4:$Y$4,0)),$O38),"##BLANK")</f>
        <v>##BLANK</v>
      </c>
      <c r="S38" s="75" t="str">
        <f>IFERROR(ROUND(INDEX(F_Inputs!$A$4:$Y$268, MATCH(F_Inputs_Formatted!$B38&amp;F_Inputs_Formatted!$H38,F_Inputs!$Y$4:$Y$268,0),MATCH(F_Inputs_Formatted!S$4,F_Inputs!$A$4:$Y$4,0)),$O38),"##BLANK")</f>
        <v>##BLANK</v>
      </c>
      <c r="T38" s="75" t="str">
        <f>IFERROR(ROUND(INDEX(F_Inputs!$A$4:$Y$268, MATCH(F_Inputs_Formatted!$B38&amp;F_Inputs_Formatted!$H38,F_Inputs!$Y$4:$Y$268,0),MATCH(F_Inputs_Formatted!T$4,F_Inputs!$A$4:$Y$4,0)),$O38),"##BLANK")</f>
        <v>##BLANK</v>
      </c>
      <c r="U38" s="75" t="str">
        <f>IFERROR(ROUND(INDEX(F_Inputs!$A$4:$Y$268, MATCH(F_Inputs_Formatted!$B38&amp;F_Inputs_Formatted!$H38,F_Inputs!$Y$4:$Y$268,0),MATCH(F_Inputs_Formatted!U$4,F_Inputs!$A$4:$Y$4,0)),$O38),"##BLANK")</f>
        <v>##BLANK</v>
      </c>
      <c r="V38" s="75" t="str">
        <f>IFERROR(ROUND(INDEX(F_Inputs!$A$4:$Y$268, MATCH(F_Inputs_Formatted!$B38&amp;F_Inputs_Formatted!$H38,F_Inputs!$Y$4:$Y$268,0),MATCH(F_Inputs_Formatted!V$4,F_Inputs!$A$4:$Y$4,0)),$O38),"##BLANK")</f>
        <v>##BLANK</v>
      </c>
      <c r="W38" s="75" t="str">
        <f>IFERROR(ROUND(INDEX(F_Inputs!$A$4:$Y$268, MATCH(F_Inputs_Formatted!$B38&amp;F_Inputs_Formatted!$H38,F_Inputs!$Y$4:$Y$268,0),MATCH(F_Inputs_Formatted!W$4,F_Inputs!$A$4:$Y$4,0)),$O38),"##BLANK")</f>
        <v>##BLANK</v>
      </c>
      <c r="X38" s="75" t="str">
        <f>IFERROR(ROUND(INDEX(F_Inputs!$A$4:$Y$268, MATCH(F_Inputs_Formatted!$B38&amp;F_Inputs_Formatted!$H38,F_Inputs!$Y$4:$Y$268,0),MATCH(F_Inputs_Formatted!X$4,F_Inputs!$A$4:$Y$4,0)),$O38),"##BLANK")</f>
        <v>##BLANK</v>
      </c>
      <c r="Y38" s="75" t="str">
        <f>IFERROR(ROUND(INDEX(F_Inputs!$A$4:$Y$268, MATCH(F_Inputs_Formatted!$B38&amp;F_Inputs_Formatted!$H38,F_Inputs!$Y$4:$Y$268,0),MATCH(F_Inputs_Formatted!Y$4,F_Inputs!$A$4:$Y$4,0)),$O38),"##BLANK")</f>
        <v>##BLANK</v>
      </c>
      <c r="Z38" s="75" t="str">
        <f>IFERROR(ROUND(INDEX(F_Inputs!$A$4:$Y$268, MATCH(F_Inputs_Formatted!$B38&amp;F_Inputs_Formatted!$H38,F_Inputs!$Y$4:$Y$268,0),MATCH(F_Inputs_Formatted!Z$4,F_Inputs!$A$4:$Y$4,0)),$O38),"##BLANK")</f>
        <v>##BLANK</v>
      </c>
      <c r="AA38" s="75" t="str">
        <f>IFERROR(ROUND(INDEX(F_Inputs!$A$4:$Y$268, MATCH(F_Inputs_Formatted!$B38&amp;F_Inputs_Formatted!$H38,F_Inputs!$Y$4:$Y$268,0),MATCH(F_Inputs_Formatted!AA$4,F_Inputs!$A$4:$Y$4,0)),$O38),"##BLANK")</f>
        <v>##BLANK</v>
      </c>
      <c r="AB38" s="75" t="str">
        <f>IFERROR(ROUND(INDEX(F_Inputs!$A$4:$Y$268, MATCH(F_Inputs_Formatted!$B38&amp;F_Inputs_Formatted!$H38,F_Inputs!$Y$4:$Y$268,0),MATCH(F_Inputs_Formatted!AB$4,F_Inputs!$A$4:$Y$4,0)),$O38),"##BLANK")</f>
        <v>##BLANK</v>
      </c>
      <c r="AC38" s="75" t="str">
        <f>IFERROR(ROUND(INDEX(F_Inputs!$A$4:$Y$268, MATCH(F_Inputs_Formatted!$B38&amp;F_Inputs_Formatted!$H38,F_Inputs!$Y$4:$Y$268,0),MATCH(F_Inputs_Formatted!AC$4,F_Inputs!$A$4:$Y$4,0)),$O38),"##BLANK")</f>
        <v>##BLANK</v>
      </c>
      <c r="AD38" s="75" t="str">
        <f>IFERROR(ROUND(INDEX(F_Inputs!$A$4:$Y$268, MATCH(F_Inputs_Formatted!$B38&amp;F_Inputs_Formatted!$H38,F_Inputs!$Y$4:$Y$268,0),MATCH(F_Inputs_Formatted!AD$4,F_Inputs!$A$4:$Y$4,0)),$O38),"##BLANK")</f>
        <v>##BLANK</v>
      </c>
      <c r="AE38" s="75" t="str">
        <f>IFERROR(ROUND(INDEX(F_Inputs!$A$4:$Y$268, MATCH(F_Inputs_Formatted!$B38&amp;F_Inputs_Formatted!$H38,F_Inputs!$Y$4:$Y$268,0),MATCH(F_Inputs_Formatted!AE$4,F_Inputs!$A$4:$Y$4,0)),$O38),"##BLANK")</f>
        <v>##BLANK</v>
      </c>
      <c r="AF38" s="75" t="str">
        <f>IFERROR(ROUND(INDEX(F_Inputs!$A$4:$Y$268, MATCH(F_Inputs_Formatted!$B38&amp;F_Inputs_Formatted!$H38,F_Inputs!$Y$4:$Y$268,0),MATCH(F_Inputs_Formatted!AF$4,F_Inputs!$A$4:$Y$4,0)),$O38),"##BLANK")</f>
        <v>##BLANK</v>
      </c>
      <c r="AG38" s="75" t="str">
        <f>IFERROR(ROUND(INDEX(F_Inputs!$A$4:$Y$268, MATCH(F_Inputs_Formatted!$B38&amp;F_Inputs_Formatted!$H38,F_Inputs!$Y$4:$Y$268,0),MATCH(F_Inputs_Formatted!AG$4,F_Inputs!$A$4:$Y$4,0)),$O38),"##BLANK")</f>
        <v>##BLANK</v>
      </c>
      <c r="AH38" s="75" t="str">
        <f>IFERROR(ROUND(INDEX(F_Inputs!$A$4:$Y$268, MATCH(F_Inputs_Formatted!$B38&amp;F_Inputs_Formatted!$H38,F_Inputs!$Y$4:$Y$268,0),MATCH(F_Inputs_Formatted!AH$4,F_Inputs!$A$4:$Y$4,0)),$O38),"##BLANK")</f>
        <v>##BLANK</v>
      </c>
      <c r="AI38" s="75" t="str">
        <f>IFERROR(ROUND(INDEX(F_Inputs!$A$4:$Y$268, MATCH(F_Inputs_Formatted!$B38&amp;F_Inputs_Formatted!$H38,F_Inputs!$Y$4:$Y$268,0),MATCH(F_Inputs_Formatted!AI$4,F_Inputs!$A$4:$Y$4,0)),$O38),"##BLANK")</f>
        <v>##BLANK</v>
      </c>
    </row>
    <row r="39" spans="1:35" x14ac:dyDescent="0.25">
      <c r="A39" s="7"/>
      <c r="B39" s="8" t="s">
        <v>47</v>
      </c>
      <c r="C39" s="9" t="str">
        <f>_xlfn.XLOOKUP($B39,FD_Lists!$B$4:$B$25,FD_Lists!C$4:C$25)</f>
        <v>Anglian Water</v>
      </c>
      <c r="D39" s="9" t="str">
        <f>_xlfn.XLOOKUP($B39,FD_Lists!$B$4:$B$25,FD_Lists!D$4:D$25)</f>
        <v>England</v>
      </c>
      <c r="E39" s="9" t="str">
        <f>_xlfn.XLOOKUP($B39,FD_Lists!$B$4:$B$25,FD_Lists!E$4:E$25)</f>
        <v>Company</v>
      </c>
      <c r="F39" s="9" t="str">
        <f>_xlfn.XLOOKUP($B39,FD_Lists!$B$4:$B$25,FD_Lists!F$4:F$25)</f>
        <v>WaSC</v>
      </c>
      <c r="G39" s="10" t="s">
        <v>116</v>
      </c>
      <c r="H39" s="52" t="s">
        <v>52</v>
      </c>
      <c r="I39" s="11" t="str">
        <f>B39&amp;H39</f>
        <v>ANHOUT5_09_B_PR24</v>
      </c>
      <c r="J39" s="11" t="s">
        <v>117</v>
      </c>
      <c r="K39" s="11" t="s">
        <v>118</v>
      </c>
      <c r="L39" s="11" t="s">
        <v>119</v>
      </c>
      <c r="M39" s="64" t="str">
        <f>_xlfn.XLOOKUP(F_Inputs_Formatted!H39,F_Inputs!$B:$B,F_Inputs!C:C)</f>
        <v>Underlying calculations for common performance commitments - wastewater - River water quality?(phosphorus) - Phosphorus emitted in 2020 from treatment works that had a phosphorus limit for the latest calendar year.</v>
      </c>
      <c r="N39" s="64" t="str">
        <f>_xlfn.XLOOKUP(F_Inputs_Formatted!H39,F_Inputs!$B:$B,F_Inputs!D:D)</f>
        <v>kg</v>
      </c>
      <c r="O39" s="11">
        <v>4</v>
      </c>
      <c r="P39" s="11"/>
      <c r="Q39" s="16" t="str">
        <f>IFERROR(ROUND(INDEX(F_Inputs!$A$4:$Y$268, MATCH(F_Inputs_Formatted!$B39&amp;F_Inputs_Formatted!$H39,F_Inputs!$Y$4:$Y$268,0),MATCH(F_Inputs_Formatted!Q$4,F_Inputs!$A$4:$Y$4,0)),$O39),"##BLANK")</f>
        <v>##BLANK</v>
      </c>
      <c r="R39" s="16" t="str">
        <f>IFERROR(ROUND(INDEX(F_Inputs!$A$4:$Y$268, MATCH(F_Inputs_Formatted!$B39&amp;F_Inputs_Formatted!$H39,F_Inputs!$Y$4:$Y$268,0),MATCH(F_Inputs_Formatted!R$4,F_Inputs!$A$4:$Y$4,0)),$O39),"##BLANK")</f>
        <v>##BLANK</v>
      </c>
      <c r="S39" s="16" t="str">
        <f>IFERROR(ROUND(INDEX(F_Inputs!$A$4:$Y$268, MATCH(F_Inputs_Formatted!$B39&amp;F_Inputs_Formatted!$H39,F_Inputs!$Y$4:$Y$268,0),MATCH(F_Inputs_Formatted!S$4,F_Inputs!$A$4:$Y$4,0)),$O39),"##BLANK")</f>
        <v>##BLANK</v>
      </c>
      <c r="T39" s="16" t="str">
        <f>IFERROR(ROUND(INDEX(F_Inputs!$A$4:$Y$268, MATCH(F_Inputs_Formatted!$B39&amp;F_Inputs_Formatted!$H39,F_Inputs!$Y$4:$Y$268,0),MATCH(F_Inputs_Formatted!T$4,F_Inputs!$A$4:$Y$4,0)),$O39),"##BLANK")</f>
        <v>##BLANK</v>
      </c>
      <c r="U39" s="16" t="str">
        <f>IFERROR(ROUND(INDEX(F_Inputs!$A$4:$Y$268, MATCH(F_Inputs_Formatted!$B39&amp;F_Inputs_Formatted!$H39,F_Inputs!$Y$4:$Y$268,0),MATCH(F_Inputs_Formatted!U$4,F_Inputs!$A$4:$Y$4,0)),$O39),"##BLANK")</f>
        <v>##BLANK</v>
      </c>
      <c r="V39" s="16" t="str">
        <f>IFERROR(ROUND(INDEX(F_Inputs!$A$4:$Y$268, MATCH(F_Inputs_Formatted!$B39&amp;F_Inputs_Formatted!$H39,F_Inputs!$Y$4:$Y$268,0),MATCH(F_Inputs_Formatted!V$4,F_Inputs!$A$4:$Y$4,0)),$O39),"##BLANK")</f>
        <v>##BLANK</v>
      </c>
      <c r="W39" s="16" t="str">
        <f>IFERROR(ROUND(INDEX(F_Inputs!$A$4:$Y$268, MATCH(F_Inputs_Formatted!$B39&amp;F_Inputs_Formatted!$H39,F_Inputs!$Y$4:$Y$268,0),MATCH(F_Inputs_Formatted!W$4,F_Inputs!$A$4:$Y$4,0)),$O39),"##BLANK")</f>
        <v>##BLANK</v>
      </c>
      <c r="X39" s="16" t="str">
        <f>IFERROR(ROUND(INDEX(F_Inputs!$A$4:$Y$268, MATCH(F_Inputs_Formatted!$B39&amp;F_Inputs_Formatted!$H39,F_Inputs!$Y$4:$Y$268,0),MATCH(F_Inputs_Formatted!X$4,F_Inputs!$A$4:$Y$4,0)),$O39),"##BLANK")</f>
        <v>##BLANK</v>
      </c>
      <c r="Y39" s="16" t="str">
        <f>IFERROR(ROUND(INDEX(F_Inputs!$A$4:$Y$268, MATCH(F_Inputs_Formatted!$B39&amp;F_Inputs_Formatted!$H39,F_Inputs!$Y$4:$Y$268,0),MATCH(F_Inputs_Formatted!Y$4,F_Inputs!$A$4:$Y$4,0)),$O39),"##BLANK")</f>
        <v>##BLANK</v>
      </c>
      <c r="Z39" s="16">
        <f>IFERROR(ROUND(INDEX(F_Inputs!$A$4:$Y$268, MATCH(F_Inputs_Formatted!$B39&amp;F_Inputs_Formatted!$H39,F_Inputs!$Y$4:$Y$268,0),MATCH(F_Inputs_Formatted!Z$4,F_Inputs!$A$4:$Y$4,0)),$O39),"##BLANK")</f>
        <v>362316</v>
      </c>
      <c r="AA39" s="16">
        <f>IFERROR(ROUND(INDEX(F_Inputs!$A$4:$Y$268, MATCH(F_Inputs_Formatted!$B39&amp;F_Inputs_Formatted!$H39,F_Inputs!$Y$4:$Y$268,0),MATCH(F_Inputs_Formatted!AA$4,F_Inputs!$A$4:$Y$4,0)),$O39),"##BLANK")</f>
        <v>368802</v>
      </c>
      <c r="AB39" s="16">
        <f>IFERROR(ROUND(INDEX(F_Inputs!$A$4:$Y$268, MATCH(F_Inputs_Formatted!$B39&amp;F_Inputs_Formatted!$H39,F_Inputs!$Y$4:$Y$268,0),MATCH(F_Inputs_Formatted!AB$4,F_Inputs!$A$4:$Y$4,0)),$O39),"##BLANK")</f>
        <v>381705</v>
      </c>
      <c r="AC39" s="16">
        <f>IFERROR(ROUND(INDEX(F_Inputs!$A$4:$Y$268, MATCH(F_Inputs_Formatted!$B39&amp;F_Inputs_Formatted!$H39,F_Inputs!$Y$4:$Y$268,0),MATCH(F_Inputs_Formatted!AC$4,F_Inputs!$A$4:$Y$4,0)),$O39),"##BLANK")</f>
        <v>466554</v>
      </c>
      <c r="AD39" s="16">
        <f>IFERROR(ROUND(INDEX(F_Inputs!$A$4:$Y$268, MATCH(F_Inputs_Formatted!$B39&amp;F_Inputs_Formatted!$H39,F_Inputs!$Y$4:$Y$268,0),MATCH(F_Inputs_Formatted!AD$4,F_Inputs!$A$4:$Y$4,0)),$O39),"##BLANK")</f>
        <v>380289</v>
      </c>
      <c r="AE39" s="16">
        <f>IFERROR(ROUND(INDEX(F_Inputs!$A$4:$Y$268, MATCH(F_Inputs_Formatted!$B39&amp;F_Inputs_Formatted!$H39,F_Inputs!$Y$4:$Y$268,0),MATCH(F_Inputs_Formatted!AE$4,F_Inputs!$A$4:$Y$4,0)),$O39),"##BLANK")</f>
        <v>534550</v>
      </c>
      <c r="AF39" s="16">
        <f>IFERROR(ROUND(INDEX(F_Inputs!$A$4:$Y$268, MATCH(F_Inputs_Formatted!$B39&amp;F_Inputs_Formatted!$H39,F_Inputs!$Y$4:$Y$268,0),MATCH(F_Inputs_Formatted!AF$4,F_Inputs!$A$4:$Y$4,0)),$O39),"##BLANK")</f>
        <v>535527</v>
      </c>
      <c r="AG39" s="16">
        <f>IFERROR(ROUND(INDEX(F_Inputs!$A$4:$Y$268, MATCH(F_Inputs_Formatted!$B39&amp;F_Inputs_Formatted!$H39,F_Inputs!$Y$4:$Y$268,0),MATCH(F_Inputs_Formatted!AG$4,F_Inputs!$A$4:$Y$4,0)),$O39),"##BLANK")</f>
        <v>535920</v>
      </c>
      <c r="AH39" s="16">
        <f>IFERROR(ROUND(INDEX(F_Inputs!$A$4:$Y$268, MATCH(F_Inputs_Formatted!$B39&amp;F_Inputs_Formatted!$H39,F_Inputs!$Y$4:$Y$268,0),MATCH(F_Inputs_Formatted!AH$4,F_Inputs!$A$4:$Y$4,0)),$O39),"##BLANK")</f>
        <v>550283</v>
      </c>
      <c r="AI39" s="16">
        <f>IFERROR(ROUND(INDEX(F_Inputs!$A$4:$Y$268, MATCH(F_Inputs_Formatted!$B39&amp;F_Inputs_Formatted!$H39,F_Inputs!$Y$4:$Y$268,0),MATCH(F_Inputs_Formatted!AI$4,F_Inputs!$A$4:$Y$4,0)),$O39),"##BLANK")</f>
        <v>550283</v>
      </c>
    </row>
    <row r="40" spans="1:35" x14ac:dyDescent="0.25">
      <c r="A40" s="7"/>
      <c r="B40" s="9" t="s">
        <v>69</v>
      </c>
      <c r="C40" s="9" t="str">
        <f>_xlfn.XLOOKUP($B40,FD_Lists!$B$4:$B$25,FD_Lists!C$4:C$25)</f>
        <v>Dŵr Cymru</v>
      </c>
      <c r="D40" s="9" t="str">
        <f>_xlfn.XLOOKUP($B40,FD_Lists!$B$4:$B$25,FD_Lists!D$4:D$25)</f>
        <v>Wales</v>
      </c>
      <c r="E40" s="9" t="str">
        <f>_xlfn.XLOOKUP($B40,FD_Lists!$B$4:$B$25,FD_Lists!E$4:E$25)</f>
        <v>Company</v>
      </c>
      <c r="F40" s="9" t="str">
        <f>_xlfn.XLOOKUP($B40,FD_Lists!$B$4:$B$25,FD_Lists!F$4:F$25)</f>
        <v>WaSC</v>
      </c>
      <c r="G40" s="10" t="s">
        <v>116</v>
      </c>
      <c r="H40" s="52" t="s">
        <v>52</v>
      </c>
      <c r="I40" s="11" t="str">
        <f t="shared" ref="I40:I55" si="2">B40&amp;H40</f>
        <v>WSHOUT5_09_B_PR24</v>
      </c>
      <c r="J40" s="11" t="s">
        <v>117</v>
      </c>
      <c r="K40" s="11" t="s">
        <v>118</v>
      </c>
      <c r="L40" s="11" t="s">
        <v>119</v>
      </c>
      <c r="M40" s="64" t="str">
        <f>_xlfn.XLOOKUP(F_Inputs_Formatted!H40,F_Inputs!$B:$B,F_Inputs!C:C)</f>
        <v>Underlying calculations for common performance commitments - wastewater - River water quality?(phosphorus) - Phosphorus emitted in 2020 from treatment works that had a phosphorus limit for the latest calendar year.</v>
      </c>
      <c r="N40" s="64" t="str">
        <f>_xlfn.XLOOKUP(F_Inputs_Formatted!H40,F_Inputs!$B:$B,F_Inputs!D:D)</f>
        <v>kg</v>
      </c>
      <c r="O40" s="11">
        <v>4</v>
      </c>
      <c r="P40" s="11"/>
      <c r="Q40" s="16">
        <f>IFERROR(ROUND(INDEX(F_Inputs!$A$4:$Y$268, MATCH(F_Inputs_Formatted!$B40&amp;F_Inputs_Formatted!$H40,F_Inputs!$Y$4:$Y$268,0),MATCH(F_Inputs_Formatted!Q$4,F_Inputs!$A$4:$Y$4,0)),$O40),"##BLANK")</f>
        <v>56886.720000000001</v>
      </c>
      <c r="R40" s="16">
        <f>IFERROR(ROUND(INDEX(F_Inputs!$A$4:$Y$268, MATCH(F_Inputs_Formatted!$B40&amp;F_Inputs_Formatted!$H40,F_Inputs!$Y$4:$Y$268,0),MATCH(F_Inputs_Formatted!R$4,F_Inputs!$A$4:$Y$4,0)),$O40),"##BLANK")</f>
        <v>57403.993499999997</v>
      </c>
      <c r="S40" s="16">
        <f>IFERROR(ROUND(INDEX(F_Inputs!$A$4:$Y$268, MATCH(F_Inputs_Formatted!$B40&amp;F_Inputs_Formatted!$H40,F_Inputs!$Y$4:$Y$268,0),MATCH(F_Inputs_Formatted!S$4,F_Inputs!$A$4:$Y$4,0)),$O40),"##BLANK")</f>
        <v>63901.549500000001</v>
      </c>
      <c r="T40" s="16">
        <f>IFERROR(ROUND(INDEX(F_Inputs!$A$4:$Y$268, MATCH(F_Inputs_Formatted!$B40&amp;F_Inputs_Formatted!$H40,F_Inputs!$Y$4:$Y$268,0),MATCH(F_Inputs_Formatted!T$4,F_Inputs!$A$4:$Y$4,0)),$O40),"##BLANK")</f>
        <v>73253.231400000004</v>
      </c>
      <c r="U40" s="16">
        <f>IFERROR(ROUND(INDEX(F_Inputs!$A$4:$Y$268, MATCH(F_Inputs_Formatted!$B40&amp;F_Inputs_Formatted!$H40,F_Inputs!$Y$4:$Y$268,0),MATCH(F_Inputs_Formatted!U$4,F_Inputs!$A$4:$Y$4,0)),$O40),"##BLANK")</f>
        <v>73253.231400000004</v>
      </c>
      <c r="V40" s="16">
        <f>IFERROR(ROUND(INDEX(F_Inputs!$A$4:$Y$268, MATCH(F_Inputs_Formatted!$B40&amp;F_Inputs_Formatted!$H40,F_Inputs!$Y$4:$Y$268,0),MATCH(F_Inputs_Formatted!V$4,F_Inputs!$A$4:$Y$4,0)),$O40),"##BLANK")</f>
        <v>73253.231400000004</v>
      </c>
      <c r="W40" s="16">
        <f>IFERROR(ROUND(INDEX(F_Inputs!$A$4:$Y$268, MATCH(F_Inputs_Formatted!$B40&amp;F_Inputs_Formatted!$H40,F_Inputs!$Y$4:$Y$268,0),MATCH(F_Inputs_Formatted!W$4,F_Inputs!$A$4:$Y$4,0)),$O40),"##BLANK")</f>
        <v>73253.231400000004</v>
      </c>
      <c r="X40" s="16">
        <f>IFERROR(ROUND(INDEX(F_Inputs!$A$4:$Y$268, MATCH(F_Inputs_Formatted!$B40&amp;F_Inputs_Formatted!$H40,F_Inputs!$Y$4:$Y$268,0),MATCH(F_Inputs_Formatted!X$4,F_Inputs!$A$4:$Y$4,0)),$O40),"##BLANK")</f>
        <v>75297.021599999993</v>
      </c>
      <c r="Y40" s="16">
        <f>IFERROR(ROUND(INDEX(F_Inputs!$A$4:$Y$268, MATCH(F_Inputs_Formatted!$B40&amp;F_Inputs_Formatted!$H40,F_Inputs!$Y$4:$Y$268,0),MATCH(F_Inputs_Formatted!Y$4,F_Inputs!$A$4:$Y$4,0)),$O40),"##BLANK")</f>
        <v>75297.021599999993</v>
      </c>
      <c r="Z40" s="16">
        <f>IFERROR(ROUND(INDEX(F_Inputs!$A$4:$Y$268, MATCH(F_Inputs_Formatted!$B40&amp;F_Inputs_Formatted!$H40,F_Inputs!$Y$4:$Y$268,0),MATCH(F_Inputs_Formatted!Z$4,F_Inputs!$A$4:$Y$4,0)),$O40),"##BLANK")</f>
        <v>75297.021599999993</v>
      </c>
      <c r="AA40" s="16">
        <f>IFERROR(ROUND(INDEX(F_Inputs!$A$4:$Y$268, MATCH(F_Inputs_Formatted!$B40&amp;F_Inputs_Formatted!$H40,F_Inputs!$Y$4:$Y$268,0),MATCH(F_Inputs_Formatted!AA$4,F_Inputs!$A$4:$Y$4,0)),$O40),"##BLANK")</f>
        <v>75297.021599999993</v>
      </c>
      <c r="AB40" s="16">
        <f>IFERROR(ROUND(INDEX(F_Inputs!$A$4:$Y$268, MATCH(F_Inputs_Formatted!$B40&amp;F_Inputs_Formatted!$H40,F_Inputs!$Y$4:$Y$268,0),MATCH(F_Inputs_Formatted!AB$4,F_Inputs!$A$4:$Y$4,0)),$O40),"##BLANK")</f>
        <v>75369.291599999997</v>
      </c>
      <c r="AC40" s="16">
        <f>IFERROR(ROUND(INDEX(F_Inputs!$A$4:$Y$268, MATCH(F_Inputs_Formatted!$B40&amp;F_Inputs_Formatted!$H40,F_Inputs!$Y$4:$Y$268,0),MATCH(F_Inputs_Formatted!AC$4,F_Inputs!$A$4:$Y$4,0)),$O40),"##BLANK")</f>
        <v>75369.291599999997</v>
      </c>
      <c r="AD40" s="16">
        <f>IFERROR(ROUND(INDEX(F_Inputs!$A$4:$Y$268, MATCH(F_Inputs_Formatted!$B40&amp;F_Inputs_Formatted!$H40,F_Inputs!$Y$4:$Y$268,0),MATCH(F_Inputs_Formatted!AD$4,F_Inputs!$A$4:$Y$4,0)),$O40),"##BLANK")</f>
        <v>156711.50779999999</v>
      </c>
      <c r="AE40" s="16">
        <f>IFERROR(ROUND(INDEX(F_Inputs!$A$4:$Y$268, MATCH(F_Inputs_Formatted!$B40&amp;F_Inputs_Formatted!$H40,F_Inputs!$Y$4:$Y$268,0),MATCH(F_Inputs_Formatted!AE$4,F_Inputs!$A$4:$Y$4,0)),$O40),"##BLANK")</f>
        <v>173822.35550000001</v>
      </c>
      <c r="AF40" s="16">
        <f>IFERROR(ROUND(INDEX(F_Inputs!$A$4:$Y$268, MATCH(F_Inputs_Formatted!$B40&amp;F_Inputs_Formatted!$H40,F_Inputs!$Y$4:$Y$268,0),MATCH(F_Inputs_Formatted!AF$4,F_Inputs!$A$4:$Y$4,0)),$O40),"##BLANK")</f>
        <v>203802.13080000001</v>
      </c>
      <c r="AG40" s="16">
        <f>IFERROR(ROUND(INDEX(F_Inputs!$A$4:$Y$268, MATCH(F_Inputs_Formatted!$B40&amp;F_Inputs_Formatted!$H40,F_Inputs!$Y$4:$Y$268,0),MATCH(F_Inputs_Formatted!AG$4,F_Inputs!$A$4:$Y$4,0)),$O40),"##BLANK")</f>
        <v>204332.50090000001</v>
      </c>
      <c r="AH40" s="16">
        <f>IFERROR(ROUND(INDEX(F_Inputs!$A$4:$Y$268, MATCH(F_Inputs_Formatted!$B40&amp;F_Inputs_Formatted!$H40,F_Inputs!$Y$4:$Y$268,0),MATCH(F_Inputs_Formatted!AH$4,F_Inputs!$A$4:$Y$4,0)),$O40),"##BLANK")</f>
        <v>209047.96189999999</v>
      </c>
      <c r="AI40" s="16">
        <f>IFERROR(ROUND(INDEX(F_Inputs!$A$4:$Y$268, MATCH(F_Inputs_Formatted!$B40&amp;F_Inputs_Formatted!$H40,F_Inputs!$Y$4:$Y$268,0),MATCH(F_Inputs_Formatted!AI$4,F_Inputs!$A$4:$Y$4,0)),$O40),"##BLANK")</f>
        <v>216832.86470000001</v>
      </c>
    </row>
    <row r="41" spans="1:35" x14ac:dyDescent="0.25">
      <c r="A41" s="7"/>
      <c r="B41" s="9" t="s">
        <v>71</v>
      </c>
      <c r="C41" s="9" t="str">
        <f>_xlfn.XLOOKUP($B41,FD_Lists!$B$4:$B$25,FD_Lists!C$4:C$25)</f>
        <v>Hafren Dyfrdwy</v>
      </c>
      <c r="D41" s="9" t="str">
        <f>_xlfn.XLOOKUP($B41,FD_Lists!$B$4:$B$25,FD_Lists!D$4:D$25)</f>
        <v>Wales</v>
      </c>
      <c r="E41" s="9" t="str">
        <f>_xlfn.XLOOKUP($B41,FD_Lists!$B$4:$B$25,FD_Lists!E$4:E$25)</f>
        <v>Company</v>
      </c>
      <c r="F41" s="9" t="str">
        <f>_xlfn.XLOOKUP($B41,FD_Lists!$B$4:$B$25,FD_Lists!F$4:F$25)</f>
        <v>WaSC</v>
      </c>
      <c r="G41" s="10" t="s">
        <v>116</v>
      </c>
      <c r="H41" s="52" t="s">
        <v>52</v>
      </c>
      <c r="I41" s="11" t="str">
        <f t="shared" si="2"/>
        <v>HDDOUT5_09_B_PR24</v>
      </c>
      <c r="J41" s="11" t="s">
        <v>117</v>
      </c>
      <c r="K41" s="11" t="s">
        <v>118</v>
      </c>
      <c r="L41" s="11" t="s">
        <v>119</v>
      </c>
      <c r="M41" s="64" t="str">
        <f>_xlfn.XLOOKUP(F_Inputs_Formatted!H41,F_Inputs!$B:$B,F_Inputs!C:C)</f>
        <v>Underlying calculations for common performance commitments - wastewater - River water quality?(phosphorus) - Phosphorus emitted in 2020 from treatment works that had a phosphorus limit for the latest calendar year.</v>
      </c>
      <c r="N41" s="64" t="str">
        <f>_xlfn.XLOOKUP(F_Inputs_Formatted!H41,F_Inputs!$B:$B,F_Inputs!D:D)</f>
        <v>kg</v>
      </c>
      <c r="O41" s="11">
        <v>4</v>
      </c>
      <c r="P41" s="11"/>
      <c r="Q41" s="16">
        <f>IFERROR(ROUND(INDEX(F_Inputs!$A$4:$Y$268, MATCH(F_Inputs_Formatted!$B41&amp;F_Inputs_Formatted!$H41,F_Inputs!$Y$4:$Y$268,0),MATCH(F_Inputs_Formatted!Q$4,F_Inputs!$A$4:$Y$4,0)),$O41),"##BLANK")</f>
        <v>93.481099999999998</v>
      </c>
      <c r="R41" s="16">
        <f>IFERROR(ROUND(INDEX(F_Inputs!$A$4:$Y$268, MATCH(F_Inputs_Formatted!$B41&amp;F_Inputs_Formatted!$H41,F_Inputs!$Y$4:$Y$268,0),MATCH(F_Inputs_Formatted!R$4,F_Inputs!$A$4:$Y$4,0)),$O41),"##BLANK")</f>
        <v>153.63679999999999</v>
      </c>
      <c r="S41" s="16">
        <f>IFERROR(ROUND(INDEX(F_Inputs!$A$4:$Y$268, MATCH(F_Inputs_Formatted!$B41&amp;F_Inputs_Formatted!$H41,F_Inputs!$Y$4:$Y$268,0),MATCH(F_Inputs_Formatted!S$4,F_Inputs!$A$4:$Y$4,0)),$O41),"##BLANK")</f>
        <v>121.2231</v>
      </c>
      <c r="T41" s="16">
        <f>IFERROR(ROUND(INDEX(F_Inputs!$A$4:$Y$268, MATCH(F_Inputs_Formatted!$B41&amp;F_Inputs_Formatted!$H41,F_Inputs!$Y$4:$Y$268,0),MATCH(F_Inputs_Formatted!T$4,F_Inputs!$A$4:$Y$4,0)),$O41),"##BLANK")</f>
        <v>113.48009999999999</v>
      </c>
      <c r="U41" s="16">
        <f>IFERROR(ROUND(INDEX(F_Inputs!$A$4:$Y$268, MATCH(F_Inputs_Formatted!$B41&amp;F_Inputs_Formatted!$H41,F_Inputs!$Y$4:$Y$268,0),MATCH(F_Inputs_Formatted!U$4,F_Inputs!$A$4:$Y$4,0)),$O41),"##BLANK")</f>
        <v>108.19880000000001</v>
      </c>
      <c r="V41" s="16">
        <f>IFERROR(ROUND(INDEX(F_Inputs!$A$4:$Y$268, MATCH(F_Inputs_Formatted!$B41&amp;F_Inputs_Formatted!$H41,F_Inputs!$Y$4:$Y$268,0),MATCH(F_Inputs_Formatted!V$4,F_Inputs!$A$4:$Y$4,0)),$O41),"##BLANK")</f>
        <v>119.0722</v>
      </c>
      <c r="W41" s="16">
        <f>IFERROR(ROUND(INDEX(F_Inputs!$A$4:$Y$268, MATCH(F_Inputs_Formatted!$B41&amp;F_Inputs_Formatted!$H41,F_Inputs!$Y$4:$Y$268,0),MATCH(F_Inputs_Formatted!W$4,F_Inputs!$A$4:$Y$4,0)),$O41),"##BLANK")</f>
        <v>112.68</v>
      </c>
      <c r="X41" s="16">
        <f>IFERROR(ROUND(INDEX(F_Inputs!$A$4:$Y$268, MATCH(F_Inputs_Formatted!$B41&amp;F_Inputs_Formatted!$H41,F_Inputs!$Y$4:$Y$268,0),MATCH(F_Inputs_Formatted!X$4,F_Inputs!$A$4:$Y$4,0)),$O41),"##BLANK")</f>
        <v>139.86859999999999</v>
      </c>
      <c r="Y41" s="16">
        <f>IFERROR(ROUND(INDEX(F_Inputs!$A$4:$Y$268, MATCH(F_Inputs_Formatted!$B41&amp;F_Inputs_Formatted!$H41,F_Inputs!$Y$4:$Y$268,0),MATCH(F_Inputs_Formatted!Y$4,F_Inputs!$A$4:$Y$4,0)),$O41),"##BLANK")</f>
        <v>151.59020000000001</v>
      </c>
      <c r="Z41" s="16">
        <f>IFERROR(ROUND(INDEX(F_Inputs!$A$4:$Y$268, MATCH(F_Inputs_Formatted!$B41&amp;F_Inputs_Formatted!$H41,F_Inputs!$Y$4:$Y$268,0),MATCH(F_Inputs_Formatted!Z$4,F_Inputs!$A$4:$Y$4,0)),$O41),"##BLANK")</f>
        <v>152.90100000000001</v>
      </c>
      <c r="AA41" s="16">
        <f>IFERROR(ROUND(INDEX(F_Inputs!$A$4:$Y$268, MATCH(F_Inputs_Formatted!$B41&amp;F_Inputs_Formatted!$H41,F_Inputs!$Y$4:$Y$268,0),MATCH(F_Inputs_Formatted!AA$4,F_Inputs!$A$4:$Y$4,0)),$O41),"##BLANK")</f>
        <v>138.81890000000001</v>
      </c>
      <c r="AB41" s="16">
        <f>IFERROR(ROUND(INDEX(F_Inputs!$A$4:$Y$268, MATCH(F_Inputs_Formatted!$B41&amp;F_Inputs_Formatted!$H41,F_Inputs!$Y$4:$Y$268,0),MATCH(F_Inputs_Formatted!AB$4,F_Inputs!$A$4:$Y$4,0)),$O41),"##BLANK")</f>
        <v>118.87</v>
      </c>
      <c r="AC41" s="16">
        <f>IFERROR(ROUND(INDEX(F_Inputs!$A$4:$Y$268, MATCH(F_Inputs_Formatted!$B41&amp;F_Inputs_Formatted!$H41,F_Inputs!$Y$4:$Y$268,0),MATCH(F_Inputs_Formatted!AC$4,F_Inputs!$A$4:$Y$4,0)),$O41),"##BLANK")</f>
        <v>376.90499999999997</v>
      </c>
      <c r="AD41" s="16">
        <f>IFERROR(ROUND(INDEX(F_Inputs!$A$4:$Y$268, MATCH(F_Inputs_Formatted!$B41&amp;F_Inputs_Formatted!$H41,F_Inputs!$Y$4:$Y$268,0),MATCH(F_Inputs_Formatted!AD$4,F_Inputs!$A$4:$Y$4,0)),$O41),"##BLANK")</f>
        <v>376.90499999999997</v>
      </c>
      <c r="AE41" s="16">
        <f>IFERROR(ROUND(INDEX(F_Inputs!$A$4:$Y$268, MATCH(F_Inputs_Formatted!$B41&amp;F_Inputs_Formatted!$H41,F_Inputs!$Y$4:$Y$268,0),MATCH(F_Inputs_Formatted!AE$4,F_Inputs!$A$4:$Y$4,0)),$O41),"##BLANK")</f>
        <v>5901.1526000000003</v>
      </c>
      <c r="AF41" s="16">
        <f>IFERROR(ROUND(INDEX(F_Inputs!$A$4:$Y$268, MATCH(F_Inputs_Formatted!$B41&amp;F_Inputs_Formatted!$H41,F_Inputs!$Y$4:$Y$268,0),MATCH(F_Inputs_Formatted!AF$4,F_Inputs!$A$4:$Y$4,0)),$O41),"##BLANK")</f>
        <v>5901.1526000000003</v>
      </c>
      <c r="AG41" s="16">
        <f>IFERROR(ROUND(INDEX(F_Inputs!$A$4:$Y$268, MATCH(F_Inputs_Formatted!$B41&amp;F_Inputs_Formatted!$H41,F_Inputs!$Y$4:$Y$268,0),MATCH(F_Inputs_Formatted!AG$4,F_Inputs!$A$4:$Y$4,0)),$O41),"##BLANK")</f>
        <v>5901.1526000000003</v>
      </c>
      <c r="AH41" s="16">
        <f>IFERROR(ROUND(INDEX(F_Inputs!$A$4:$Y$268, MATCH(F_Inputs_Formatted!$B41&amp;F_Inputs_Formatted!$H41,F_Inputs!$Y$4:$Y$268,0),MATCH(F_Inputs_Formatted!AH$4,F_Inputs!$A$4:$Y$4,0)),$O41),"##BLANK")</f>
        <v>5901.1526000000003</v>
      </c>
      <c r="AI41" s="16">
        <f>IFERROR(ROUND(INDEX(F_Inputs!$A$4:$Y$268, MATCH(F_Inputs_Formatted!$B41&amp;F_Inputs_Formatted!$H41,F_Inputs!$Y$4:$Y$268,0),MATCH(F_Inputs_Formatted!AI$4,F_Inputs!$A$4:$Y$4,0)),$O41),"##BLANK")</f>
        <v>5901.1526000000003</v>
      </c>
    </row>
    <row r="42" spans="1:35" x14ac:dyDescent="0.25">
      <c r="A42" s="7"/>
      <c r="B42" s="9" t="s">
        <v>75</v>
      </c>
      <c r="C42" s="9" t="str">
        <f>_xlfn.XLOOKUP($B42,FD_Lists!$B$4:$B$25,FD_Lists!C$4:C$25)</f>
        <v>Northumbrian Water</v>
      </c>
      <c r="D42" s="9" t="str">
        <f>_xlfn.XLOOKUP($B42,FD_Lists!$B$4:$B$25,FD_Lists!D$4:D$25)</f>
        <v>England</v>
      </c>
      <c r="E42" s="9" t="str">
        <f>_xlfn.XLOOKUP($B42,FD_Lists!$B$4:$B$25,FD_Lists!E$4:E$25)</f>
        <v>Company</v>
      </c>
      <c r="F42" s="9" t="str">
        <f>_xlfn.XLOOKUP($B42,FD_Lists!$B$4:$B$25,FD_Lists!F$4:F$25)</f>
        <v>WaSC</v>
      </c>
      <c r="G42" s="10" t="s">
        <v>116</v>
      </c>
      <c r="H42" s="52" t="s">
        <v>52</v>
      </c>
      <c r="I42" s="11" t="str">
        <f t="shared" si="2"/>
        <v>NESOUT5_09_B_PR24</v>
      </c>
      <c r="J42" s="11" t="s">
        <v>117</v>
      </c>
      <c r="K42" s="11" t="s">
        <v>118</v>
      </c>
      <c r="L42" s="11" t="s">
        <v>119</v>
      </c>
      <c r="M42" s="64" t="str">
        <f>_xlfn.XLOOKUP(F_Inputs_Formatted!H42,F_Inputs!$B:$B,F_Inputs!C:C)</f>
        <v>Underlying calculations for common performance commitments - wastewater - River water quality?(phosphorus) - Phosphorus emitted in 2020 from treatment works that had a phosphorus limit for the latest calendar year.</v>
      </c>
      <c r="N42" s="64" t="str">
        <f>_xlfn.XLOOKUP(F_Inputs_Formatted!H42,F_Inputs!$B:$B,F_Inputs!D:D)</f>
        <v>kg</v>
      </c>
      <c r="O42" s="11">
        <v>4</v>
      </c>
      <c r="P42" s="11"/>
      <c r="Q42" s="16" t="str">
        <f>IFERROR(ROUND(INDEX(F_Inputs!$A$4:$Y$268, MATCH(F_Inputs_Formatted!$B42&amp;F_Inputs_Formatted!$H42,F_Inputs!$Y$4:$Y$268,0),MATCH(F_Inputs_Formatted!Q$4,F_Inputs!$A$4:$Y$4,0)),$O42),"##BLANK")</f>
        <v>##BLANK</v>
      </c>
      <c r="R42" s="16" t="str">
        <f>IFERROR(ROUND(INDEX(F_Inputs!$A$4:$Y$268, MATCH(F_Inputs_Formatted!$B42&amp;F_Inputs_Formatted!$H42,F_Inputs!$Y$4:$Y$268,0),MATCH(F_Inputs_Formatted!R$4,F_Inputs!$A$4:$Y$4,0)),$O42),"##BLANK")</f>
        <v>##BLANK</v>
      </c>
      <c r="S42" s="16" t="str">
        <f>IFERROR(ROUND(INDEX(F_Inputs!$A$4:$Y$268, MATCH(F_Inputs_Formatted!$B42&amp;F_Inputs_Formatted!$H42,F_Inputs!$Y$4:$Y$268,0),MATCH(F_Inputs_Formatted!S$4,F_Inputs!$A$4:$Y$4,0)),$O42),"##BLANK")</f>
        <v>##BLANK</v>
      </c>
      <c r="T42" s="16" t="str">
        <f>IFERROR(ROUND(INDEX(F_Inputs!$A$4:$Y$268, MATCH(F_Inputs_Formatted!$B42&amp;F_Inputs_Formatted!$H42,F_Inputs!$Y$4:$Y$268,0),MATCH(F_Inputs_Formatted!T$4,F_Inputs!$A$4:$Y$4,0)),$O42),"##BLANK")</f>
        <v>##BLANK</v>
      </c>
      <c r="U42" s="16" t="str">
        <f>IFERROR(ROUND(INDEX(F_Inputs!$A$4:$Y$268, MATCH(F_Inputs_Formatted!$B42&amp;F_Inputs_Formatted!$H42,F_Inputs!$Y$4:$Y$268,0),MATCH(F_Inputs_Formatted!U$4,F_Inputs!$A$4:$Y$4,0)),$O42),"##BLANK")</f>
        <v>##BLANK</v>
      </c>
      <c r="V42" s="16" t="str">
        <f>IFERROR(ROUND(INDEX(F_Inputs!$A$4:$Y$268, MATCH(F_Inputs_Formatted!$B42&amp;F_Inputs_Formatted!$H42,F_Inputs!$Y$4:$Y$268,0),MATCH(F_Inputs_Formatted!V$4,F_Inputs!$A$4:$Y$4,0)),$O42),"##BLANK")</f>
        <v>##BLANK</v>
      </c>
      <c r="W42" s="16" t="str">
        <f>IFERROR(ROUND(INDEX(F_Inputs!$A$4:$Y$268, MATCH(F_Inputs_Formatted!$B42&amp;F_Inputs_Formatted!$H42,F_Inputs!$Y$4:$Y$268,0),MATCH(F_Inputs_Formatted!W$4,F_Inputs!$A$4:$Y$4,0)),$O42),"##BLANK")</f>
        <v>##BLANK</v>
      </c>
      <c r="X42" s="16" t="str">
        <f>IFERROR(ROUND(INDEX(F_Inputs!$A$4:$Y$268, MATCH(F_Inputs_Formatted!$B42&amp;F_Inputs_Formatted!$H42,F_Inputs!$Y$4:$Y$268,0),MATCH(F_Inputs_Formatted!X$4,F_Inputs!$A$4:$Y$4,0)),$O42),"##BLANK")</f>
        <v>##BLANK</v>
      </c>
      <c r="Y42" s="16" t="str">
        <f>IFERROR(ROUND(INDEX(F_Inputs!$A$4:$Y$268, MATCH(F_Inputs_Formatted!$B42&amp;F_Inputs_Formatted!$H42,F_Inputs!$Y$4:$Y$268,0),MATCH(F_Inputs_Formatted!Y$4,F_Inputs!$A$4:$Y$4,0)),$O42),"##BLANK")</f>
        <v>##BLANK</v>
      </c>
      <c r="Z42" s="16">
        <f>IFERROR(ROUND(INDEX(F_Inputs!$A$4:$Y$268, MATCH(F_Inputs_Formatted!$B42&amp;F_Inputs_Formatted!$H42,F_Inputs!$Y$4:$Y$268,0),MATCH(F_Inputs_Formatted!Z$4,F_Inputs!$A$4:$Y$4,0)),$O42),"##BLANK")</f>
        <v>47712.316899999998</v>
      </c>
      <c r="AA42" s="16">
        <f>IFERROR(ROUND(INDEX(F_Inputs!$A$4:$Y$268, MATCH(F_Inputs_Formatted!$B42&amp;F_Inputs_Formatted!$H42,F_Inputs!$Y$4:$Y$268,0),MATCH(F_Inputs_Formatted!AA$4,F_Inputs!$A$4:$Y$4,0)),$O42),"##BLANK")</f>
        <v>47712.316899999998</v>
      </c>
      <c r="AB42" s="16">
        <f>IFERROR(ROUND(INDEX(F_Inputs!$A$4:$Y$268, MATCH(F_Inputs_Formatted!$B42&amp;F_Inputs_Formatted!$H42,F_Inputs!$Y$4:$Y$268,0),MATCH(F_Inputs_Formatted!AB$4,F_Inputs!$A$4:$Y$4,0)),$O42),"##BLANK")</f>
        <v>47712.316899999998</v>
      </c>
      <c r="AC42" s="16">
        <f>IFERROR(ROUND(INDEX(F_Inputs!$A$4:$Y$268, MATCH(F_Inputs_Formatted!$B42&amp;F_Inputs_Formatted!$H42,F_Inputs!$Y$4:$Y$268,0),MATCH(F_Inputs_Formatted!AC$4,F_Inputs!$A$4:$Y$4,0)),$O42),"##BLANK")</f>
        <v>47712.316899999998</v>
      </c>
      <c r="AD42" s="16">
        <f>IFERROR(ROUND(INDEX(F_Inputs!$A$4:$Y$268, MATCH(F_Inputs_Formatted!$B42&amp;F_Inputs_Formatted!$H42,F_Inputs!$Y$4:$Y$268,0),MATCH(F_Inputs_Formatted!AD$4,F_Inputs!$A$4:$Y$4,0)),$O42),"##BLANK")</f>
        <v>48631.667500000003</v>
      </c>
      <c r="AE42" s="16">
        <f>IFERROR(ROUND(INDEX(F_Inputs!$A$4:$Y$268, MATCH(F_Inputs_Formatted!$B42&amp;F_Inputs_Formatted!$H42,F_Inputs!$Y$4:$Y$268,0),MATCH(F_Inputs_Formatted!AE$4,F_Inputs!$A$4:$Y$4,0)),$O42),"##BLANK")</f>
        <v>74205.251799999998</v>
      </c>
      <c r="AF42" s="16">
        <f>IFERROR(ROUND(INDEX(F_Inputs!$A$4:$Y$268, MATCH(F_Inputs_Formatted!$B42&amp;F_Inputs_Formatted!$H42,F_Inputs!$Y$4:$Y$268,0),MATCH(F_Inputs_Formatted!AF$4,F_Inputs!$A$4:$Y$4,0)),$O42),"##BLANK")</f>
        <v>74205.251799999998</v>
      </c>
      <c r="AG42" s="16">
        <f>IFERROR(ROUND(INDEX(F_Inputs!$A$4:$Y$268, MATCH(F_Inputs_Formatted!$B42&amp;F_Inputs_Formatted!$H42,F_Inputs!$Y$4:$Y$268,0),MATCH(F_Inputs_Formatted!AG$4,F_Inputs!$A$4:$Y$4,0)),$O42),"##BLANK")</f>
        <v>82321.2595</v>
      </c>
      <c r="AH42" s="16">
        <f>IFERROR(ROUND(INDEX(F_Inputs!$A$4:$Y$268, MATCH(F_Inputs_Formatted!$B42&amp;F_Inputs_Formatted!$H42,F_Inputs!$Y$4:$Y$268,0),MATCH(F_Inputs_Formatted!AH$4,F_Inputs!$A$4:$Y$4,0)),$O42),"##BLANK")</f>
        <v>82321.2595</v>
      </c>
      <c r="AI42" s="16">
        <f>IFERROR(ROUND(INDEX(F_Inputs!$A$4:$Y$268, MATCH(F_Inputs_Formatted!$B42&amp;F_Inputs_Formatted!$H42,F_Inputs!$Y$4:$Y$268,0),MATCH(F_Inputs_Formatted!AI$4,F_Inputs!$A$4:$Y$4,0)),$O42),"##BLANK")</f>
        <v>82321.2595</v>
      </c>
    </row>
    <row r="43" spans="1:35" x14ac:dyDescent="0.25">
      <c r="A43" s="7"/>
      <c r="B43" s="9" t="s">
        <v>76</v>
      </c>
      <c r="C43" s="9" t="str">
        <f>_xlfn.XLOOKUP($B43,FD_Lists!$B$4:$B$25,FD_Lists!C$4:C$25)</f>
        <v>Severn Trent Water</v>
      </c>
      <c r="D43" s="9" t="str">
        <f>_xlfn.XLOOKUP($B43,FD_Lists!$B$4:$B$25,FD_Lists!D$4:D$25)</f>
        <v>England</v>
      </c>
      <c r="E43" s="9" t="str">
        <f>_xlfn.XLOOKUP($B43,FD_Lists!$B$4:$B$25,FD_Lists!E$4:E$25)</f>
        <v>Company</v>
      </c>
      <c r="F43" s="9" t="str">
        <f>_xlfn.XLOOKUP($B43,FD_Lists!$B$4:$B$25,FD_Lists!F$4:F$25)</f>
        <v>WaSC</v>
      </c>
      <c r="G43" s="10" t="s">
        <v>116</v>
      </c>
      <c r="H43" s="52" t="s">
        <v>52</v>
      </c>
      <c r="I43" s="11" t="str">
        <f t="shared" si="2"/>
        <v>SVEOUT5_09_B_PR24</v>
      </c>
      <c r="J43" s="11" t="s">
        <v>117</v>
      </c>
      <c r="K43" s="11" t="s">
        <v>118</v>
      </c>
      <c r="L43" s="11" t="s">
        <v>119</v>
      </c>
      <c r="M43" s="64" t="str">
        <f>_xlfn.XLOOKUP(F_Inputs_Formatted!H43,F_Inputs!$B:$B,F_Inputs!C:C)</f>
        <v>Underlying calculations for common performance commitments - wastewater - River water quality?(phosphorus) - Phosphorus emitted in 2020 from treatment works that had a phosphorus limit for the latest calendar year.</v>
      </c>
      <c r="N43" s="64" t="str">
        <f>_xlfn.XLOOKUP(F_Inputs_Formatted!H43,F_Inputs!$B:$B,F_Inputs!D:D)</f>
        <v>kg</v>
      </c>
      <c r="O43" s="11">
        <v>4</v>
      </c>
      <c r="P43" s="11"/>
      <c r="Q43" s="16" t="str">
        <f>IFERROR(ROUND(INDEX(F_Inputs!$A$4:$Y$268, MATCH(F_Inputs_Formatted!$B43&amp;F_Inputs_Formatted!$H43,F_Inputs!$Y$4:$Y$268,0),MATCH(F_Inputs_Formatted!Q$4,F_Inputs!$A$4:$Y$4,0)),$O43),"##BLANK")</f>
        <v>##BLANK</v>
      </c>
      <c r="R43" s="16" t="str">
        <f>IFERROR(ROUND(INDEX(F_Inputs!$A$4:$Y$268, MATCH(F_Inputs_Formatted!$B43&amp;F_Inputs_Formatted!$H43,F_Inputs!$Y$4:$Y$268,0),MATCH(F_Inputs_Formatted!R$4,F_Inputs!$A$4:$Y$4,0)),$O43),"##BLANK")</f>
        <v>##BLANK</v>
      </c>
      <c r="S43" s="16" t="str">
        <f>IFERROR(ROUND(INDEX(F_Inputs!$A$4:$Y$268, MATCH(F_Inputs_Formatted!$B43&amp;F_Inputs_Formatted!$H43,F_Inputs!$Y$4:$Y$268,0),MATCH(F_Inputs_Formatted!S$4,F_Inputs!$A$4:$Y$4,0)),$O43),"##BLANK")</f>
        <v>##BLANK</v>
      </c>
      <c r="T43" s="16" t="str">
        <f>IFERROR(ROUND(INDEX(F_Inputs!$A$4:$Y$268, MATCH(F_Inputs_Formatted!$B43&amp;F_Inputs_Formatted!$H43,F_Inputs!$Y$4:$Y$268,0),MATCH(F_Inputs_Formatted!T$4,F_Inputs!$A$4:$Y$4,0)),$O43),"##BLANK")</f>
        <v>##BLANK</v>
      </c>
      <c r="U43" s="16" t="str">
        <f>IFERROR(ROUND(INDEX(F_Inputs!$A$4:$Y$268, MATCH(F_Inputs_Formatted!$B43&amp;F_Inputs_Formatted!$H43,F_Inputs!$Y$4:$Y$268,0),MATCH(F_Inputs_Formatted!U$4,F_Inputs!$A$4:$Y$4,0)),$O43),"##BLANK")</f>
        <v>##BLANK</v>
      </c>
      <c r="V43" s="16" t="str">
        <f>IFERROR(ROUND(INDEX(F_Inputs!$A$4:$Y$268, MATCH(F_Inputs_Formatted!$B43&amp;F_Inputs_Formatted!$H43,F_Inputs!$Y$4:$Y$268,0),MATCH(F_Inputs_Formatted!V$4,F_Inputs!$A$4:$Y$4,0)),$O43),"##BLANK")</f>
        <v>##BLANK</v>
      </c>
      <c r="W43" s="16" t="str">
        <f>IFERROR(ROUND(INDEX(F_Inputs!$A$4:$Y$268, MATCH(F_Inputs_Formatted!$B43&amp;F_Inputs_Formatted!$H43,F_Inputs!$Y$4:$Y$268,0),MATCH(F_Inputs_Formatted!W$4,F_Inputs!$A$4:$Y$4,0)),$O43),"##BLANK")</f>
        <v>##BLANK</v>
      </c>
      <c r="X43" s="16" t="str">
        <f>IFERROR(ROUND(INDEX(F_Inputs!$A$4:$Y$268, MATCH(F_Inputs_Formatted!$B43&amp;F_Inputs_Formatted!$H43,F_Inputs!$Y$4:$Y$268,0),MATCH(F_Inputs_Formatted!X$4,F_Inputs!$A$4:$Y$4,0)),$O43),"##BLANK")</f>
        <v>##BLANK</v>
      </c>
      <c r="Y43" s="16" t="str">
        <f>IFERROR(ROUND(INDEX(F_Inputs!$A$4:$Y$268, MATCH(F_Inputs_Formatted!$B43&amp;F_Inputs_Formatted!$H43,F_Inputs!$Y$4:$Y$268,0),MATCH(F_Inputs_Formatted!Y$4,F_Inputs!$A$4:$Y$4,0)),$O43),"##BLANK")</f>
        <v>##BLANK</v>
      </c>
      <c r="Z43" s="16">
        <f>IFERROR(ROUND(INDEX(F_Inputs!$A$4:$Y$268, MATCH(F_Inputs_Formatted!$B43&amp;F_Inputs_Formatted!$H43,F_Inputs!$Y$4:$Y$268,0),MATCH(F_Inputs_Formatted!Z$4,F_Inputs!$A$4:$Y$4,0)),$O43),"##BLANK")</f>
        <v>596513.31220000004</v>
      </c>
      <c r="AA43" s="16">
        <f>IFERROR(ROUND(INDEX(F_Inputs!$A$4:$Y$268, MATCH(F_Inputs_Formatted!$B43&amp;F_Inputs_Formatted!$H43,F_Inputs!$Y$4:$Y$268,0),MATCH(F_Inputs_Formatted!AA$4,F_Inputs!$A$4:$Y$4,0)),$O43),"##BLANK")</f>
        <v>759336.58940000006</v>
      </c>
      <c r="AB43" s="16">
        <f>IFERROR(ROUND(INDEX(F_Inputs!$A$4:$Y$268, MATCH(F_Inputs_Formatted!$B43&amp;F_Inputs_Formatted!$H43,F_Inputs!$Y$4:$Y$268,0),MATCH(F_Inputs_Formatted!AB$4,F_Inputs!$A$4:$Y$4,0)),$O43),"##BLANK")</f>
        <v>732151.00719999999</v>
      </c>
      <c r="AC43" s="16">
        <f>IFERROR(ROUND(INDEX(F_Inputs!$A$4:$Y$268, MATCH(F_Inputs_Formatted!$B43&amp;F_Inputs_Formatted!$H43,F_Inputs!$Y$4:$Y$268,0),MATCH(F_Inputs_Formatted!AC$4,F_Inputs!$A$4:$Y$4,0)),$O43),"##BLANK")</f>
        <v>1161519.9879999999</v>
      </c>
      <c r="AD43" s="16">
        <f>IFERROR(ROUND(INDEX(F_Inputs!$A$4:$Y$268, MATCH(F_Inputs_Formatted!$B43&amp;F_Inputs_Formatted!$H43,F_Inputs!$Y$4:$Y$268,0),MATCH(F_Inputs_Formatted!AD$4,F_Inputs!$A$4:$Y$4,0)),$O43),"##BLANK")</f>
        <v>1167078.8321</v>
      </c>
      <c r="AE43" s="16">
        <f>IFERROR(ROUND(INDEX(F_Inputs!$A$4:$Y$268, MATCH(F_Inputs_Formatted!$B43&amp;F_Inputs_Formatted!$H43,F_Inputs!$Y$4:$Y$268,0),MATCH(F_Inputs_Formatted!AE$4,F_Inputs!$A$4:$Y$4,0)),$O43),"##BLANK")</f>
        <v>1421434.7725</v>
      </c>
      <c r="AF43" s="16">
        <f>IFERROR(ROUND(INDEX(F_Inputs!$A$4:$Y$268, MATCH(F_Inputs_Formatted!$B43&amp;F_Inputs_Formatted!$H43,F_Inputs!$Y$4:$Y$268,0),MATCH(F_Inputs_Formatted!AF$4,F_Inputs!$A$4:$Y$4,0)),$O43),"##BLANK")</f>
        <v>1444074.7034</v>
      </c>
      <c r="AG43" s="16">
        <f>IFERROR(ROUND(INDEX(F_Inputs!$A$4:$Y$268, MATCH(F_Inputs_Formatted!$B43&amp;F_Inputs_Formatted!$H43,F_Inputs!$Y$4:$Y$268,0),MATCH(F_Inputs_Formatted!AG$4,F_Inputs!$A$4:$Y$4,0)),$O43),"##BLANK")</f>
        <v>1632353.5543</v>
      </c>
      <c r="AH43" s="16">
        <f>IFERROR(ROUND(INDEX(F_Inputs!$A$4:$Y$268, MATCH(F_Inputs_Formatted!$B43&amp;F_Inputs_Formatted!$H43,F_Inputs!$Y$4:$Y$268,0),MATCH(F_Inputs_Formatted!AH$4,F_Inputs!$A$4:$Y$4,0)),$O43),"##BLANK")</f>
        <v>1646673.3255</v>
      </c>
      <c r="AI43" s="16">
        <f>IFERROR(ROUND(INDEX(F_Inputs!$A$4:$Y$268, MATCH(F_Inputs_Formatted!$B43&amp;F_Inputs_Formatted!$H43,F_Inputs!$Y$4:$Y$268,0),MATCH(F_Inputs_Formatted!AI$4,F_Inputs!$A$4:$Y$4,0)),$O43),"##BLANK")</f>
        <v>1646673.3255</v>
      </c>
    </row>
    <row r="44" spans="1:35" x14ac:dyDescent="0.25">
      <c r="A44" s="7"/>
      <c r="B44" s="9" t="s">
        <v>81</v>
      </c>
      <c r="C44" s="9" t="str">
        <f>_xlfn.XLOOKUP($B44,FD_Lists!$B$4:$B$25,FD_Lists!C$4:C$25)</f>
        <v>Southern Water</v>
      </c>
      <c r="D44" s="9" t="str">
        <f>_xlfn.XLOOKUP($B44,FD_Lists!$B$4:$B$25,FD_Lists!D$4:D$25)</f>
        <v>England</v>
      </c>
      <c r="E44" s="9" t="str">
        <f>_xlfn.XLOOKUP($B44,FD_Lists!$B$4:$B$25,FD_Lists!E$4:E$25)</f>
        <v>Company</v>
      </c>
      <c r="F44" s="9" t="str">
        <f>_xlfn.XLOOKUP($B44,FD_Lists!$B$4:$B$25,FD_Lists!F$4:F$25)</f>
        <v>WaSC</v>
      </c>
      <c r="G44" s="10" t="s">
        <v>116</v>
      </c>
      <c r="H44" s="52" t="s">
        <v>52</v>
      </c>
      <c r="I44" s="11" t="str">
        <f t="shared" si="2"/>
        <v>SRNOUT5_09_B_PR24</v>
      </c>
      <c r="J44" s="11" t="s">
        <v>117</v>
      </c>
      <c r="K44" s="11" t="s">
        <v>118</v>
      </c>
      <c r="L44" s="11" t="s">
        <v>119</v>
      </c>
      <c r="M44" s="64" t="str">
        <f>_xlfn.XLOOKUP(F_Inputs_Formatted!H44,F_Inputs!$B:$B,F_Inputs!C:C)</f>
        <v>Underlying calculations for common performance commitments - wastewater - River water quality?(phosphorus) - Phosphorus emitted in 2020 from treatment works that had a phosphorus limit for the latest calendar year.</v>
      </c>
      <c r="N44" s="64" t="str">
        <f>_xlfn.XLOOKUP(F_Inputs_Formatted!H44,F_Inputs!$B:$B,F_Inputs!D:D)</f>
        <v>kg</v>
      </c>
      <c r="O44" s="11">
        <v>4</v>
      </c>
      <c r="P44" s="11"/>
      <c r="Q44" s="16" t="str">
        <f>IFERROR(ROUND(INDEX(F_Inputs!$A$4:$Y$268, MATCH(F_Inputs_Formatted!$B44&amp;F_Inputs_Formatted!$H44,F_Inputs!$Y$4:$Y$268,0),MATCH(F_Inputs_Formatted!Q$4,F_Inputs!$A$4:$Y$4,0)),$O44),"##BLANK")</f>
        <v>##BLANK</v>
      </c>
      <c r="R44" s="16" t="str">
        <f>IFERROR(ROUND(INDEX(F_Inputs!$A$4:$Y$268, MATCH(F_Inputs_Formatted!$B44&amp;F_Inputs_Formatted!$H44,F_Inputs!$Y$4:$Y$268,0),MATCH(F_Inputs_Formatted!R$4,F_Inputs!$A$4:$Y$4,0)),$O44),"##BLANK")</f>
        <v>##BLANK</v>
      </c>
      <c r="S44" s="16" t="str">
        <f>IFERROR(ROUND(INDEX(F_Inputs!$A$4:$Y$268, MATCH(F_Inputs_Formatted!$B44&amp;F_Inputs_Formatted!$H44,F_Inputs!$Y$4:$Y$268,0),MATCH(F_Inputs_Formatted!S$4,F_Inputs!$A$4:$Y$4,0)),$O44),"##BLANK")</f>
        <v>##BLANK</v>
      </c>
      <c r="T44" s="16" t="str">
        <f>IFERROR(ROUND(INDEX(F_Inputs!$A$4:$Y$268, MATCH(F_Inputs_Formatted!$B44&amp;F_Inputs_Formatted!$H44,F_Inputs!$Y$4:$Y$268,0),MATCH(F_Inputs_Formatted!T$4,F_Inputs!$A$4:$Y$4,0)),$O44),"##BLANK")</f>
        <v>##BLANK</v>
      </c>
      <c r="U44" s="16" t="str">
        <f>IFERROR(ROUND(INDEX(F_Inputs!$A$4:$Y$268, MATCH(F_Inputs_Formatted!$B44&amp;F_Inputs_Formatted!$H44,F_Inputs!$Y$4:$Y$268,0),MATCH(F_Inputs_Formatted!U$4,F_Inputs!$A$4:$Y$4,0)),$O44),"##BLANK")</f>
        <v>##BLANK</v>
      </c>
      <c r="V44" s="16" t="str">
        <f>IFERROR(ROUND(INDEX(F_Inputs!$A$4:$Y$268, MATCH(F_Inputs_Formatted!$B44&amp;F_Inputs_Formatted!$H44,F_Inputs!$Y$4:$Y$268,0),MATCH(F_Inputs_Formatted!V$4,F_Inputs!$A$4:$Y$4,0)),$O44),"##BLANK")</f>
        <v>##BLANK</v>
      </c>
      <c r="W44" s="16" t="str">
        <f>IFERROR(ROUND(INDEX(F_Inputs!$A$4:$Y$268, MATCH(F_Inputs_Formatted!$B44&amp;F_Inputs_Formatted!$H44,F_Inputs!$Y$4:$Y$268,0),MATCH(F_Inputs_Formatted!W$4,F_Inputs!$A$4:$Y$4,0)),$O44),"##BLANK")</f>
        <v>##BLANK</v>
      </c>
      <c r="X44" s="16" t="str">
        <f>IFERROR(ROUND(INDEX(F_Inputs!$A$4:$Y$268, MATCH(F_Inputs_Formatted!$B44&amp;F_Inputs_Formatted!$H44,F_Inputs!$Y$4:$Y$268,0),MATCH(F_Inputs_Formatted!X$4,F_Inputs!$A$4:$Y$4,0)),$O44),"##BLANK")</f>
        <v>##BLANK</v>
      </c>
      <c r="Y44" s="16" t="str">
        <f>IFERROR(ROUND(INDEX(F_Inputs!$A$4:$Y$268, MATCH(F_Inputs_Formatted!$B44&amp;F_Inputs_Formatted!$H44,F_Inputs!$Y$4:$Y$268,0),MATCH(F_Inputs_Formatted!Y$4,F_Inputs!$A$4:$Y$4,0)),$O44),"##BLANK")</f>
        <v>##BLANK</v>
      </c>
      <c r="Z44" s="16" t="str">
        <f>IFERROR(ROUND(INDEX(F_Inputs!$A$4:$Y$268, MATCH(F_Inputs_Formatted!$B44&amp;F_Inputs_Formatted!$H44,F_Inputs!$Y$4:$Y$268,0),MATCH(F_Inputs_Formatted!Z$4,F_Inputs!$A$4:$Y$4,0)),$O44),"##BLANK")</f>
        <v>##BLANK</v>
      </c>
      <c r="AA44" s="16" t="str">
        <f>IFERROR(ROUND(INDEX(F_Inputs!$A$4:$Y$268, MATCH(F_Inputs_Formatted!$B44&amp;F_Inputs_Formatted!$H44,F_Inputs!$Y$4:$Y$268,0),MATCH(F_Inputs_Formatted!AA$4,F_Inputs!$A$4:$Y$4,0)),$O44),"##BLANK")</f>
        <v>##BLANK</v>
      </c>
      <c r="AB44" s="16" t="str">
        <f>IFERROR(ROUND(INDEX(F_Inputs!$A$4:$Y$268, MATCH(F_Inputs_Formatted!$B44&amp;F_Inputs_Formatted!$H44,F_Inputs!$Y$4:$Y$268,0),MATCH(F_Inputs_Formatted!AB$4,F_Inputs!$A$4:$Y$4,0)),$O44),"##BLANK")</f>
        <v>##BLANK</v>
      </c>
      <c r="AC44" s="16" t="str">
        <f>IFERROR(ROUND(INDEX(F_Inputs!$A$4:$Y$268, MATCH(F_Inputs_Formatted!$B44&amp;F_Inputs_Formatted!$H44,F_Inputs!$Y$4:$Y$268,0),MATCH(F_Inputs_Formatted!AC$4,F_Inputs!$A$4:$Y$4,0)),$O44),"##BLANK")</f>
        <v>##BLANK</v>
      </c>
      <c r="AD44" s="16">
        <f>IFERROR(ROUND(INDEX(F_Inputs!$A$4:$Y$268, MATCH(F_Inputs_Formatted!$B44&amp;F_Inputs_Formatted!$H44,F_Inputs!$Y$4:$Y$268,0),MATCH(F_Inputs_Formatted!AD$4,F_Inputs!$A$4:$Y$4,0)),$O44),"##BLANK")</f>
        <v>250802.07490000001</v>
      </c>
      <c r="AE44" s="16">
        <f>IFERROR(ROUND(INDEX(F_Inputs!$A$4:$Y$268, MATCH(F_Inputs_Formatted!$B44&amp;F_Inputs_Formatted!$H44,F_Inputs!$Y$4:$Y$268,0),MATCH(F_Inputs_Formatted!AE$4,F_Inputs!$A$4:$Y$4,0)),$O44),"##BLANK")</f>
        <v>250802.07490000001</v>
      </c>
      <c r="AF44" s="16">
        <f>IFERROR(ROUND(INDEX(F_Inputs!$A$4:$Y$268, MATCH(F_Inputs_Formatted!$B44&amp;F_Inputs_Formatted!$H44,F_Inputs!$Y$4:$Y$268,0),MATCH(F_Inputs_Formatted!AF$4,F_Inputs!$A$4:$Y$4,0)),$O44),"##BLANK")</f>
        <v>250802.07490000001</v>
      </c>
      <c r="AG44" s="16">
        <f>IFERROR(ROUND(INDEX(F_Inputs!$A$4:$Y$268, MATCH(F_Inputs_Formatted!$B44&amp;F_Inputs_Formatted!$H44,F_Inputs!$Y$4:$Y$268,0),MATCH(F_Inputs_Formatted!AG$4,F_Inputs!$A$4:$Y$4,0)),$O44),"##BLANK")</f>
        <v>250802.07490000001</v>
      </c>
      <c r="AH44" s="16">
        <f>IFERROR(ROUND(INDEX(F_Inputs!$A$4:$Y$268, MATCH(F_Inputs_Formatted!$B44&amp;F_Inputs_Formatted!$H44,F_Inputs!$Y$4:$Y$268,0),MATCH(F_Inputs_Formatted!AH$4,F_Inputs!$A$4:$Y$4,0)),$O44),"##BLANK")</f>
        <v>250802.07490000001</v>
      </c>
      <c r="AI44" s="16">
        <f>IFERROR(ROUND(INDEX(F_Inputs!$A$4:$Y$268, MATCH(F_Inputs_Formatted!$B44&amp;F_Inputs_Formatted!$H44,F_Inputs!$Y$4:$Y$268,0),MATCH(F_Inputs_Formatted!AI$4,F_Inputs!$A$4:$Y$4,0)),$O44),"##BLANK")</f>
        <v>250802.07490000001</v>
      </c>
    </row>
    <row r="45" spans="1:35" x14ac:dyDescent="0.25">
      <c r="A45" s="7"/>
      <c r="B45" s="9" t="s">
        <v>82</v>
      </c>
      <c r="C45" s="9" t="str">
        <f>_xlfn.XLOOKUP($B45,FD_Lists!$B$4:$B$25,FD_Lists!C$4:C$25)</f>
        <v>Thames Water</v>
      </c>
      <c r="D45" s="9" t="str">
        <f>_xlfn.XLOOKUP($B45,FD_Lists!$B$4:$B$25,FD_Lists!D$4:D$25)</f>
        <v>England</v>
      </c>
      <c r="E45" s="9" t="str">
        <f>_xlfn.XLOOKUP($B45,FD_Lists!$B$4:$B$25,FD_Lists!E$4:E$25)</f>
        <v>Company</v>
      </c>
      <c r="F45" s="9" t="str">
        <f>_xlfn.XLOOKUP($B45,FD_Lists!$B$4:$B$25,FD_Lists!F$4:F$25)</f>
        <v>WaSC</v>
      </c>
      <c r="G45" s="10" t="s">
        <v>116</v>
      </c>
      <c r="H45" s="52" t="s">
        <v>52</v>
      </c>
      <c r="I45" s="11" t="str">
        <f t="shared" si="2"/>
        <v>TMSOUT5_09_B_PR24</v>
      </c>
      <c r="J45" s="11" t="s">
        <v>117</v>
      </c>
      <c r="K45" s="11" t="s">
        <v>118</v>
      </c>
      <c r="L45" s="11" t="s">
        <v>119</v>
      </c>
      <c r="M45" s="64" t="str">
        <f>_xlfn.XLOOKUP(F_Inputs_Formatted!H45,F_Inputs!$B:$B,F_Inputs!C:C)</f>
        <v>Underlying calculations for common performance commitments - wastewater - River water quality?(phosphorus) - Phosphorus emitted in 2020 from treatment works that had a phosphorus limit for the latest calendar year.</v>
      </c>
      <c r="N45" s="64" t="str">
        <f>_xlfn.XLOOKUP(F_Inputs_Formatted!H45,F_Inputs!$B:$B,F_Inputs!D:D)</f>
        <v>kg</v>
      </c>
      <c r="O45" s="11">
        <v>4</v>
      </c>
      <c r="P45" s="11"/>
      <c r="Q45" s="16">
        <f>IFERROR(ROUND(INDEX(F_Inputs!$A$4:$Y$268, MATCH(F_Inputs_Formatted!$B45&amp;F_Inputs_Formatted!$H45,F_Inputs!$Y$4:$Y$268,0),MATCH(F_Inputs_Formatted!Q$4,F_Inputs!$A$4:$Y$4,0)),$O45),"##BLANK")</f>
        <v>454081.24249999999</v>
      </c>
      <c r="R45" s="16">
        <f>IFERROR(ROUND(INDEX(F_Inputs!$A$4:$Y$268, MATCH(F_Inputs_Formatted!$B45&amp;F_Inputs_Formatted!$H45,F_Inputs!$Y$4:$Y$268,0),MATCH(F_Inputs_Formatted!R$4,F_Inputs!$A$4:$Y$4,0)),$O45),"##BLANK")</f>
        <v>525613.90960000001</v>
      </c>
      <c r="S45" s="16">
        <f>IFERROR(ROUND(INDEX(F_Inputs!$A$4:$Y$268, MATCH(F_Inputs_Formatted!$B45&amp;F_Inputs_Formatted!$H45,F_Inputs!$Y$4:$Y$268,0),MATCH(F_Inputs_Formatted!S$4,F_Inputs!$A$4:$Y$4,0)),$O45),"##BLANK")</f>
        <v>525613.90960000001</v>
      </c>
      <c r="T45" s="16">
        <f>IFERROR(ROUND(INDEX(F_Inputs!$A$4:$Y$268, MATCH(F_Inputs_Formatted!$B45&amp;F_Inputs_Formatted!$H45,F_Inputs!$Y$4:$Y$268,0),MATCH(F_Inputs_Formatted!T$4,F_Inputs!$A$4:$Y$4,0)),$O45),"##BLANK")</f>
        <v>525696.35589999997</v>
      </c>
      <c r="U45" s="16">
        <f>IFERROR(ROUND(INDEX(F_Inputs!$A$4:$Y$268, MATCH(F_Inputs_Formatted!$B45&amp;F_Inputs_Formatted!$H45,F_Inputs!$Y$4:$Y$268,0),MATCH(F_Inputs_Formatted!U$4,F_Inputs!$A$4:$Y$4,0)),$O45),"##BLANK")</f>
        <v>527225.87280000001</v>
      </c>
      <c r="V45" s="16">
        <f>IFERROR(ROUND(INDEX(F_Inputs!$A$4:$Y$268, MATCH(F_Inputs_Formatted!$B45&amp;F_Inputs_Formatted!$H45,F_Inputs!$Y$4:$Y$268,0),MATCH(F_Inputs_Formatted!V$4,F_Inputs!$A$4:$Y$4,0)),$O45),"##BLANK")</f>
        <v>527225.87280000001</v>
      </c>
      <c r="W45" s="16">
        <f>IFERROR(ROUND(INDEX(F_Inputs!$A$4:$Y$268, MATCH(F_Inputs_Formatted!$B45&amp;F_Inputs_Formatted!$H45,F_Inputs!$Y$4:$Y$268,0),MATCH(F_Inputs_Formatted!W$4,F_Inputs!$A$4:$Y$4,0)),$O45),"##BLANK")</f>
        <v>527225.87280000001</v>
      </c>
      <c r="X45" s="16">
        <f>IFERROR(ROUND(INDEX(F_Inputs!$A$4:$Y$268, MATCH(F_Inputs_Formatted!$B45&amp;F_Inputs_Formatted!$H45,F_Inputs!$Y$4:$Y$268,0),MATCH(F_Inputs_Formatted!X$4,F_Inputs!$A$4:$Y$4,0)),$O45),"##BLANK")</f>
        <v>571110.31000000006</v>
      </c>
      <c r="Y45" s="16">
        <f>IFERROR(ROUND(INDEX(F_Inputs!$A$4:$Y$268, MATCH(F_Inputs_Formatted!$B45&amp;F_Inputs_Formatted!$H45,F_Inputs!$Y$4:$Y$268,0),MATCH(F_Inputs_Formatted!Y$4,F_Inputs!$A$4:$Y$4,0)),$O45),"##BLANK")</f>
        <v>571110.31000000006</v>
      </c>
      <c r="Z45" s="16">
        <f>IFERROR(ROUND(INDEX(F_Inputs!$A$4:$Y$268, MATCH(F_Inputs_Formatted!$B45&amp;F_Inputs_Formatted!$H45,F_Inputs!$Y$4:$Y$268,0),MATCH(F_Inputs_Formatted!Z$4,F_Inputs!$A$4:$Y$4,0)),$O45),"##BLANK")</f>
        <v>572949.59829999995</v>
      </c>
      <c r="AA45" s="16">
        <f>IFERROR(ROUND(INDEX(F_Inputs!$A$4:$Y$268, MATCH(F_Inputs_Formatted!$B45&amp;F_Inputs_Formatted!$H45,F_Inputs!$Y$4:$Y$268,0),MATCH(F_Inputs_Formatted!AA$4,F_Inputs!$A$4:$Y$4,0)),$O45),"##BLANK")</f>
        <v>572949.59829999995</v>
      </c>
      <c r="AB45" s="16">
        <f>IFERROR(ROUND(INDEX(F_Inputs!$A$4:$Y$268, MATCH(F_Inputs_Formatted!$B45&amp;F_Inputs_Formatted!$H45,F_Inputs!$Y$4:$Y$268,0),MATCH(F_Inputs_Formatted!AB$4,F_Inputs!$A$4:$Y$4,0)),$O45),"##BLANK")</f>
        <v>578008.35739999998</v>
      </c>
      <c r="AC45" s="16">
        <f>IFERROR(ROUND(INDEX(F_Inputs!$A$4:$Y$268, MATCH(F_Inputs_Formatted!$B45&amp;F_Inputs_Formatted!$H45,F_Inputs!$Y$4:$Y$268,0),MATCH(F_Inputs_Formatted!AC$4,F_Inputs!$A$4:$Y$4,0)),$O45),"##BLANK")</f>
        <v>578008.35739999998</v>
      </c>
      <c r="AD45" s="16">
        <f>IFERROR(ROUND(INDEX(F_Inputs!$A$4:$Y$268, MATCH(F_Inputs_Formatted!$B45&amp;F_Inputs_Formatted!$H45,F_Inputs!$Y$4:$Y$268,0),MATCH(F_Inputs_Formatted!AD$4,F_Inputs!$A$4:$Y$4,0)),$O45),"##BLANK")</f>
        <v>578008.35739999998</v>
      </c>
      <c r="AE45" s="16">
        <f>IFERROR(ROUND(INDEX(F_Inputs!$A$4:$Y$268, MATCH(F_Inputs_Formatted!$B45&amp;F_Inputs_Formatted!$H45,F_Inputs!$Y$4:$Y$268,0),MATCH(F_Inputs_Formatted!AE$4,F_Inputs!$A$4:$Y$4,0)),$O45),"##BLANK")</f>
        <v>580588.88340000005</v>
      </c>
      <c r="AF45" s="16">
        <f>IFERROR(ROUND(INDEX(F_Inputs!$A$4:$Y$268, MATCH(F_Inputs_Formatted!$B45&amp;F_Inputs_Formatted!$H45,F_Inputs!$Y$4:$Y$268,0),MATCH(F_Inputs_Formatted!AF$4,F_Inputs!$A$4:$Y$4,0)),$O45),"##BLANK")</f>
        <v>580588.88340000005</v>
      </c>
      <c r="AG45" s="16">
        <f>IFERROR(ROUND(INDEX(F_Inputs!$A$4:$Y$268, MATCH(F_Inputs_Formatted!$B45&amp;F_Inputs_Formatted!$H45,F_Inputs!$Y$4:$Y$268,0),MATCH(F_Inputs_Formatted!AG$4,F_Inputs!$A$4:$Y$4,0)),$O45),"##BLANK")</f>
        <v>592044.99739999999</v>
      </c>
      <c r="AH45" s="16">
        <f>IFERROR(ROUND(INDEX(F_Inputs!$A$4:$Y$268, MATCH(F_Inputs_Formatted!$B45&amp;F_Inputs_Formatted!$H45,F_Inputs!$Y$4:$Y$268,0),MATCH(F_Inputs_Formatted!AH$4,F_Inputs!$A$4:$Y$4,0)),$O45),"##BLANK")</f>
        <v>642575.85919999995</v>
      </c>
      <c r="AI45" s="16">
        <f>IFERROR(ROUND(INDEX(F_Inputs!$A$4:$Y$268, MATCH(F_Inputs_Formatted!$B45&amp;F_Inputs_Formatted!$H45,F_Inputs!$Y$4:$Y$268,0),MATCH(F_Inputs_Formatted!AI$4,F_Inputs!$A$4:$Y$4,0)),$O45),"##BLANK")</f>
        <v>666819.13919999998</v>
      </c>
    </row>
    <row r="46" spans="1:35" x14ac:dyDescent="0.25">
      <c r="A46" s="14" t="s">
        <v>120</v>
      </c>
      <c r="B46" s="9" t="s">
        <v>83</v>
      </c>
      <c r="C46" s="9" t="str">
        <f>_xlfn.XLOOKUP($B46,FD_Lists!$B$4:$B$25,FD_Lists!C$4:C$25)</f>
        <v xml:space="preserve">United Utilities </v>
      </c>
      <c r="D46" s="9" t="str">
        <f>_xlfn.XLOOKUP($B46,FD_Lists!$B$4:$B$25,FD_Lists!D$4:D$25)</f>
        <v>England</v>
      </c>
      <c r="E46" s="9" t="str">
        <f>_xlfn.XLOOKUP($B46,FD_Lists!$B$4:$B$25,FD_Lists!E$4:E$25)</f>
        <v>Company</v>
      </c>
      <c r="F46" s="9" t="str">
        <f>_xlfn.XLOOKUP($B46,FD_Lists!$B$4:$B$25,FD_Lists!F$4:F$25)</f>
        <v>WaSC</v>
      </c>
      <c r="G46" s="10" t="s">
        <v>116</v>
      </c>
      <c r="H46" s="52" t="s">
        <v>52</v>
      </c>
      <c r="I46" s="11" t="str">
        <f t="shared" si="2"/>
        <v>NWTOUT5_09_B_PR24</v>
      </c>
      <c r="J46" s="11" t="s">
        <v>117</v>
      </c>
      <c r="K46" s="11" t="s">
        <v>118</v>
      </c>
      <c r="L46" s="11" t="s">
        <v>119</v>
      </c>
      <c r="M46" s="64" t="str">
        <f>_xlfn.XLOOKUP(F_Inputs_Formatted!H46,F_Inputs!$B:$B,F_Inputs!C:C)</f>
        <v>Underlying calculations for common performance commitments - wastewater - River water quality?(phosphorus) - Phosphorus emitted in 2020 from treatment works that had a phosphorus limit for the latest calendar year.</v>
      </c>
      <c r="N46" s="64" t="str">
        <f>_xlfn.XLOOKUP(F_Inputs_Formatted!H46,F_Inputs!$B:$B,F_Inputs!D:D)</f>
        <v>kg</v>
      </c>
      <c r="O46" s="11">
        <v>4</v>
      </c>
      <c r="P46" s="11"/>
      <c r="Q46" s="16" t="str">
        <f>IFERROR(ROUND(INDEX(F_Inputs!$A$4:$Y$268, MATCH(F_Inputs_Formatted!$B46&amp;F_Inputs_Formatted!$H46,F_Inputs!$Y$4:$Y$268,0),MATCH(F_Inputs_Formatted!Q$4,F_Inputs!$A$4:$Y$4,0)),$O46),"##BLANK")</f>
        <v>##BLANK</v>
      </c>
      <c r="R46" s="16" t="str">
        <f>IFERROR(ROUND(INDEX(F_Inputs!$A$4:$Y$268, MATCH(F_Inputs_Formatted!$B46&amp;F_Inputs_Formatted!$H46,F_Inputs!$Y$4:$Y$268,0),MATCH(F_Inputs_Formatted!R$4,F_Inputs!$A$4:$Y$4,0)),$O46),"##BLANK")</f>
        <v>##BLANK</v>
      </c>
      <c r="S46" s="16" t="str">
        <f>IFERROR(ROUND(INDEX(F_Inputs!$A$4:$Y$268, MATCH(F_Inputs_Formatted!$B46&amp;F_Inputs_Formatted!$H46,F_Inputs!$Y$4:$Y$268,0),MATCH(F_Inputs_Formatted!S$4,F_Inputs!$A$4:$Y$4,0)),$O46),"##BLANK")</f>
        <v>##BLANK</v>
      </c>
      <c r="T46" s="16" t="str">
        <f>IFERROR(ROUND(INDEX(F_Inputs!$A$4:$Y$268, MATCH(F_Inputs_Formatted!$B46&amp;F_Inputs_Formatted!$H46,F_Inputs!$Y$4:$Y$268,0),MATCH(F_Inputs_Formatted!T$4,F_Inputs!$A$4:$Y$4,0)),$O46),"##BLANK")</f>
        <v>##BLANK</v>
      </c>
      <c r="U46" s="16" t="str">
        <f>IFERROR(ROUND(INDEX(F_Inputs!$A$4:$Y$268, MATCH(F_Inputs_Formatted!$B46&amp;F_Inputs_Formatted!$H46,F_Inputs!$Y$4:$Y$268,0),MATCH(F_Inputs_Formatted!U$4,F_Inputs!$A$4:$Y$4,0)),$O46),"##BLANK")</f>
        <v>##BLANK</v>
      </c>
      <c r="V46" s="16" t="str">
        <f>IFERROR(ROUND(INDEX(F_Inputs!$A$4:$Y$268, MATCH(F_Inputs_Formatted!$B46&amp;F_Inputs_Formatted!$H46,F_Inputs!$Y$4:$Y$268,0),MATCH(F_Inputs_Formatted!V$4,F_Inputs!$A$4:$Y$4,0)),$O46),"##BLANK")</f>
        <v>##BLANK</v>
      </c>
      <c r="W46" s="16" t="str">
        <f>IFERROR(ROUND(INDEX(F_Inputs!$A$4:$Y$268, MATCH(F_Inputs_Formatted!$B46&amp;F_Inputs_Formatted!$H46,F_Inputs!$Y$4:$Y$268,0),MATCH(F_Inputs_Formatted!W$4,F_Inputs!$A$4:$Y$4,0)),$O46),"##BLANK")</f>
        <v>##BLANK</v>
      </c>
      <c r="X46" s="16" t="str">
        <f>IFERROR(ROUND(INDEX(F_Inputs!$A$4:$Y$268, MATCH(F_Inputs_Formatted!$B46&amp;F_Inputs_Formatted!$H46,F_Inputs!$Y$4:$Y$268,0),MATCH(F_Inputs_Formatted!X$4,F_Inputs!$A$4:$Y$4,0)),$O46),"##BLANK")</f>
        <v>##BLANK</v>
      </c>
      <c r="Y46" s="16" t="str">
        <f>IFERROR(ROUND(INDEX(F_Inputs!$A$4:$Y$268, MATCH(F_Inputs_Formatted!$B46&amp;F_Inputs_Formatted!$H46,F_Inputs!$Y$4:$Y$268,0),MATCH(F_Inputs_Formatted!Y$4,F_Inputs!$A$4:$Y$4,0)),$O46),"##BLANK")</f>
        <v>##BLANK</v>
      </c>
      <c r="Z46" s="16" t="str">
        <f>IFERROR(ROUND(INDEX(F_Inputs!$A$4:$Y$268, MATCH(F_Inputs_Formatted!$B46&amp;F_Inputs_Formatted!$H46,F_Inputs!$Y$4:$Y$268,0),MATCH(F_Inputs_Formatted!Z$4,F_Inputs!$A$4:$Y$4,0)),$O46),"##BLANK")</f>
        <v>##BLANK</v>
      </c>
      <c r="AA46" s="16">
        <f>IFERROR(ROUND(INDEX(F_Inputs!$A$4:$Y$268, MATCH(F_Inputs_Formatted!$B46&amp;F_Inputs_Formatted!$H46,F_Inputs!$Y$4:$Y$268,0),MATCH(F_Inputs_Formatted!AA$4,F_Inputs!$A$4:$Y$4,0)),$O46),"##BLANK")</f>
        <v>377651.4227</v>
      </c>
      <c r="AB46" s="16">
        <f>IFERROR(ROUND(INDEX(F_Inputs!$A$4:$Y$268, MATCH(F_Inputs_Formatted!$B46&amp;F_Inputs_Formatted!$H46,F_Inputs!$Y$4:$Y$268,0),MATCH(F_Inputs_Formatted!AB$4,F_Inputs!$A$4:$Y$4,0)),$O46),"##BLANK")</f>
        <v>394055.19549999997</v>
      </c>
      <c r="AC46" s="16">
        <f>IFERROR(ROUND(INDEX(F_Inputs!$A$4:$Y$268, MATCH(F_Inputs_Formatted!$B46&amp;F_Inputs_Formatted!$H46,F_Inputs!$Y$4:$Y$268,0),MATCH(F_Inputs_Formatted!AC$4,F_Inputs!$A$4:$Y$4,0)),$O46),"##BLANK")</f>
        <v>409853.87060000002</v>
      </c>
      <c r="AD46" s="16">
        <f>IFERROR(ROUND(INDEX(F_Inputs!$A$4:$Y$268, MATCH(F_Inputs_Formatted!$B46&amp;F_Inputs_Formatted!$H46,F_Inputs!$Y$4:$Y$268,0),MATCH(F_Inputs_Formatted!AD$4,F_Inputs!$A$4:$Y$4,0)),$O46),"##BLANK")</f>
        <v>495991.36290000001</v>
      </c>
      <c r="AE46" s="16">
        <f>IFERROR(ROUND(INDEX(F_Inputs!$A$4:$Y$268, MATCH(F_Inputs_Formatted!$B46&amp;F_Inputs_Formatted!$H46,F_Inputs!$Y$4:$Y$268,0),MATCH(F_Inputs_Formatted!AE$4,F_Inputs!$A$4:$Y$4,0)),$O46),"##BLANK")</f>
        <v>692054.06929999997</v>
      </c>
      <c r="AF46" s="16">
        <f>IFERROR(ROUND(INDEX(F_Inputs!$A$4:$Y$268, MATCH(F_Inputs_Formatted!$B46&amp;F_Inputs_Formatted!$H46,F_Inputs!$Y$4:$Y$268,0),MATCH(F_Inputs_Formatted!AF$4,F_Inputs!$A$4:$Y$4,0)),$O46),"##BLANK")</f>
        <v>701339.31929999997</v>
      </c>
      <c r="AG46" s="16">
        <f>IFERROR(ROUND(INDEX(F_Inputs!$A$4:$Y$268, MATCH(F_Inputs_Formatted!$B46&amp;F_Inputs_Formatted!$H46,F_Inputs!$Y$4:$Y$268,0),MATCH(F_Inputs_Formatted!AG$4,F_Inputs!$A$4:$Y$4,0)),$O46),"##BLANK")</f>
        <v>840166.88</v>
      </c>
      <c r="AH46" s="16">
        <f>IFERROR(ROUND(INDEX(F_Inputs!$A$4:$Y$268, MATCH(F_Inputs_Formatted!$B46&amp;F_Inputs_Formatted!$H46,F_Inputs!$Y$4:$Y$268,0),MATCH(F_Inputs_Formatted!AH$4,F_Inputs!$A$4:$Y$4,0)),$O46),"##BLANK")</f>
        <v>840166.88</v>
      </c>
      <c r="AI46" s="16">
        <f>IFERROR(ROUND(INDEX(F_Inputs!$A$4:$Y$268, MATCH(F_Inputs_Formatted!$B46&amp;F_Inputs_Formatted!$H46,F_Inputs!$Y$4:$Y$268,0),MATCH(F_Inputs_Formatted!AI$4,F_Inputs!$A$4:$Y$4,0)),$O46),"##BLANK")</f>
        <v>1583111.8743</v>
      </c>
    </row>
    <row r="47" spans="1:35" x14ac:dyDescent="0.25">
      <c r="A47" s="7"/>
      <c r="B47" s="9" t="s">
        <v>86</v>
      </c>
      <c r="C47" s="9" t="str">
        <f>_xlfn.XLOOKUP($B47,FD_Lists!$B$4:$B$25,FD_Lists!C$4:C$25)</f>
        <v>Wessex Water</v>
      </c>
      <c r="D47" s="9" t="str">
        <f>_xlfn.XLOOKUP($B47,FD_Lists!$B$4:$B$25,FD_Lists!D$4:D$25)</f>
        <v>England</v>
      </c>
      <c r="E47" s="9" t="str">
        <f>_xlfn.XLOOKUP($B47,FD_Lists!$B$4:$B$25,FD_Lists!E$4:E$25)</f>
        <v>Company</v>
      </c>
      <c r="F47" s="9" t="str">
        <f>_xlfn.XLOOKUP($B47,FD_Lists!$B$4:$B$25,FD_Lists!F$4:F$25)</f>
        <v>WaSC</v>
      </c>
      <c r="G47" s="10" t="s">
        <v>116</v>
      </c>
      <c r="H47" s="52" t="s">
        <v>52</v>
      </c>
      <c r="I47" s="11" t="str">
        <f t="shared" si="2"/>
        <v>WSXOUT5_09_B_PR24</v>
      </c>
      <c r="J47" s="11" t="s">
        <v>117</v>
      </c>
      <c r="K47" s="11" t="s">
        <v>118</v>
      </c>
      <c r="L47" s="11" t="s">
        <v>119</v>
      </c>
      <c r="M47" s="64" t="str">
        <f>_xlfn.XLOOKUP(F_Inputs_Formatted!H47,F_Inputs!$B:$B,F_Inputs!C:C)</f>
        <v>Underlying calculations for common performance commitments - wastewater - River water quality?(phosphorus) - Phosphorus emitted in 2020 from treatment works that had a phosphorus limit for the latest calendar year.</v>
      </c>
      <c r="N47" s="64" t="str">
        <f>_xlfn.XLOOKUP(F_Inputs_Formatted!H47,F_Inputs!$B:$B,F_Inputs!D:D)</f>
        <v>kg</v>
      </c>
      <c r="O47" s="11">
        <v>4</v>
      </c>
      <c r="P47" s="11"/>
      <c r="Q47" s="16">
        <f>IFERROR(ROUND(INDEX(F_Inputs!$A$4:$Y$268, MATCH(F_Inputs_Formatted!$B47&amp;F_Inputs_Formatted!$H47,F_Inputs!$Y$4:$Y$268,0),MATCH(F_Inputs_Formatted!Q$4,F_Inputs!$A$4:$Y$4,0)),$O47),"##BLANK")</f>
        <v>62823.306600000004</v>
      </c>
      <c r="R47" s="16">
        <f>IFERROR(ROUND(INDEX(F_Inputs!$A$4:$Y$268, MATCH(F_Inputs_Formatted!$B47&amp;F_Inputs_Formatted!$H47,F_Inputs!$Y$4:$Y$268,0),MATCH(F_Inputs_Formatted!R$4,F_Inputs!$A$4:$Y$4,0)),$O47),"##BLANK")</f>
        <v>62823.306600000004</v>
      </c>
      <c r="S47" s="16">
        <f>IFERROR(ROUND(INDEX(F_Inputs!$A$4:$Y$268, MATCH(F_Inputs_Formatted!$B47&amp;F_Inputs_Formatted!$H47,F_Inputs!$Y$4:$Y$268,0),MATCH(F_Inputs_Formatted!S$4,F_Inputs!$A$4:$Y$4,0)),$O47),"##BLANK")</f>
        <v>72130.365699999995</v>
      </c>
      <c r="T47" s="16">
        <f>IFERROR(ROUND(INDEX(F_Inputs!$A$4:$Y$268, MATCH(F_Inputs_Formatted!$B47&amp;F_Inputs_Formatted!$H47,F_Inputs!$Y$4:$Y$268,0),MATCH(F_Inputs_Formatted!T$4,F_Inputs!$A$4:$Y$4,0)),$O47),"##BLANK")</f>
        <v>77291.644</v>
      </c>
      <c r="U47" s="16">
        <f>IFERROR(ROUND(INDEX(F_Inputs!$A$4:$Y$268, MATCH(F_Inputs_Formatted!$B47&amp;F_Inputs_Formatted!$H47,F_Inputs!$Y$4:$Y$268,0),MATCH(F_Inputs_Formatted!U$4,F_Inputs!$A$4:$Y$4,0)),$O47),"##BLANK")</f>
        <v>78991.780700000003</v>
      </c>
      <c r="V47" s="16">
        <f>IFERROR(ROUND(INDEX(F_Inputs!$A$4:$Y$268, MATCH(F_Inputs_Formatted!$B47&amp;F_Inputs_Formatted!$H47,F_Inputs!$Y$4:$Y$268,0),MATCH(F_Inputs_Formatted!V$4,F_Inputs!$A$4:$Y$4,0)),$O47),"##BLANK")</f>
        <v>78991.780700000003</v>
      </c>
      <c r="W47" s="16">
        <f>IFERROR(ROUND(INDEX(F_Inputs!$A$4:$Y$268, MATCH(F_Inputs_Formatted!$B47&amp;F_Inputs_Formatted!$H47,F_Inputs!$Y$4:$Y$268,0),MATCH(F_Inputs_Formatted!W$4,F_Inputs!$A$4:$Y$4,0)),$O47),"##BLANK")</f>
        <v>78991.780700000003</v>
      </c>
      <c r="X47" s="16">
        <f>IFERROR(ROUND(INDEX(F_Inputs!$A$4:$Y$268, MATCH(F_Inputs_Formatted!$B47&amp;F_Inputs_Formatted!$H47,F_Inputs!$Y$4:$Y$268,0),MATCH(F_Inputs_Formatted!X$4,F_Inputs!$A$4:$Y$4,0)),$O47),"##BLANK")</f>
        <v>90150.532399999996</v>
      </c>
      <c r="Y47" s="16">
        <f>IFERROR(ROUND(INDEX(F_Inputs!$A$4:$Y$268, MATCH(F_Inputs_Formatted!$B47&amp;F_Inputs_Formatted!$H47,F_Inputs!$Y$4:$Y$268,0),MATCH(F_Inputs_Formatted!Y$4,F_Inputs!$A$4:$Y$4,0)),$O47),"##BLANK")</f>
        <v>92581.758100000006</v>
      </c>
      <c r="Z47" s="16">
        <f>IFERROR(ROUND(INDEX(F_Inputs!$A$4:$Y$268, MATCH(F_Inputs_Formatted!$B47&amp;F_Inputs_Formatted!$H47,F_Inputs!$Y$4:$Y$268,0),MATCH(F_Inputs_Formatted!Z$4,F_Inputs!$A$4:$Y$4,0)),$O47),"##BLANK")</f>
        <v>99458.836200000005</v>
      </c>
      <c r="AA47" s="16">
        <f>IFERROR(ROUND(INDEX(F_Inputs!$A$4:$Y$268, MATCH(F_Inputs_Formatted!$B47&amp;F_Inputs_Formatted!$H47,F_Inputs!$Y$4:$Y$268,0),MATCH(F_Inputs_Formatted!AA$4,F_Inputs!$A$4:$Y$4,0)),$O47),"##BLANK")</f>
        <v>102200.38920000001</v>
      </c>
      <c r="AB47" s="16">
        <f>IFERROR(ROUND(INDEX(F_Inputs!$A$4:$Y$268, MATCH(F_Inputs_Formatted!$B47&amp;F_Inputs_Formatted!$H47,F_Inputs!$Y$4:$Y$268,0),MATCH(F_Inputs_Formatted!AB$4,F_Inputs!$A$4:$Y$4,0)),$O47),"##BLANK")</f>
        <v>128122.29519999999</v>
      </c>
      <c r="AC47" s="16">
        <f>IFERROR(ROUND(INDEX(F_Inputs!$A$4:$Y$268, MATCH(F_Inputs_Formatted!$B47&amp;F_Inputs_Formatted!$H47,F_Inputs!$Y$4:$Y$268,0),MATCH(F_Inputs_Formatted!AC$4,F_Inputs!$A$4:$Y$4,0)),$O47),"##BLANK")</f>
        <v>128958.614</v>
      </c>
      <c r="AD47" s="16">
        <f>IFERROR(ROUND(INDEX(F_Inputs!$A$4:$Y$268, MATCH(F_Inputs_Formatted!$B47&amp;F_Inputs_Formatted!$H47,F_Inputs!$Y$4:$Y$268,0),MATCH(F_Inputs_Formatted!AD$4,F_Inputs!$A$4:$Y$4,0)),$O47),"##BLANK")</f>
        <v>133526.34109999999</v>
      </c>
      <c r="AE47" s="16">
        <f>IFERROR(ROUND(INDEX(F_Inputs!$A$4:$Y$268, MATCH(F_Inputs_Formatted!$B47&amp;F_Inputs_Formatted!$H47,F_Inputs!$Y$4:$Y$268,0),MATCH(F_Inputs_Formatted!AE$4,F_Inputs!$A$4:$Y$4,0)),$O47),"##BLANK")</f>
        <v>358633.12780000002</v>
      </c>
      <c r="AF47" s="16">
        <f>IFERROR(ROUND(INDEX(F_Inputs!$A$4:$Y$268, MATCH(F_Inputs_Formatted!$B47&amp;F_Inputs_Formatted!$H47,F_Inputs!$Y$4:$Y$268,0),MATCH(F_Inputs_Formatted!AF$4,F_Inputs!$A$4:$Y$4,0)),$O47),"##BLANK")</f>
        <v>358633.12780000002</v>
      </c>
      <c r="AG47" s="16">
        <f>IFERROR(ROUND(INDEX(F_Inputs!$A$4:$Y$268, MATCH(F_Inputs_Formatted!$B47&amp;F_Inputs_Formatted!$H47,F_Inputs!$Y$4:$Y$268,0),MATCH(F_Inputs_Formatted!AG$4,F_Inputs!$A$4:$Y$4,0)),$O47),"##BLANK")</f>
        <v>363008.04090000002</v>
      </c>
      <c r="AH47" s="16">
        <f>IFERROR(ROUND(INDEX(F_Inputs!$A$4:$Y$268, MATCH(F_Inputs_Formatted!$B47&amp;F_Inputs_Formatted!$H47,F_Inputs!$Y$4:$Y$268,0),MATCH(F_Inputs_Formatted!AH$4,F_Inputs!$A$4:$Y$4,0)),$O47),"##BLANK")</f>
        <v>379450.9375</v>
      </c>
      <c r="AI47" s="16">
        <f>IFERROR(ROUND(INDEX(F_Inputs!$A$4:$Y$268, MATCH(F_Inputs_Formatted!$B47&amp;F_Inputs_Formatted!$H47,F_Inputs!$Y$4:$Y$268,0),MATCH(F_Inputs_Formatted!AI$4,F_Inputs!$A$4:$Y$4,0)),$O47),"##BLANK")</f>
        <v>384268.01079999999</v>
      </c>
    </row>
    <row r="48" spans="1:35" x14ac:dyDescent="0.25">
      <c r="A48" s="7"/>
      <c r="B48" s="9" t="s">
        <v>87</v>
      </c>
      <c r="C48" s="9" t="str">
        <f>_xlfn.XLOOKUP($B48,FD_Lists!$B$4:$B$25,FD_Lists!C$4:C$25)</f>
        <v>Yorkshire Water</v>
      </c>
      <c r="D48" s="9" t="str">
        <f>_xlfn.XLOOKUP($B48,FD_Lists!$B$4:$B$25,FD_Lists!D$4:D$25)</f>
        <v>England</v>
      </c>
      <c r="E48" s="9" t="str">
        <f>_xlfn.XLOOKUP($B48,FD_Lists!$B$4:$B$25,FD_Lists!E$4:E$25)</f>
        <v>Company</v>
      </c>
      <c r="F48" s="9" t="str">
        <f>_xlfn.XLOOKUP($B48,FD_Lists!$B$4:$B$25,FD_Lists!F$4:F$25)</f>
        <v>WaSC</v>
      </c>
      <c r="G48" s="10" t="s">
        <v>116</v>
      </c>
      <c r="H48" s="52" t="s">
        <v>52</v>
      </c>
      <c r="I48" s="11" t="str">
        <f t="shared" si="2"/>
        <v>YKYOUT5_09_B_PR24</v>
      </c>
      <c r="J48" s="11" t="s">
        <v>117</v>
      </c>
      <c r="K48" s="11" t="s">
        <v>118</v>
      </c>
      <c r="L48" s="11" t="s">
        <v>119</v>
      </c>
      <c r="M48" s="64" t="str">
        <f>_xlfn.XLOOKUP(F_Inputs_Formatted!H48,F_Inputs!$B:$B,F_Inputs!C:C)</f>
        <v>Underlying calculations for common performance commitments - wastewater - River water quality?(phosphorus) - Phosphorus emitted in 2020 from treatment works that had a phosphorus limit for the latest calendar year.</v>
      </c>
      <c r="N48" s="64" t="str">
        <f>_xlfn.XLOOKUP(F_Inputs_Formatted!H48,F_Inputs!$B:$B,F_Inputs!D:D)</f>
        <v>kg</v>
      </c>
      <c r="O48" s="11">
        <v>4</v>
      </c>
      <c r="P48" s="11"/>
      <c r="Q48" s="16">
        <f>IFERROR(ROUND(INDEX(F_Inputs!$A$4:$Y$268, MATCH(F_Inputs_Formatted!$B48&amp;F_Inputs_Formatted!$H48,F_Inputs!$Y$4:$Y$268,0),MATCH(F_Inputs_Formatted!Q$4,F_Inputs!$A$4:$Y$4,0)),$O48),"##BLANK")</f>
        <v>13284.54</v>
      </c>
      <c r="R48" s="16">
        <f>IFERROR(ROUND(INDEX(F_Inputs!$A$4:$Y$268, MATCH(F_Inputs_Formatted!$B48&amp;F_Inputs_Formatted!$H48,F_Inputs!$Y$4:$Y$268,0),MATCH(F_Inputs_Formatted!R$4,F_Inputs!$A$4:$Y$4,0)),$O48),"##BLANK")</f>
        <v>11797.165000000001</v>
      </c>
      <c r="S48" s="16">
        <f>IFERROR(ROUND(INDEX(F_Inputs!$A$4:$Y$268, MATCH(F_Inputs_Formatted!$B48&amp;F_Inputs_Formatted!$H48,F_Inputs!$Y$4:$Y$268,0),MATCH(F_Inputs_Formatted!S$4,F_Inputs!$A$4:$Y$4,0)),$O48),"##BLANK")</f>
        <v>15878.96</v>
      </c>
      <c r="T48" s="16">
        <f>IFERROR(ROUND(INDEX(F_Inputs!$A$4:$Y$268, MATCH(F_Inputs_Formatted!$B48&amp;F_Inputs_Formatted!$H48,F_Inputs!$Y$4:$Y$268,0),MATCH(F_Inputs_Formatted!T$4,F_Inputs!$A$4:$Y$4,0)),$O48),"##BLANK")</f>
        <v>12219.834999999999</v>
      </c>
      <c r="U48" s="16">
        <f>IFERROR(ROUND(INDEX(F_Inputs!$A$4:$Y$268, MATCH(F_Inputs_Formatted!$B48&amp;F_Inputs_Formatted!$H48,F_Inputs!$Y$4:$Y$268,0),MATCH(F_Inputs_Formatted!U$4,F_Inputs!$A$4:$Y$4,0)),$O48),"##BLANK")</f>
        <v>10894.885</v>
      </c>
      <c r="V48" s="16">
        <f>IFERROR(ROUND(INDEX(F_Inputs!$A$4:$Y$268, MATCH(F_Inputs_Formatted!$B48&amp;F_Inputs_Formatted!$H48,F_Inputs!$Y$4:$Y$268,0),MATCH(F_Inputs_Formatted!V$4,F_Inputs!$A$4:$Y$4,0)),$O48),"##BLANK")</f>
        <v>13179.055</v>
      </c>
      <c r="W48" s="16">
        <f>IFERROR(ROUND(INDEX(F_Inputs!$A$4:$Y$268, MATCH(F_Inputs_Formatted!$B48&amp;F_Inputs_Formatted!$H48,F_Inputs!$Y$4:$Y$268,0),MATCH(F_Inputs_Formatted!W$4,F_Inputs!$A$4:$Y$4,0)),$O48),"##BLANK")</f>
        <v>11229.59</v>
      </c>
      <c r="X48" s="16">
        <f>IFERROR(ROUND(INDEX(F_Inputs!$A$4:$Y$268, MATCH(F_Inputs_Formatted!$B48&amp;F_Inputs_Formatted!$H48,F_Inputs!$Y$4:$Y$268,0),MATCH(F_Inputs_Formatted!X$4,F_Inputs!$A$4:$Y$4,0)),$O48),"##BLANK")</f>
        <v>14730.305</v>
      </c>
      <c r="Y48" s="16">
        <f>IFERROR(ROUND(INDEX(F_Inputs!$A$4:$Y$268, MATCH(F_Inputs_Formatted!$B48&amp;F_Inputs_Formatted!$H48,F_Inputs!$Y$4:$Y$268,0),MATCH(F_Inputs_Formatted!Y$4,F_Inputs!$A$4:$Y$4,0)),$O48),"##BLANK")</f>
        <v>13186.355</v>
      </c>
      <c r="Z48" s="16">
        <f>IFERROR(ROUND(INDEX(F_Inputs!$A$4:$Y$268, MATCH(F_Inputs_Formatted!$B48&amp;F_Inputs_Formatted!$H48,F_Inputs!$Y$4:$Y$268,0),MATCH(F_Inputs_Formatted!Z$4,F_Inputs!$A$4:$Y$4,0)),$O48),"##BLANK")</f>
        <v>15680.4</v>
      </c>
      <c r="AA48" s="16">
        <f>IFERROR(ROUND(INDEX(F_Inputs!$A$4:$Y$268, MATCH(F_Inputs_Formatted!$B48&amp;F_Inputs_Formatted!$H48,F_Inputs!$Y$4:$Y$268,0),MATCH(F_Inputs_Formatted!AA$4,F_Inputs!$A$4:$Y$4,0)),$O48),"##BLANK")</f>
        <v>84435.45</v>
      </c>
      <c r="AB48" s="16">
        <f>IFERROR(ROUND(INDEX(F_Inputs!$A$4:$Y$268, MATCH(F_Inputs_Formatted!$B48&amp;F_Inputs_Formatted!$H48,F_Inputs!$Y$4:$Y$268,0),MATCH(F_Inputs_Formatted!AB$4,F_Inputs!$A$4:$Y$4,0)),$O48),"##BLANK")</f>
        <v>85906.4</v>
      </c>
      <c r="AC48" s="16">
        <f>IFERROR(ROUND(INDEX(F_Inputs!$A$4:$Y$268, MATCH(F_Inputs_Formatted!$B48&amp;F_Inputs_Formatted!$H48,F_Inputs!$Y$4:$Y$268,0),MATCH(F_Inputs_Formatted!AC$4,F_Inputs!$A$4:$Y$4,0)),$O48),"##BLANK")</f>
        <v>87592.7</v>
      </c>
      <c r="AD48" s="16">
        <f>IFERROR(ROUND(INDEX(F_Inputs!$A$4:$Y$268, MATCH(F_Inputs_Formatted!$B48&amp;F_Inputs_Formatted!$H48,F_Inputs!$Y$4:$Y$268,0),MATCH(F_Inputs_Formatted!AD$4,F_Inputs!$A$4:$Y$4,0)),$O48),"##BLANK")</f>
        <v>87592.7</v>
      </c>
      <c r="AE48" s="16">
        <f>IFERROR(ROUND(INDEX(F_Inputs!$A$4:$Y$268, MATCH(F_Inputs_Formatted!$B48&amp;F_Inputs_Formatted!$H48,F_Inputs!$Y$4:$Y$268,0),MATCH(F_Inputs_Formatted!AE$4,F_Inputs!$A$4:$Y$4,0)),$O48),"##BLANK")</f>
        <v>2467009.4500000002</v>
      </c>
      <c r="AF48" s="16">
        <f>IFERROR(ROUND(INDEX(F_Inputs!$A$4:$Y$268, MATCH(F_Inputs_Formatted!$B48&amp;F_Inputs_Formatted!$H48,F_Inputs!$Y$4:$Y$268,0),MATCH(F_Inputs_Formatted!AF$4,F_Inputs!$A$4:$Y$4,0)),$O48),"##BLANK")</f>
        <v>2642340.85</v>
      </c>
      <c r="AG48" s="16">
        <f>IFERROR(ROUND(INDEX(F_Inputs!$A$4:$Y$268, MATCH(F_Inputs_Formatted!$B48&amp;F_Inputs_Formatted!$H48,F_Inputs!$Y$4:$Y$268,0),MATCH(F_Inputs_Formatted!AG$4,F_Inputs!$A$4:$Y$4,0)),$O48),"##BLANK")</f>
        <v>2681717.0499999998</v>
      </c>
      <c r="AH48" s="16">
        <f>IFERROR(ROUND(INDEX(F_Inputs!$A$4:$Y$268, MATCH(F_Inputs_Formatted!$B48&amp;F_Inputs_Formatted!$H48,F_Inputs!$Y$4:$Y$268,0),MATCH(F_Inputs_Formatted!AH$4,F_Inputs!$A$4:$Y$4,0)),$O48),"##BLANK")</f>
        <v>2687173.8</v>
      </c>
      <c r="AI48" s="16">
        <f>IFERROR(ROUND(INDEX(F_Inputs!$A$4:$Y$268, MATCH(F_Inputs_Formatted!$B48&amp;F_Inputs_Formatted!$H48,F_Inputs!$Y$4:$Y$268,0),MATCH(F_Inputs_Formatted!AI$4,F_Inputs!$A$4:$Y$4,0)),$O48),"##BLANK")</f>
        <v>2687173.8</v>
      </c>
    </row>
    <row r="49" spans="1:35" x14ac:dyDescent="0.25">
      <c r="A49" s="7"/>
      <c r="B49" s="9" t="s">
        <v>88</v>
      </c>
      <c r="C49" s="9" t="str">
        <f>_xlfn.XLOOKUP($B49,FD_Lists!$B$4:$B$25,FD_Lists!C$4:C$25)</f>
        <v>Affinity Water</v>
      </c>
      <c r="D49" s="9" t="str">
        <f>_xlfn.XLOOKUP($B49,FD_Lists!$B$4:$B$25,FD_Lists!D$4:D$25)</f>
        <v>England</v>
      </c>
      <c r="E49" s="9" t="str">
        <f>_xlfn.XLOOKUP($B49,FD_Lists!$B$4:$B$25,FD_Lists!E$4:E$25)</f>
        <v>Company</v>
      </c>
      <c r="F49" s="9" t="str">
        <f>_xlfn.XLOOKUP($B49,FD_Lists!$B$4:$B$25,FD_Lists!F$4:F$25)</f>
        <v>WoC</v>
      </c>
      <c r="G49" s="10" t="s">
        <v>116</v>
      </c>
      <c r="H49" s="52" t="s">
        <v>52</v>
      </c>
      <c r="I49" s="11" t="str">
        <f t="shared" si="2"/>
        <v>AFWOUT5_09_B_PR24</v>
      </c>
      <c r="J49" s="11" t="s">
        <v>117</v>
      </c>
      <c r="K49" s="11" t="s">
        <v>118</v>
      </c>
      <c r="L49" s="11" t="s">
        <v>119</v>
      </c>
      <c r="M49" s="64" t="str">
        <f>_xlfn.XLOOKUP(F_Inputs_Formatted!H49,F_Inputs!$B:$B,F_Inputs!C:C)</f>
        <v>Underlying calculations for common performance commitments - wastewater - River water quality?(phosphorus) - Phosphorus emitted in 2020 from treatment works that had a phosphorus limit for the latest calendar year.</v>
      </c>
      <c r="N49" s="64" t="str">
        <f>_xlfn.XLOOKUP(F_Inputs_Formatted!H49,F_Inputs!$B:$B,F_Inputs!D:D)</f>
        <v>kg</v>
      </c>
      <c r="O49" s="11">
        <v>4</v>
      </c>
      <c r="P49" s="11"/>
      <c r="Q49" s="16" t="str">
        <f>IFERROR(ROUND(INDEX(F_Inputs!$A$4:$Y$268, MATCH(F_Inputs_Formatted!$B49&amp;F_Inputs_Formatted!$H49,F_Inputs!$Y$4:$Y$268,0),MATCH(F_Inputs_Formatted!Q$4,F_Inputs!$A$4:$Y$4,0)),$O49),"##BLANK")</f>
        <v>##BLANK</v>
      </c>
      <c r="R49" s="16" t="str">
        <f>IFERROR(ROUND(INDEX(F_Inputs!$A$4:$Y$268, MATCH(F_Inputs_Formatted!$B49&amp;F_Inputs_Formatted!$H49,F_Inputs!$Y$4:$Y$268,0),MATCH(F_Inputs_Formatted!R$4,F_Inputs!$A$4:$Y$4,0)),$O49),"##BLANK")</f>
        <v>##BLANK</v>
      </c>
      <c r="S49" s="16" t="str">
        <f>IFERROR(ROUND(INDEX(F_Inputs!$A$4:$Y$268, MATCH(F_Inputs_Formatted!$B49&amp;F_Inputs_Formatted!$H49,F_Inputs!$Y$4:$Y$268,0),MATCH(F_Inputs_Formatted!S$4,F_Inputs!$A$4:$Y$4,0)),$O49),"##BLANK")</f>
        <v>##BLANK</v>
      </c>
      <c r="T49" s="16" t="str">
        <f>IFERROR(ROUND(INDEX(F_Inputs!$A$4:$Y$268, MATCH(F_Inputs_Formatted!$B49&amp;F_Inputs_Formatted!$H49,F_Inputs!$Y$4:$Y$268,0),MATCH(F_Inputs_Formatted!T$4,F_Inputs!$A$4:$Y$4,0)),$O49),"##BLANK")</f>
        <v>##BLANK</v>
      </c>
      <c r="U49" s="16" t="str">
        <f>IFERROR(ROUND(INDEX(F_Inputs!$A$4:$Y$268, MATCH(F_Inputs_Formatted!$B49&amp;F_Inputs_Formatted!$H49,F_Inputs!$Y$4:$Y$268,0),MATCH(F_Inputs_Formatted!U$4,F_Inputs!$A$4:$Y$4,0)),$O49),"##BLANK")</f>
        <v>##BLANK</v>
      </c>
      <c r="V49" s="16" t="str">
        <f>IFERROR(ROUND(INDEX(F_Inputs!$A$4:$Y$268, MATCH(F_Inputs_Formatted!$B49&amp;F_Inputs_Formatted!$H49,F_Inputs!$Y$4:$Y$268,0),MATCH(F_Inputs_Formatted!V$4,F_Inputs!$A$4:$Y$4,0)),$O49),"##BLANK")</f>
        <v>##BLANK</v>
      </c>
      <c r="W49" s="16" t="str">
        <f>IFERROR(ROUND(INDEX(F_Inputs!$A$4:$Y$268, MATCH(F_Inputs_Formatted!$B49&amp;F_Inputs_Formatted!$H49,F_Inputs!$Y$4:$Y$268,0),MATCH(F_Inputs_Formatted!W$4,F_Inputs!$A$4:$Y$4,0)),$O49),"##BLANK")</f>
        <v>##BLANK</v>
      </c>
      <c r="X49" s="16" t="str">
        <f>IFERROR(ROUND(INDEX(F_Inputs!$A$4:$Y$268, MATCH(F_Inputs_Formatted!$B49&amp;F_Inputs_Formatted!$H49,F_Inputs!$Y$4:$Y$268,0),MATCH(F_Inputs_Formatted!X$4,F_Inputs!$A$4:$Y$4,0)),$O49),"##BLANK")</f>
        <v>##BLANK</v>
      </c>
      <c r="Y49" s="16" t="str">
        <f>IFERROR(ROUND(INDEX(F_Inputs!$A$4:$Y$268, MATCH(F_Inputs_Formatted!$B49&amp;F_Inputs_Formatted!$H49,F_Inputs!$Y$4:$Y$268,0),MATCH(F_Inputs_Formatted!Y$4,F_Inputs!$A$4:$Y$4,0)),$O49),"##BLANK")</f>
        <v>##BLANK</v>
      </c>
      <c r="Z49" s="16" t="str">
        <f>IFERROR(ROUND(INDEX(F_Inputs!$A$4:$Y$268, MATCH(F_Inputs_Formatted!$B49&amp;F_Inputs_Formatted!$H49,F_Inputs!$Y$4:$Y$268,0),MATCH(F_Inputs_Formatted!Z$4,F_Inputs!$A$4:$Y$4,0)),$O49),"##BLANK")</f>
        <v>##BLANK</v>
      </c>
      <c r="AA49" s="16" t="str">
        <f>IFERROR(ROUND(INDEX(F_Inputs!$A$4:$Y$268, MATCH(F_Inputs_Formatted!$B49&amp;F_Inputs_Formatted!$H49,F_Inputs!$Y$4:$Y$268,0),MATCH(F_Inputs_Formatted!AA$4,F_Inputs!$A$4:$Y$4,0)),$O49),"##BLANK")</f>
        <v>##BLANK</v>
      </c>
      <c r="AB49" s="16" t="str">
        <f>IFERROR(ROUND(INDEX(F_Inputs!$A$4:$Y$268, MATCH(F_Inputs_Formatted!$B49&amp;F_Inputs_Formatted!$H49,F_Inputs!$Y$4:$Y$268,0),MATCH(F_Inputs_Formatted!AB$4,F_Inputs!$A$4:$Y$4,0)),$O49),"##BLANK")</f>
        <v>##BLANK</v>
      </c>
      <c r="AC49" s="16" t="str">
        <f>IFERROR(ROUND(INDEX(F_Inputs!$A$4:$Y$268, MATCH(F_Inputs_Formatted!$B49&amp;F_Inputs_Formatted!$H49,F_Inputs!$Y$4:$Y$268,0),MATCH(F_Inputs_Formatted!AC$4,F_Inputs!$A$4:$Y$4,0)),$O49),"##BLANK")</f>
        <v>##BLANK</v>
      </c>
      <c r="AD49" s="16" t="str">
        <f>IFERROR(ROUND(INDEX(F_Inputs!$A$4:$Y$268, MATCH(F_Inputs_Formatted!$B49&amp;F_Inputs_Formatted!$H49,F_Inputs!$Y$4:$Y$268,0),MATCH(F_Inputs_Formatted!AD$4,F_Inputs!$A$4:$Y$4,0)),$O49),"##BLANK")</f>
        <v>##BLANK</v>
      </c>
      <c r="AE49" s="16" t="str">
        <f>IFERROR(ROUND(INDEX(F_Inputs!$A$4:$Y$268, MATCH(F_Inputs_Formatted!$B49&amp;F_Inputs_Formatted!$H49,F_Inputs!$Y$4:$Y$268,0),MATCH(F_Inputs_Formatted!AE$4,F_Inputs!$A$4:$Y$4,0)),$O49),"##BLANK")</f>
        <v>##BLANK</v>
      </c>
      <c r="AF49" s="16" t="str">
        <f>IFERROR(ROUND(INDEX(F_Inputs!$A$4:$Y$268, MATCH(F_Inputs_Formatted!$B49&amp;F_Inputs_Formatted!$H49,F_Inputs!$Y$4:$Y$268,0),MATCH(F_Inputs_Formatted!AF$4,F_Inputs!$A$4:$Y$4,0)),$O49),"##BLANK")</f>
        <v>##BLANK</v>
      </c>
      <c r="AG49" s="16" t="str">
        <f>IFERROR(ROUND(INDEX(F_Inputs!$A$4:$Y$268, MATCH(F_Inputs_Formatted!$B49&amp;F_Inputs_Formatted!$H49,F_Inputs!$Y$4:$Y$268,0),MATCH(F_Inputs_Formatted!AG$4,F_Inputs!$A$4:$Y$4,0)),$O49),"##BLANK")</f>
        <v>##BLANK</v>
      </c>
      <c r="AH49" s="16" t="str">
        <f>IFERROR(ROUND(INDEX(F_Inputs!$A$4:$Y$268, MATCH(F_Inputs_Formatted!$B49&amp;F_Inputs_Formatted!$H49,F_Inputs!$Y$4:$Y$268,0),MATCH(F_Inputs_Formatted!AH$4,F_Inputs!$A$4:$Y$4,0)),$O49),"##BLANK")</f>
        <v>##BLANK</v>
      </c>
      <c r="AI49" s="16" t="str">
        <f>IFERROR(ROUND(INDEX(F_Inputs!$A$4:$Y$268, MATCH(F_Inputs_Formatted!$B49&amp;F_Inputs_Formatted!$H49,F_Inputs!$Y$4:$Y$268,0),MATCH(F_Inputs_Formatted!AI$4,F_Inputs!$A$4:$Y$4,0)),$O49),"##BLANK")</f>
        <v>##BLANK</v>
      </c>
    </row>
    <row r="50" spans="1:35" x14ac:dyDescent="0.25">
      <c r="B50" s="9" t="s">
        <v>94</v>
      </c>
      <c r="C50" s="9" t="str">
        <f>_xlfn.XLOOKUP($B50,FD_Lists!$B$4:$B$25,FD_Lists!C$4:C$25)</f>
        <v>Portsmouth Water</v>
      </c>
      <c r="D50" s="9" t="str">
        <f>_xlfn.XLOOKUP($B50,FD_Lists!$B$4:$B$25,FD_Lists!D$4:D$25)</f>
        <v>England</v>
      </c>
      <c r="E50" s="9" t="str">
        <f>_xlfn.XLOOKUP($B50,FD_Lists!$B$4:$B$25,FD_Lists!E$4:E$25)</f>
        <v>Company</v>
      </c>
      <c r="F50" s="9" t="str">
        <f>_xlfn.XLOOKUP($B50,FD_Lists!$B$4:$B$25,FD_Lists!F$4:F$25)</f>
        <v>WoC</v>
      </c>
      <c r="G50" s="10" t="s">
        <v>116</v>
      </c>
      <c r="H50" s="52" t="s">
        <v>52</v>
      </c>
      <c r="I50" s="11" t="str">
        <f t="shared" si="2"/>
        <v>PRTOUT5_09_B_PR24</v>
      </c>
      <c r="J50" s="11" t="s">
        <v>117</v>
      </c>
      <c r="K50" s="11" t="s">
        <v>118</v>
      </c>
      <c r="L50" s="11" t="s">
        <v>119</v>
      </c>
      <c r="M50" s="64" t="str">
        <f>_xlfn.XLOOKUP(F_Inputs_Formatted!H50,F_Inputs!$B:$B,F_Inputs!C:C)</f>
        <v>Underlying calculations for common performance commitments - wastewater - River water quality?(phosphorus) - Phosphorus emitted in 2020 from treatment works that had a phosphorus limit for the latest calendar year.</v>
      </c>
      <c r="N50" s="64" t="str">
        <f>_xlfn.XLOOKUP(F_Inputs_Formatted!H50,F_Inputs!$B:$B,F_Inputs!D:D)</f>
        <v>kg</v>
      </c>
      <c r="O50" s="11">
        <v>4</v>
      </c>
      <c r="P50" s="11"/>
      <c r="Q50" s="16" t="str">
        <f>IFERROR(ROUND(INDEX(F_Inputs!$A$4:$Y$268, MATCH(F_Inputs_Formatted!$B50&amp;F_Inputs_Formatted!$H50,F_Inputs!$Y$4:$Y$268,0),MATCH(F_Inputs_Formatted!Q$4,F_Inputs!$A$4:$Y$4,0)),$O50),"##BLANK")</f>
        <v>##BLANK</v>
      </c>
      <c r="R50" s="16" t="str">
        <f>IFERROR(ROUND(INDEX(F_Inputs!$A$4:$Y$268, MATCH(F_Inputs_Formatted!$B50&amp;F_Inputs_Formatted!$H50,F_Inputs!$Y$4:$Y$268,0),MATCH(F_Inputs_Formatted!R$4,F_Inputs!$A$4:$Y$4,0)),$O50),"##BLANK")</f>
        <v>##BLANK</v>
      </c>
      <c r="S50" s="16" t="str">
        <f>IFERROR(ROUND(INDEX(F_Inputs!$A$4:$Y$268, MATCH(F_Inputs_Formatted!$B50&amp;F_Inputs_Formatted!$H50,F_Inputs!$Y$4:$Y$268,0),MATCH(F_Inputs_Formatted!S$4,F_Inputs!$A$4:$Y$4,0)),$O50),"##BLANK")</f>
        <v>##BLANK</v>
      </c>
      <c r="T50" s="16" t="str">
        <f>IFERROR(ROUND(INDEX(F_Inputs!$A$4:$Y$268, MATCH(F_Inputs_Formatted!$B50&amp;F_Inputs_Formatted!$H50,F_Inputs!$Y$4:$Y$268,0),MATCH(F_Inputs_Formatted!T$4,F_Inputs!$A$4:$Y$4,0)),$O50),"##BLANK")</f>
        <v>##BLANK</v>
      </c>
      <c r="U50" s="16" t="str">
        <f>IFERROR(ROUND(INDEX(F_Inputs!$A$4:$Y$268, MATCH(F_Inputs_Formatted!$B50&amp;F_Inputs_Formatted!$H50,F_Inputs!$Y$4:$Y$268,0),MATCH(F_Inputs_Formatted!U$4,F_Inputs!$A$4:$Y$4,0)),$O50),"##BLANK")</f>
        <v>##BLANK</v>
      </c>
      <c r="V50" s="16" t="str">
        <f>IFERROR(ROUND(INDEX(F_Inputs!$A$4:$Y$268, MATCH(F_Inputs_Formatted!$B50&amp;F_Inputs_Formatted!$H50,F_Inputs!$Y$4:$Y$268,0),MATCH(F_Inputs_Formatted!V$4,F_Inputs!$A$4:$Y$4,0)),$O50),"##BLANK")</f>
        <v>##BLANK</v>
      </c>
      <c r="W50" s="16" t="str">
        <f>IFERROR(ROUND(INDEX(F_Inputs!$A$4:$Y$268, MATCH(F_Inputs_Formatted!$B50&amp;F_Inputs_Formatted!$H50,F_Inputs!$Y$4:$Y$268,0),MATCH(F_Inputs_Formatted!W$4,F_Inputs!$A$4:$Y$4,0)),$O50),"##BLANK")</f>
        <v>##BLANK</v>
      </c>
      <c r="X50" s="16" t="str">
        <f>IFERROR(ROUND(INDEX(F_Inputs!$A$4:$Y$268, MATCH(F_Inputs_Formatted!$B50&amp;F_Inputs_Formatted!$H50,F_Inputs!$Y$4:$Y$268,0),MATCH(F_Inputs_Formatted!X$4,F_Inputs!$A$4:$Y$4,0)),$O50),"##BLANK")</f>
        <v>##BLANK</v>
      </c>
      <c r="Y50" s="16" t="str">
        <f>IFERROR(ROUND(INDEX(F_Inputs!$A$4:$Y$268, MATCH(F_Inputs_Formatted!$B50&amp;F_Inputs_Formatted!$H50,F_Inputs!$Y$4:$Y$268,0),MATCH(F_Inputs_Formatted!Y$4,F_Inputs!$A$4:$Y$4,0)),$O50),"##BLANK")</f>
        <v>##BLANK</v>
      </c>
      <c r="Z50" s="16" t="str">
        <f>IFERROR(ROUND(INDEX(F_Inputs!$A$4:$Y$268, MATCH(F_Inputs_Formatted!$B50&amp;F_Inputs_Formatted!$H50,F_Inputs!$Y$4:$Y$268,0),MATCH(F_Inputs_Formatted!Z$4,F_Inputs!$A$4:$Y$4,0)),$O50),"##BLANK")</f>
        <v>##BLANK</v>
      </c>
      <c r="AA50" s="16" t="str">
        <f>IFERROR(ROUND(INDEX(F_Inputs!$A$4:$Y$268, MATCH(F_Inputs_Formatted!$B50&amp;F_Inputs_Formatted!$H50,F_Inputs!$Y$4:$Y$268,0),MATCH(F_Inputs_Formatted!AA$4,F_Inputs!$A$4:$Y$4,0)),$O50),"##BLANK")</f>
        <v>##BLANK</v>
      </c>
      <c r="AB50" s="16" t="str">
        <f>IFERROR(ROUND(INDEX(F_Inputs!$A$4:$Y$268, MATCH(F_Inputs_Formatted!$B50&amp;F_Inputs_Formatted!$H50,F_Inputs!$Y$4:$Y$268,0),MATCH(F_Inputs_Formatted!AB$4,F_Inputs!$A$4:$Y$4,0)),$O50),"##BLANK")</f>
        <v>##BLANK</v>
      </c>
      <c r="AC50" s="16" t="str">
        <f>IFERROR(ROUND(INDEX(F_Inputs!$A$4:$Y$268, MATCH(F_Inputs_Formatted!$B50&amp;F_Inputs_Formatted!$H50,F_Inputs!$Y$4:$Y$268,0),MATCH(F_Inputs_Formatted!AC$4,F_Inputs!$A$4:$Y$4,0)),$O50),"##BLANK")</f>
        <v>##BLANK</v>
      </c>
      <c r="AD50" s="16" t="str">
        <f>IFERROR(ROUND(INDEX(F_Inputs!$A$4:$Y$268, MATCH(F_Inputs_Formatted!$B50&amp;F_Inputs_Formatted!$H50,F_Inputs!$Y$4:$Y$268,0),MATCH(F_Inputs_Formatted!AD$4,F_Inputs!$A$4:$Y$4,0)),$O50),"##BLANK")</f>
        <v>##BLANK</v>
      </c>
      <c r="AE50" s="16" t="str">
        <f>IFERROR(ROUND(INDEX(F_Inputs!$A$4:$Y$268, MATCH(F_Inputs_Formatted!$B50&amp;F_Inputs_Formatted!$H50,F_Inputs!$Y$4:$Y$268,0),MATCH(F_Inputs_Formatted!AE$4,F_Inputs!$A$4:$Y$4,0)),$O50),"##BLANK")</f>
        <v>##BLANK</v>
      </c>
      <c r="AF50" s="16" t="str">
        <f>IFERROR(ROUND(INDEX(F_Inputs!$A$4:$Y$268, MATCH(F_Inputs_Formatted!$B50&amp;F_Inputs_Formatted!$H50,F_Inputs!$Y$4:$Y$268,0),MATCH(F_Inputs_Formatted!AF$4,F_Inputs!$A$4:$Y$4,0)),$O50),"##BLANK")</f>
        <v>##BLANK</v>
      </c>
      <c r="AG50" s="16" t="str">
        <f>IFERROR(ROUND(INDEX(F_Inputs!$A$4:$Y$268, MATCH(F_Inputs_Formatted!$B50&amp;F_Inputs_Formatted!$H50,F_Inputs!$Y$4:$Y$268,0),MATCH(F_Inputs_Formatted!AG$4,F_Inputs!$A$4:$Y$4,0)),$O50),"##BLANK")</f>
        <v>##BLANK</v>
      </c>
      <c r="AH50" s="16" t="str">
        <f>IFERROR(ROUND(INDEX(F_Inputs!$A$4:$Y$268, MATCH(F_Inputs_Formatted!$B50&amp;F_Inputs_Formatted!$H50,F_Inputs!$Y$4:$Y$268,0),MATCH(F_Inputs_Formatted!AH$4,F_Inputs!$A$4:$Y$4,0)),$O50),"##BLANK")</f>
        <v>##BLANK</v>
      </c>
      <c r="AI50" s="16" t="str">
        <f>IFERROR(ROUND(INDEX(F_Inputs!$A$4:$Y$268, MATCH(F_Inputs_Formatted!$B50&amp;F_Inputs_Formatted!$H50,F_Inputs!$Y$4:$Y$268,0),MATCH(F_Inputs_Formatted!AI$4,F_Inputs!$A$4:$Y$4,0)),$O50),"##BLANK")</f>
        <v>##BLANK</v>
      </c>
    </row>
    <row r="51" spans="1:35" x14ac:dyDescent="0.25">
      <c r="A51" s="7"/>
      <c r="B51" s="9" t="s">
        <v>95</v>
      </c>
      <c r="C51" s="9" t="str">
        <f>_xlfn.XLOOKUP($B51,FD_Lists!$B$4:$B$25,FD_Lists!C$4:C$25)</f>
        <v>South East Water</v>
      </c>
      <c r="D51" s="9" t="str">
        <f>_xlfn.XLOOKUP($B51,FD_Lists!$B$4:$B$25,FD_Lists!D$4:D$25)</f>
        <v>England</v>
      </c>
      <c r="E51" s="9" t="str">
        <f>_xlfn.XLOOKUP($B51,FD_Lists!$B$4:$B$25,FD_Lists!E$4:E$25)</f>
        <v>Company</v>
      </c>
      <c r="F51" s="9" t="str">
        <f>_xlfn.XLOOKUP($B51,FD_Lists!$B$4:$B$25,FD_Lists!F$4:F$25)</f>
        <v>WoC</v>
      </c>
      <c r="G51" s="10" t="s">
        <v>116</v>
      </c>
      <c r="H51" s="52" t="s">
        <v>52</v>
      </c>
      <c r="I51" s="11" t="str">
        <f t="shared" si="2"/>
        <v>SEWOUT5_09_B_PR24</v>
      </c>
      <c r="J51" s="11" t="s">
        <v>117</v>
      </c>
      <c r="K51" s="11" t="s">
        <v>118</v>
      </c>
      <c r="L51" s="11" t="s">
        <v>119</v>
      </c>
      <c r="M51" s="64" t="str">
        <f>_xlfn.XLOOKUP(F_Inputs_Formatted!H51,F_Inputs!$B:$B,F_Inputs!C:C)</f>
        <v>Underlying calculations for common performance commitments - wastewater - River water quality?(phosphorus) - Phosphorus emitted in 2020 from treatment works that had a phosphorus limit for the latest calendar year.</v>
      </c>
      <c r="N51" s="64" t="str">
        <f>_xlfn.XLOOKUP(F_Inputs_Formatted!H51,F_Inputs!$B:$B,F_Inputs!D:D)</f>
        <v>kg</v>
      </c>
      <c r="O51" s="11">
        <v>4</v>
      </c>
      <c r="P51" s="11"/>
      <c r="Q51" s="16" t="str">
        <f>IFERROR(ROUND(INDEX(F_Inputs!$A$4:$Y$268, MATCH(F_Inputs_Formatted!$B51&amp;F_Inputs_Formatted!$H51,F_Inputs!$Y$4:$Y$268,0),MATCH(F_Inputs_Formatted!Q$4,F_Inputs!$A$4:$Y$4,0)),$O51),"##BLANK")</f>
        <v>##BLANK</v>
      </c>
      <c r="R51" s="16" t="str">
        <f>IFERROR(ROUND(INDEX(F_Inputs!$A$4:$Y$268, MATCH(F_Inputs_Formatted!$B51&amp;F_Inputs_Formatted!$H51,F_Inputs!$Y$4:$Y$268,0),MATCH(F_Inputs_Formatted!R$4,F_Inputs!$A$4:$Y$4,0)),$O51),"##BLANK")</f>
        <v>##BLANK</v>
      </c>
      <c r="S51" s="16" t="str">
        <f>IFERROR(ROUND(INDEX(F_Inputs!$A$4:$Y$268, MATCH(F_Inputs_Formatted!$B51&amp;F_Inputs_Formatted!$H51,F_Inputs!$Y$4:$Y$268,0),MATCH(F_Inputs_Formatted!S$4,F_Inputs!$A$4:$Y$4,0)),$O51),"##BLANK")</f>
        <v>##BLANK</v>
      </c>
      <c r="T51" s="16" t="str">
        <f>IFERROR(ROUND(INDEX(F_Inputs!$A$4:$Y$268, MATCH(F_Inputs_Formatted!$B51&amp;F_Inputs_Formatted!$H51,F_Inputs!$Y$4:$Y$268,0),MATCH(F_Inputs_Formatted!T$4,F_Inputs!$A$4:$Y$4,0)),$O51),"##BLANK")</f>
        <v>##BLANK</v>
      </c>
      <c r="U51" s="16" t="str">
        <f>IFERROR(ROUND(INDEX(F_Inputs!$A$4:$Y$268, MATCH(F_Inputs_Formatted!$B51&amp;F_Inputs_Formatted!$H51,F_Inputs!$Y$4:$Y$268,0),MATCH(F_Inputs_Formatted!U$4,F_Inputs!$A$4:$Y$4,0)),$O51),"##BLANK")</f>
        <v>##BLANK</v>
      </c>
      <c r="V51" s="16" t="str">
        <f>IFERROR(ROUND(INDEX(F_Inputs!$A$4:$Y$268, MATCH(F_Inputs_Formatted!$B51&amp;F_Inputs_Formatted!$H51,F_Inputs!$Y$4:$Y$268,0),MATCH(F_Inputs_Formatted!V$4,F_Inputs!$A$4:$Y$4,0)),$O51),"##BLANK")</f>
        <v>##BLANK</v>
      </c>
      <c r="W51" s="16" t="str">
        <f>IFERROR(ROUND(INDEX(F_Inputs!$A$4:$Y$268, MATCH(F_Inputs_Formatted!$B51&amp;F_Inputs_Formatted!$H51,F_Inputs!$Y$4:$Y$268,0),MATCH(F_Inputs_Formatted!W$4,F_Inputs!$A$4:$Y$4,0)),$O51),"##BLANK")</f>
        <v>##BLANK</v>
      </c>
      <c r="X51" s="16" t="str">
        <f>IFERROR(ROUND(INDEX(F_Inputs!$A$4:$Y$268, MATCH(F_Inputs_Formatted!$B51&amp;F_Inputs_Formatted!$H51,F_Inputs!$Y$4:$Y$268,0),MATCH(F_Inputs_Formatted!X$4,F_Inputs!$A$4:$Y$4,0)),$O51),"##BLANK")</f>
        <v>##BLANK</v>
      </c>
      <c r="Y51" s="16" t="str">
        <f>IFERROR(ROUND(INDEX(F_Inputs!$A$4:$Y$268, MATCH(F_Inputs_Formatted!$B51&amp;F_Inputs_Formatted!$H51,F_Inputs!$Y$4:$Y$268,0),MATCH(F_Inputs_Formatted!Y$4,F_Inputs!$A$4:$Y$4,0)),$O51),"##BLANK")</f>
        <v>##BLANK</v>
      </c>
      <c r="Z51" s="16" t="str">
        <f>IFERROR(ROUND(INDEX(F_Inputs!$A$4:$Y$268, MATCH(F_Inputs_Formatted!$B51&amp;F_Inputs_Formatted!$H51,F_Inputs!$Y$4:$Y$268,0),MATCH(F_Inputs_Formatted!Z$4,F_Inputs!$A$4:$Y$4,0)),$O51),"##BLANK")</f>
        <v>##BLANK</v>
      </c>
      <c r="AA51" s="16" t="str">
        <f>IFERROR(ROUND(INDEX(F_Inputs!$A$4:$Y$268, MATCH(F_Inputs_Formatted!$B51&amp;F_Inputs_Formatted!$H51,F_Inputs!$Y$4:$Y$268,0),MATCH(F_Inputs_Formatted!AA$4,F_Inputs!$A$4:$Y$4,0)),$O51),"##BLANK")</f>
        <v>##BLANK</v>
      </c>
      <c r="AB51" s="16" t="str">
        <f>IFERROR(ROUND(INDEX(F_Inputs!$A$4:$Y$268, MATCH(F_Inputs_Formatted!$B51&amp;F_Inputs_Formatted!$H51,F_Inputs!$Y$4:$Y$268,0),MATCH(F_Inputs_Formatted!AB$4,F_Inputs!$A$4:$Y$4,0)),$O51),"##BLANK")</f>
        <v>##BLANK</v>
      </c>
      <c r="AC51" s="16" t="str">
        <f>IFERROR(ROUND(INDEX(F_Inputs!$A$4:$Y$268, MATCH(F_Inputs_Formatted!$B51&amp;F_Inputs_Formatted!$H51,F_Inputs!$Y$4:$Y$268,0),MATCH(F_Inputs_Formatted!AC$4,F_Inputs!$A$4:$Y$4,0)),$O51),"##BLANK")</f>
        <v>##BLANK</v>
      </c>
      <c r="AD51" s="16" t="str">
        <f>IFERROR(ROUND(INDEX(F_Inputs!$A$4:$Y$268, MATCH(F_Inputs_Formatted!$B51&amp;F_Inputs_Formatted!$H51,F_Inputs!$Y$4:$Y$268,0),MATCH(F_Inputs_Formatted!AD$4,F_Inputs!$A$4:$Y$4,0)),$O51),"##BLANK")</f>
        <v>##BLANK</v>
      </c>
      <c r="AE51" s="16" t="str">
        <f>IFERROR(ROUND(INDEX(F_Inputs!$A$4:$Y$268, MATCH(F_Inputs_Formatted!$B51&amp;F_Inputs_Formatted!$H51,F_Inputs!$Y$4:$Y$268,0),MATCH(F_Inputs_Formatted!AE$4,F_Inputs!$A$4:$Y$4,0)),$O51),"##BLANK")</f>
        <v>##BLANK</v>
      </c>
      <c r="AF51" s="16" t="str">
        <f>IFERROR(ROUND(INDEX(F_Inputs!$A$4:$Y$268, MATCH(F_Inputs_Formatted!$B51&amp;F_Inputs_Formatted!$H51,F_Inputs!$Y$4:$Y$268,0),MATCH(F_Inputs_Formatted!AF$4,F_Inputs!$A$4:$Y$4,0)),$O51),"##BLANK")</f>
        <v>##BLANK</v>
      </c>
      <c r="AG51" s="16" t="str">
        <f>IFERROR(ROUND(INDEX(F_Inputs!$A$4:$Y$268, MATCH(F_Inputs_Formatted!$B51&amp;F_Inputs_Formatted!$H51,F_Inputs!$Y$4:$Y$268,0),MATCH(F_Inputs_Formatted!AG$4,F_Inputs!$A$4:$Y$4,0)),$O51),"##BLANK")</f>
        <v>##BLANK</v>
      </c>
      <c r="AH51" s="16" t="str">
        <f>IFERROR(ROUND(INDEX(F_Inputs!$A$4:$Y$268, MATCH(F_Inputs_Formatted!$B51&amp;F_Inputs_Formatted!$H51,F_Inputs!$Y$4:$Y$268,0),MATCH(F_Inputs_Formatted!AH$4,F_Inputs!$A$4:$Y$4,0)),$O51),"##BLANK")</f>
        <v>##BLANK</v>
      </c>
      <c r="AI51" s="16" t="str">
        <f>IFERROR(ROUND(INDEX(F_Inputs!$A$4:$Y$268, MATCH(F_Inputs_Formatted!$B51&amp;F_Inputs_Formatted!$H51,F_Inputs!$Y$4:$Y$268,0),MATCH(F_Inputs_Formatted!AI$4,F_Inputs!$A$4:$Y$4,0)),$O51),"##BLANK")</f>
        <v>##BLANK</v>
      </c>
    </row>
    <row r="52" spans="1:35" x14ac:dyDescent="0.25">
      <c r="A52" s="7"/>
      <c r="B52" s="9" t="s">
        <v>96</v>
      </c>
      <c r="C52" s="9" t="str">
        <f>_xlfn.XLOOKUP($B52,FD_Lists!$B$4:$B$25,FD_Lists!C$4:C$25)</f>
        <v>South Staffordshire Water</v>
      </c>
      <c r="D52" s="9" t="str">
        <f>_xlfn.XLOOKUP($B52,FD_Lists!$B$4:$B$25,FD_Lists!D$4:D$25)</f>
        <v>England</v>
      </c>
      <c r="E52" s="9" t="str">
        <f>_xlfn.XLOOKUP($B52,FD_Lists!$B$4:$B$25,FD_Lists!E$4:E$25)</f>
        <v>Company</v>
      </c>
      <c r="F52" s="9" t="str">
        <f>_xlfn.XLOOKUP($B52,FD_Lists!$B$4:$B$25,FD_Lists!F$4:F$25)</f>
        <v>WoC</v>
      </c>
      <c r="G52" s="10" t="s">
        <v>116</v>
      </c>
      <c r="H52" s="52" t="s">
        <v>52</v>
      </c>
      <c r="I52" s="11" t="str">
        <f t="shared" si="2"/>
        <v>SSCOUT5_09_B_PR24</v>
      </c>
      <c r="J52" s="11" t="s">
        <v>117</v>
      </c>
      <c r="K52" s="11" t="s">
        <v>118</v>
      </c>
      <c r="L52" s="11" t="s">
        <v>119</v>
      </c>
      <c r="M52" s="64" t="str">
        <f>_xlfn.XLOOKUP(F_Inputs_Formatted!H52,F_Inputs!$B:$B,F_Inputs!C:C)</f>
        <v>Underlying calculations for common performance commitments - wastewater - River water quality?(phosphorus) - Phosphorus emitted in 2020 from treatment works that had a phosphorus limit for the latest calendar year.</v>
      </c>
      <c r="N52" s="64" t="str">
        <f>_xlfn.XLOOKUP(F_Inputs_Formatted!H52,F_Inputs!$B:$B,F_Inputs!D:D)</f>
        <v>kg</v>
      </c>
      <c r="O52" s="11">
        <v>4</v>
      </c>
      <c r="P52" s="11"/>
      <c r="Q52" s="16" t="str">
        <f>IFERROR(ROUND(INDEX(F_Inputs!$A$4:$Y$268, MATCH(F_Inputs_Formatted!$B52&amp;F_Inputs_Formatted!$H52,F_Inputs!$Y$4:$Y$268,0),MATCH(F_Inputs_Formatted!Q$4,F_Inputs!$A$4:$Y$4,0)),$O52),"##BLANK")</f>
        <v>##BLANK</v>
      </c>
      <c r="R52" s="16" t="str">
        <f>IFERROR(ROUND(INDEX(F_Inputs!$A$4:$Y$268, MATCH(F_Inputs_Formatted!$B52&amp;F_Inputs_Formatted!$H52,F_Inputs!$Y$4:$Y$268,0),MATCH(F_Inputs_Formatted!R$4,F_Inputs!$A$4:$Y$4,0)),$O52),"##BLANK")</f>
        <v>##BLANK</v>
      </c>
      <c r="S52" s="16" t="str">
        <f>IFERROR(ROUND(INDEX(F_Inputs!$A$4:$Y$268, MATCH(F_Inputs_Formatted!$B52&amp;F_Inputs_Formatted!$H52,F_Inputs!$Y$4:$Y$268,0),MATCH(F_Inputs_Formatted!S$4,F_Inputs!$A$4:$Y$4,0)),$O52),"##BLANK")</f>
        <v>##BLANK</v>
      </c>
      <c r="T52" s="16" t="str">
        <f>IFERROR(ROUND(INDEX(F_Inputs!$A$4:$Y$268, MATCH(F_Inputs_Formatted!$B52&amp;F_Inputs_Formatted!$H52,F_Inputs!$Y$4:$Y$268,0),MATCH(F_Inputs_Formatted!T$4,F_Inputs!$A$4:$Y$4,0)),$O52),"##BLANK")</f>
        <v>##BLANK</v>
      </c>
      <c r="U52" s="16" t="str">
        <f>IFERROR(ROUND(INDEX(F_Inputs!$A$4:$Y$268, MATCH(F_Inputs_Formatted!$B52&amp;F_Inputs_Formatted!$H52,F_Inputs!$Y$4:$Y$268,0),MATCH(F_Inputs_Formatted!U$4,F_Inputs!$A$4:$Y$4,0)),$O52),"##BLANK")</f>
        <v>##BLANK</v>
      </c>
      <c r="V52" s="16" t="str">
        <f>IFERROR(ROUND(INDEX(F_Inputs!$A$4:$Y$268, MATCH(F_Inputs_Formatted!$B52&amp;F_Inputs_Formatted!$H52,F_Inputs!$Y$4:$Y$268,0),MATCH(F_Inputs_Formatted!V$4,F_Inputs!$A$4:$Y$4,0)),$O52),"##BLANK")</f>
        <v>##BLANK</v>
      </c>
      <c r="W52" s="16" t="str">
        <f>IFERROR(ROUND(INDEX(F_Inputs!$A$4:$Y$268, MATCH(F_Inputs_Formatted!$B52&amp;F_Inputs_Formatted!$H52,F_Inputs!$Y$4:$Y$268,0),MATCH(F_Inputs_Formatted!W$4,F_Inputs!$A$4:$Y$4,0)),$O52),"##BLANK")</f>
        <v>##BLANK</v>
      </c>
      <c r="X52" s="16" t="str">
        <f>IFERROR(ROUND(INDEX(F_Inputs!$A$4:$Y$268, MATCH(F_Inputs_Formatted!$B52&amp;F_Inputs_Formatted!$H52,F_Inputs!$Y$4:$Y$268,0),MATCH(F_Inputs_Formatted!X$4,F_Inputs!$A$4:$Y$4,0)),$O52),"##BLANK")</f>
        <v>##BLANK</v>
      </c>
      <c r="Y52" s="16" t="str">
        <f>IFERROR(ROUND(INDEX(F_Inputs!$A$4:$Y$268, MATCH(F_Inputs_Formatted!$B52&amp;F_Inputs_Formatted!$H52,F_Inputs!$Y$4:$Y$268,0),MATCH(F_Inputs_Formatted!Y$4,F_Inputs!$A$4:$Y$4,0)),$O52),"##BLANK")</f>
        <v>##BLANK</v>
      </c>
      <c r="Z52" s="16" t="str">
        <f>IFERROR(ROUND(INDEX(F_Inputs!$A$4:$Y$268, MATCH(F_Inputs_Formatted!$B52&amp;F_Inputs_Formatted!$H52,F_Inputs!$Y$4:$Y$268,0),MATCH(F_Inputs_Formatted!Z$4,F_Inputs!$A$4:$Y$4,0)),$O52),"##BLANK")</f>
        <v>##BLANK</v>
      </c>
      <c r="AA52" s="16" t="str">
        <f>IFERROR(ROUND(INDEX(F_Inputs!$A$4:$Y$268, MATCH(F_Inputs_Formatted!$B52&amp;F_Inputs_Formatted!$H52,F_Inputs!$Y$4:$Y$268,0),MATCH(F_Inputs_Formatted!AA$4,F_Inputs!$A$4:$Y$4,0)),$O52),"##BLANK")</f>
        <v>##BLANK</v>
      </c>
      <c r="AB52" s="16" t="str">
        <f>IFERROR(ROUND(INDEX(F_Inputs!$A$4:$Y$268, MATCH(F_Inputs_Formatted!$B52&amp;F_Inputs_Formatted!$H52,F_Inputs!$Y$4:$Y$268,0),MATCH(F_Inputs_Formatted!AB$4,F_Inputs!$A$4:$Y$4,0)),$O52),"##BLANK")</f>
        <v>##BLANK</v>
      </c>
      <c r="AC52" s="16" t="str">
        <f>IFERROR(ROUND(INDEX(F_Inputs!$A$4:$Y$268, MATCH(F_Inputs_Formatted!$B52&amp;F_Inputs_Formatted!$H52,F_Inputs!$Y$4:$Y$268,0),MATCH(F_Inputs_Formatted!AC$4,F_Inputs!$A$4:$Y$4,0)),$O52),"##BLANK")</f>
        <v>##BLANK</v>
      </c>
      <c r="AD52" s="16" t="str">
        <f>IFERROR(ROUND(INDEX(F_Inputs!$A$4:$Y$268, MATCH(F_Inputs_Formatted!$B52&amp;F_Inputs_Formatted!$H52,F_Inputs!$Y$4:$Y$268,0),MATCH(F_Inputs_Formatted!AD$4,F_Inputs!$A$4:$Y$4,0)),$O52),"##BLANK")</f>
        <v>##BLANK</v>
      </c>
      <c r="AE52" s="16" t="str">
        <f>IFERROR(ROUND(INDEX(F_Inputs!$A$4:$Y$268, MATCH(F_Inputs_Formatted!$B52&amp;F_Inputs_Formatted!$H52,F_Inputs!$Y$4:$Y$268,0),MATCH(F_Inputs_Formatted!AE$4,F_Inputs!$A$4:$Y$4,0)),$O52),"##BLANK")</f>
        <v>##BLANK</v>
      </c>
      <c r="AF52" s="16" t="str">
        <f>IFERROR(ROUND(INDEX(F_Inputs!$A$4:$Y$268, MATCH(F_Inputs_Formatted!$B52&amp;F_Inputs_Formatted!$H52,F_Inputs!$Y$4:$Y$268,0),MATCH(F_Inputs_Formatted!AF$4,F_Inputs!$A$4:$Y$4,0)),$O52),"##BLANK")</f>
        <v>##BLANK</v>
      </c>
      <c r="AG52" s="16" t="str">
        <f>IFERROR(ROUND(INDEX(F_Inputs!$A$4:$Y$268, MATCH(F_Inputs_Formatted!$B52&amp;F_Inputs_Formatted!$H52,F_Inputs!$Y$4:$Y$268,0),MATCH(F_Inputs_Formatted!AG$4,F_Inputs!$A$4:$Y$4,0)),$O52),"##BLANK")</f>
        <v>##BLANK</v>
      </c>
      <c r="AH52" s="16" t="str">
        <f>IFERROR(ROUND(INDEX(F_Inputs!$A$4:$Y$268, MATCH(F_Inputs_Formatted!$B52&amp;F_Inputs_Formatted!$H52,F_Inputs!$Y$4:$Y$268,0),MATCH(F_Inputs_Formatted!AH$4,F_Inputs!$A$4:$Y$4,0)),$O52),"##BLANK")</f>
        <v>##BLANK</v>
      </c>
      <c r="AI52" s="16" t="str">
        <f>IFERROR(ROUND(INDEX(F_Inputs!$A$4:$Y$268, MATCH(F_Inputs_Formatted!$B52&amp;F_Inputs_Formatted!$H52,F_Inputs!$Y$4:$Y$268,0),MATCH(F_Inputs_Formatted!AI$4,F_Inputs!$A$4:$Y$4,0)),$O52),"##BLANK")</f>
        <v>##BLANK</v>
      </c>
    </row>
    <row r="53" spans="1:35" x14ac:dyDescent="0.25">
      <c r="A53" s="7"/>
      <c r="B53" s="9" t="s">
        <v>100</v>
      </c>
      <c r="C53" s="9" t="str">
        <f>_xlfn.XLOOKUP($B53,FD_Lists!$B$4:$B$25,FD_Lists!C$4:C$25)</f>
        <v>SES Water</v>
      </c>
      <c r="D53" s="9" t="str">
        <f>_xlfn.XLOOKUP($B53,FD_Lists!$B$4:$B$25,FD_Lists!D$4:D$25)</f>
        <v>England</v>
      </c>
      <c r="E53" s="9" t="str">
        <f>_xlfn.XLOOKUP($B53,FD_Lists!$B$4:$B$25,FD_Lists!E$4:E$25)</f>
        <v>Company</v>
      </c>
      <c r="F53" s="9" t="str">
        <f>_xlfn.XLOOKUP($B53,FD_Lists!$B$4:$B$25,FD_Lists!F$4:F$25)</f>
        <v>WoC</v>
      </c>
      <c r="G53" s="10" t="s">
        <v>116</v>
      </c>
      <c r="H53" s="52" t="s">
        <v>52</v>
      </c>
      <c r="I53" s="11" t="str">
        <f t="shared" si="2"/>
        <v>SESOUT5_09_B_PR24</v>
      </c>
      <c r="J53" s="11" t="s">
        <v>117</v>
      </c>
      <c r="K53" s="11" t="s">
        <v>118</v>
      </c>
      <c r="L53" s="11" t="s">
        <v>119</v>
      </c>
      <c r="M53" s="64" t="str">
        <f>_xlfn.XLOOKUP(F_Inputs_Formatted!H53,F_Inputs!$B:$B,F_Inputs!C:C)</f>
        <v>Underlying calculations for common performance commitments - wastewater - River water quality?(phosphorus) - Phosphorus emitted in 2020 from treatment works that had a phosphorus limit for the latest calendar year.</v>
      </c>
      <c r="N53" s="64" t="str">
        <f>_xlfn.XLOOKUP(F_Inputs_Formatted!H53,F_Inputs!$B:$B,F_Inputs!D:D)</f>
        <v>kg</v>
      </c>
      <c r="O53" s="11">
        <v>4</v>
      </c>
      <c r="P53" s="11"/>
      <c r="Q53" s="16" t="str">
        <f>IFERROR(ROUND(INDEX(F_Inputs!$A$4:$Y$268, MATCH(F_Inputs_Formatted!$B53&amp;F_Inputs_Formatted!$H53,F_Inputs!$Y$4:$Y$268,0),MATCH(F_Inputs_Formatted!Q$4,F_Inputs!$A$4:$Y$4,0)),$O53),"##BLANK")</f>
        <v>##BLANK</v>
      </c>
      <c r="R53" s="16" t="str">
        <f>IFERROR(ROUND(INDEX(F_Inputs!$A$4:$Y$268, MATCH(F_Inputs_Formatted!$B53&amp;F_Inputs_Formatted!$H53,F_Inputs!$Y$4:$Y$268,0),MATCH(F_Inputs_Formatted!R$4,F_Inputs!$A$4:$Y$4,0)),$O53),"##BLANK")</f>
        <v>##BLANK</v>
      </c>
      <c r="S53" s="16" t="str">
        <f>IFERROR(ROUND(INDEX(F_Inputs!$A$4:$Y$268, MATCH(F_Inputs_Formatted!$B53&amp;F_Inputs_Formatted!$H53,F_Inputs!$Y$4:$Y$268,0),MATCH(F_Inputs_Formatted!S$4,F_Inputs!$A$4:$Y$4,0)),$O53),"##BLANK")</f>
        <v>##BLANK</v>
      </c>
      <c r="T53" s="16" t="str">
        <f>IFERROR(ROUND(INDEX(F_Inputs!$A$4:$Y$268, MATCH(F_Inputs_Formatted!$B53&amp;F_Inputs_Formatted!$H53,F_Inputs!$Y$4:$Y$268,0),MATCH(F_Inputs_Formatted!T$4,F_Inputs!$A$4:$Y$4,0)),$O53),"##BLANK")</f>
        <v>##BLANK</v>
      </c>
      <c r="U53" s="16" t="str">
        <f>IFERROR(ROUND(INDEX(F_Inputs!$A$4:$Y$268, MATCH(F_Inputs_Formatted!$B53&amp;F_Inputs_Formatted!$H53,F_Inputs!$Y$4:$Y$268,0),MATCH(F_Inputs_Formatted!U$4,F_Inputs!$A$4:$Y$4,0)),$O53),"##BLANK")</f>
        <v>##BLANK</v>
      </c>
      <c r="V53" s="16" t="str">
        <f>IFERROR(ROUND(INDEX(F_Inputs!$A$4:$Y$268, MATCH(F_Inputs_Formatted!$B53&amp;F_Inputs_Formatted!$H53,F_Inputs!$Y$4:$Y$268,0),MATCH(F_Inputs_Formatted!V$4,F_Inputs!$A$4:$Y$4,0)),$O53),"##BLANK")</f>
        <v>##BLANK</v>
      </c>
      <c r="W53" s="16" t="str">
        <f>IFERROR(ROUND(INDEX(F_Inputs!$A$4:$Y$268, MATCH(F_Inputs_Formatted!$B53&amp;F_Inputs_Formatted!$H53,F_Inputs!$Y$4:$Y$268,0),MATCH(F_Inputs_Formatted!W$4,F_Inputs!$A$4:$Y$4,0)),$O53),"##BLANK")</f>
        <v>##BLANK</v>
      </c>
      <c r="X53" s="16" t="str">
        <f>IFERROR(ROUND(INDEX(F_Inputs!$A$4:$Y$268, MATCH(F_Inputs_Formatted!$B53&amp;F_Inputs_Formatted!$H53,F_Inputs!$Y$4:$Y$268,0),MATCH(F_Inputs_Formatted!X$4,F_Inputs!$A$4:$Y$4,0)),$O53),"##BLANK")</f>
        <v>##BLANK</v>
      </c>
      <c r="Y53" s="16" t="str">
        <f>IFERROR(ROUND(INDEX(F_Inputs!$A$4:$Y$268, MATCH(F_Inputs_Formatted!$B53&amp;F_Inputs_Formatted!$H53,F_Inputs!$Y$4:$Y$268,0),MATCH(F_Inputs_Formatted!Y$4,F_Inputs!$A$4:$Y$4,0)),$O53),"##BLANK")</f>
        <v>##BLANK</v>
      </c>
      <c r="Z53" s="16" t="str">
        <f>IFERROR(ROUND(INDEX(F_Inputs!$A$4:$Y$268, MATCH(F_Inputs_Formatted!$B53&amp;F_Inputs_Formatted!$H53,F_Inputs!$Y$4:$Y$268,0),MATCH(F_Inputs_Formatted!Z$4,F_Inputs!$A$4:$Y$4,0)),$O53),"##BLANK")</f>
        <v>##BLANK</v>
      </c>
      <c r="AA53" s="16" t="str">
        <f>IFERROR(ROUND(INDEX(F_Inputs!$A$4:$Y$268, MATCH(F_Inputs_Formatted!$B53&amp;F_Inputs_Formatted!$H53,F_Inputs!$Y$4:$Y$268,0),MATCH(F_Inputs_Formatted!AA$4,F_Inputs!$A$4:$Y$4,0)),$O53),"##BLANK")</f>
        <v>##BLANK</v>
      </c>
      <c r="AB53" s="16" t="str">
        <f>IFERROR(ROUND(INDEX(F_Inputs!$A$4:$Y$268, MATCH(F_Inputs_Formatted!$B53&amp;F_Inputs_Formatted!$H53,F_Inputs!$Y$4:$Y$268,0),MATCH(F_Inputs_Formatted!AB$4,F_Inputs!$A$4:$Y$4,0)),$O53),"##BLANK")</f>
        <v>##BLANK</v>
      </c>
      <c r="AC53" s="16" t="str">
        <f>IFERROR(ROUND(INDEX(F_Inputs!$A$4:$Y$268, MATCH(F_Inputs_Formatted!$B53&amp;F_Inputs_Formatted!$H53,F_Inputs!$Y$4:$Y$268,0),MATCH(F_Inputs_Formatted!AC$4,F_Inputs!$A$4:$Y$4,0)),$O53),"##BLANK")</f>
        <v>##BLANK</v>
      </c>
      <c r="AD53" s="16" t="str">
        <f>IFERROR(ROUND(INDEX(F_Inputs!$A$4:$Y$268, MATCH(F_Inputs_Formatted!$B53&amp;F_Inputs_Formatted!$H53,F_Inputs!$Y$4:$Y$268,0),MATCH(F_Inputs_Formatted!AD$4,F_Inputs!$A$4:$Y$4,0)),$O53),"##BLANK")</f>
        <v>##BLANK</v>
      </c>
      <c r="AE53" s="16" t="str">
        <f>IFERROR(ROUND(INDEX(F_Inputs!$A$4:$Y$268, MATCH(F_Inputs_Formatted!$B53&amp;F_Inputs_Formatted!$H53,F_Inputs!$Y$4:$Y$268,0),MATCH(F_Inputs_Formatted!AE$4,F_Inputs!$A$4:$Y$4,0)),$O53),"##BLANK")</f>
        <v>##BLANK</v>
      </c>
      <c r="AF53" s="16" t="str">
        <f>IFERROR(ROUND(INDEX(F_Inputs!$A$4:$Y$268, MATCH(F_Inputs_Formatted!$B53&amp;F_Inputs_Formatted!$H53,F_Inputs!$Y$4:$Y$268,0),MATCH(F_Inputs_Formatted!AF$4,F_Inputs!$A$4:$Y$4,0)),$O53),"##BLANK")</f>
        <v>##BLANK</v>
      </c>
      <c r="AG53" s="16" t="str">
        <f>IFERROR(ROUND(INDEX(F_Inputs!$A$4:$Y$268, MATCH(F_Inputs_Formatted!$B53&amp;F_Inputs_Formatted!$H53,F_Inputs!$Y$4:$Y$268,0),MATCH(F_Inputs_Formatted!AG$4,F_Inputs!$A$4:$Y$4,0)),$O53),"##BLANK")</f>
        <v>##BLANK</v>
      </c>
      <c r="AH53" s="16" t="str">
        <f>IFERROR(ROUND(INDEX(F_Inputs!$A$4:$Y$268, MATCH(F_Inputs_Formatted!$B53&amp;F_Inputs_Formatted!$H53,F_Inputs!$Y$4:$Y$268,0),MATCH(F_Inputs_Formatted!AH$4,F_Inputs!$A$4:$Y$4,0)),$O53),"##BLANK")</f>
        <v>##BLANK</v>
      </c>
      <c r="AI53" s="16" t="str">
        <f>IFERROR(ROUND(INDEX(F_Inputs!$A$4:$Y$268, MATCH(F_Inputs_Formatted!$B53&amp;F_Inputs_Formatted!$H53,F_Inputs!$Y$4:$Y$268,0),MATCH(F_Inputs_Formatted!AI$4,F_Inputs!$A$4:$Y$4,0)),$O53),"##BLANK")</f>
        <v>##BLANK</v>
      </c>
    </row>
    <row r="54" spans="1:35" x14ac:dyDescent="0.25">
      <c r="A54" s="7"/>
      <c r="B54" s="9" t="s">
        <v>78</v>
      </c>
      <c r="C54" s="9" t="str">
        <f>_xlfn.XLOOKUP($B54,FD_Lists!$B$4:$B$25,FD_Lists!C$4:C$25)</f>
        <v>South West Water</v>
      </c>
      <c r="D54" s="9" t="str">
        <f>_xlfn.XLOOKUP($B54,FD_Lists!$B$4:$B$25,FD_Lists!D$4:D$25)</f>
        <v>England</v>
      </c>
      <c r="E54" s="9" t="str">
        <f>_xlfn.XLOOKUP($B54,FD_Lists!$B$4:$B$25,FD_Lists!E$4:E$25)</f>
        <v>Company</v>
      </c>
      <c r="F54" s="9" t="str">
        <f>_xlfn.XLOOKUP($B54,FD_Lists!$B$4:$B$25,FD_Lists!F$4:F$25)</f>
        <v>WaSC</v>
      </c>
      <c r="G54" s="10" t="s">
        <v>116</v>
      </c>
      <c r="H54" s="52" t="s">
        <v>52</v>
      </c>
      <c r="I54" s="11" t="str">
        <f t="shared" si="2"/>
        <v>SWBOUT5_09_B_PR24</v>
      </c>
      <c r="J54" s="11" t="s">
        <v>117</v>
      </c>
      <c r="K54" s="11" t="s">
        <v>118</v>
      </c>
      <c r="L54" s="11" t="s">
        <v>119</v>
      </c>
      <c r="M54" s="64" t="str">
        <f>_xlfn.XLOOKUP(F_Inputs_Formatted!H54,F_Inputs!$B:$B,F_Inputs!C:C)</f>
        <v>Underlying calculations for common performance commitments - wastewater - River water quality?(phosphorus) - Phosphorus emitted in 2020 from treatment works that had a phosphorus limit for the latest calendar year.</v>
      </c>
      <c r="N54" s="64" t="str">
        <f>_xlfn.XLOOKUP(F_Inputs_Formatted!H54,F_Inputs!$B:$B,F_Inputs!D:D)</f>
        <v>kg</v>
      </c>
      <c r="O54" s="11">
        <v>4</v>
      </c>
      <c r="P54" s="11"/>
      <c r="Q54" s="16">
        <f>IFERROR(ROUND(INDEX(F_Inputs!$A$4:$Y$268, MATCH(F_Inputs_Formatted!$B54&amp;F_Inputs_Formatted!$H54,F_Inputs!$Y$4:$Y$268,0),MATCH(F_Inputs_Formatted!Q$4,F_Inputs!$A$4:$Y$4,0)),$O54),"##BLANK")</f>
        <v>63834.520400000001</v>
      </c>
      <c r="R54" s="16">
        <f>IFERROR(ROUND(INDEX(F_Inputs!$A$4:$Y$268, MATCH(F_Inputs_Formatted!$B54&amp;F_Inputs_Formatted!$H54,F_Inputs!$Y$4:$Y$268,0),MATCH(F_Inputs_Formatted!R$4,F_Inputs!$A$4:$Y$4,0)),$O54),"##BLANK")</f>
        <v>63834.520400000001</v>
      </c>
      <c r="S54" s="16">
        <f>IFERROR(ROUND(INDEX(F_Inputs!$A$4:$Y$268, MATCH(F_Inputs_Formatted!$B54&amp;F_Inputs_Formatted!$H54,F_Inputs!$Y$4:$Y$268,0),MATCH(F_Inputs_Formatted!S$4,F_Inputs!$A$4:$Y$4,0)),$O54),"##BLANK")</f>
        <v>63834.520400000001</v>
      </c>
      <c r="T54" s="16">
        <f>IFERROR(ROUND(INDEX(F_Inputs!$A$4:$Y$268, MATCH(F_Inputs_Formatted!$B54&amp;F_Inputs_Formatted!$H54,F_Inputs!$Y$4:$Y$268,0),MATCH(F_Inputs_Formatted!T$4,F_Inputs!$A$4:$Y$4,0)),$O54),"##BLANK")</f>
        <v>63834.520400000001</v>
      </c>
      <c r="U54" s="16">
        <f>IFERROR(ROUND(INDEX(F_Inputs!$A$4:$Y$268, MATCH(F_Inputs_Formatted!$B54&amp;F_Inputs_Formatted!$H54,F_Inputs!$Y$4:$Y$268,0),MATCH(F_Inputs_Formatted!U$4,F_Inputs!$A$4:$Y$4,0)),$O54),"##BLANK")</f>
        <v>63834.520400000001</v>
      </c>
      <c r="V54" s="16">
        <f>IFERROR(ROUND(INDEX(F_Inputs!$A$4:$Y$268, MATCH(F_Inputs_Formatted!$B54&amp;F_Inputs_Formatted!$H54,F_Inputs!$Y$4:$Y$268,0),MATCH(F_Inputs_Formatted!V$4,F_Inputs!$A$4:$Y$4,0)),$O54),"##BLANK")</f>
        <v>109840.57709999999</v>
      </c>
      <c r="W54" s="16">
        <f>IFERROR(ROUND(INDEX(F_Inputs!$A$4:$Y$268, MATCH(F_Inputs_Formatted!$B54&amp;F_Inputs_Formatted!$H54,F_Inputs!$Y$4:$Y$268,0),MATCH(F_Inputs_Formatted!W$4,F_Inputs!$A$4:$Y$4,0)),$O54),"##BLANK")</f>
        <v>109840.57709999999</v>
      </c>
      <c r="X54" s="16">
        <f>IFERROR(ROUND(INDEX(F_Inputs!$A$4:$Y$268, MATCH(F_Inputs_Formatted!$B54&amp;F_Inputs_Formatted!$H54,F_Inputs!$Y$4:$Y$268,0),MATCH(F_Inputs_Formatted!X$4,F_Inputs!$A$4:$Y$4,0)),$O54),"##BLANK")</f>
        <v>109840.57709999999</v>
      </c>
      <c r="Y54" s="16">
        <f>IFERROR(ROUND(INDEX(F_Inputs!$A$4:$Y$268, MATCH(F_Inputs_Formatted!$B54&amp;F_Inputs_Formatted!$H54,F_Inputs!$Y$4:$Y$268,0),MATCH(F_Inputs_Formatted!Y$4,F_Inputs!$A$4:$Y$4,0)),$O54),"##BLANK")</f>
        <v>109840.57709999999</v>
      </c>
      <c r="Z54" s="16">
        <f>IFERROR(ROUND(INDEX(F_Inputs!$A$4:$Y$268, MATCH(F_Inputs_Formatted!$B54&amp;F_Inputs_Formatted!$H54,F_Inputs!$Y$4:$Y$268,0),MATCH(F_Inputs_Formatted!Z$4,F_Inputs!$A$4:$Y$4,0)),$O54),"##BLANK")</f>
        <v>109840.57709999999</v>
      </c>
      <c r="AA54" s="16">
        <f>IFERROR(ROUND(INDEX(F_Inputs!$A$4:$Y$268, MATCH(F_Inputs_Formatted!$B54&amp;F_Inputs_Formatted!$H54,F_Inputs!$Y$4:$Y$268,0),MATCH(F_Inputs_Formatted!AA$4,F_Inputs!$A$4:$Y$4,0)),$O54),"##BLANK")</f>
        <v>221871.08720000001</v>
      </c>
      <c r="AB54" s="16">
        <f>IFERROR(ROUND(INDEX(F_Inputs!$A$4:$Y$268, MATCH(F_Inputs_Formatted!$B54&amp;F_Inputs_Formatted!$H54,F_Inputs!$Y$4:$Y$268,0),MATCH(F_Inputs_Formatted!AB$4,F_Inputs!$A$4:$Y$4,0)),$O54),"##BLANK")</f>
        <v>221871.08720000001</v>
      </c>
      <c r="AC54" s="16">
        <f>IFERROR(ROUND(INDEX(F_Inputs!$A$4:$Y$268, MATCH(F_Inputs_Formatted!$B54&amp;F_Inputs_Formatted!$H54,F_Inputs!$Y$4:$Y$268,0),MATCH(F_Inputs_Formatted!AC$4,F_Inputs!$A$4:$Y$4,0)),$O54),"##BLANK")</f>
        <v>225625.61919999999</v>
      </c>
      <c r="AD54" s="16">
        <f>IFERROR(ROUND(INDEX(F_Inputs!$A$4:$Y$268, MATCH(F_Inputs_Formatted!$B54&amp;F_Inputs_Formatted!$H54,F_Inputs!$Y$4:$Y$268,0),MATCH(F_Inputs_Formatted!AD$4,F_Inputs!$A$4:$Y$4,0)),$O54),"##BLANK")</f>
        <v>225625.61919999999</v>
      </c>
      <c r="AE54" s="16">
        <f>IFERROR(ROUND(INDEX(F_Inputs!$A$4:$Y$268, MATCH(F_Inputs_Formatted!$B54&amp;F_Inputs_Formatted!$H54,F_Inputs!$Y$4:$Y$268,0),MATCH(F_Inputs_Formatted!AE$4,F_Inputs!$A$4:$Y$4,0)),$O54),"##BLANK")</f>
        <v>233336.43830000001</v>
      </c>
      <c r="AF54" s="16">
        <f>IFERROR(ROUND(INDEX(F_Inputs!$A$4:$Y$268, MATCH(F_Inputs_Formatted!$B54&amp;F_Inputs_Formatted!$H54,F_Inputs!$Y$4:$Y$268,0),MATCH(F_Inputs_Formatted!AF$4,F_Inputs!$A$4:$Y$4,0)),$O54),"##BLANK")</f>
        <v>400586.06410000002</v>
      </c>
      <c r="AG54" s="16">
        <f>IFERROR(ROUND(INDEX(F_Inputs!$A$4:$Y$268, MATCH(F_Inputs_Formatted!$B54&amp;F_Inputs_Formatted!$H54,F_Inputs!$Y$4:$Y$268,0),MATCH(F_Inputs_Formatted!AG$4,F_Inputs!$A$4:$Y$4,0)),$O54),"##BLANK")</f>
        <v>410885.77399999998</v>
      </c>
      <c r="AH54" s="16">
        <f>IFERROR(ROUND(INDEX(F_Inputs!$A$4:$Y$268, MATCH(F_Inputs_Formatted!$B54&amp;F_Inputs_Formatted!$H54,F_Inputs!$Y$4:$Y$268,0),MATCH(F_Inputs_Formatted!AH$4,F_Inputs!$A$4:$Y$4,0)),$O54),"##BLANK")</f>
        <v>425309.32659999997</v>
      </c>
      <c r="AI54" s="16">
        <f>IFERROR(ROUND(INDEX(F_Inputs!$A$4:$Y$268, MATCH(F_Inputs_Formatted!$B54&amp;F_Inputs_Formatted!$H54,F_Inputs!$Y$4:$Y$268,0),MATCH(F_Inputs_Formatted!AI$4,F_Inputs!$A$4:$Y$4,0)),$O54),"##BLANK")</f>
        <v>453613.00270000001</v>
      </c>
    </row>
    <row r="55" spans="1:35" x14ac:dyDescent="0.25">
      <c r="A55" s="7"/>
      <c r="B55" s="9" t="s">
        <v>90</v>
      </c>
      <c r="C55" s="9" t="str">
        <f>_xlfn.XLOOKUP($B55,FD_Lists!$B$4:$B$25,FD_Lists!C$4:C$25)</f>
        <v>Bristol Water</v>
      </c>
      <c r="D55" s="9" t="str">
        <f>_xlfn.XLOOKUP($B55,FD_Lists!$B$4:$B$25,FD_Lists!D$4:D$25)</f>
        <v>England</v>
      </c>
      <c r="E55" s="9" t="str">
        <f>_xlfn.XLOOKUP($B55,FD_Lists!$B$4:$B$25,FD_Lists!E$4:E$25)</f>
        <v>Company</v>
      </c>
      <c r="F55" s="9" t="str">
        <f>_xlfn.XLOOKUP($B55,FD_Lists!$B$4:$B$25,FD_Lists!F$4:F$25)</f>
        <v>WoC</v>
      </c>
      <c r="G55" s="10" t="s">
        <v>116</v>
      </c>
      <c r="H55" s="52" t="s">
        <v>52</v>
      </c>
      <c r="I55" s="11" t="str">
        <f t="shared" si="2"/>
        <v>BRLOUT5_09_B_PR24</v>
      </c>
      <c r="J55" s="11" t="s">
        <v>117</v>
      </c>
      <c r="K55" s="11" t="s">
        <v>118</v>
      </c>
      <c r="L55" s="11" t="s">
        <v>119</v>
      </c>
      <c r="M55" s="64" t="str">
        <f>_xlfn.XLOOKUP(F_Inputs_Formatted!H55,F_Inputs!$B:$B,F_Inputs!C:C)</f>
        <v>Underlying calculations for common performance commitments - wastewater - River water quality?(phosphorus) - Phosphorus emitted in 2020 from treatment works that had a phosphorus limit for the latest calendar year.</v>
      </c>
      <c r="N55" s="64" t="str">
        <f>_xlfn.XLOOKUP(F_Inputs_Formatted!H55,F_Inputs!$B:$B,F_Inputs!D:D)</f>
        <v>kg</v>
      </c>
      <c r="O55" s="11">
        <v>4</v>
      </c>
      <c r="P55" s="11"/>
      <c r="Q55" s="16" t="str">
        <f>IFERROR(ROUND(INDEX(F_Inputs!$A$4:$Y$268, MATCH(F_Inputs_Formatted!$B55&amp;F_Inputs_Formatted!$H55,F_Inputs!$Y$4:$Y$268,0),MATCH(F_Inputs_Formatted!Q$4,F_Inputs!$A$4:$Y$4,0)),$O55),"##BLANK")</f>
        <v>##BLANK</v>
      </c>
      <c r="R55" s="16" t="str">
        <f>IFERROR(ROUND(INDEX(F_Inputs!$A$4:$Y$268, MATCH(F_Inputs_Formatted!$B55&amp;F_Inputs_Formatted!$H55,F_Inputs!$Y$4:$Y$268,0),MATCH(F_Inputs_Formatted!R$4,F_Inputs!$A$4:$Y$4,0)),$O55),"##BLANK")</f>
        <v>##BLANK</v>
      </c>
      <c r="S55" s="16" t="str">
        <f>IFERROR(ROUND(INDEX(F_Inputs!$A$4:$Y$268, MATCH(F_Inputs_Formatted!$B55&amp;F_Inputs_Formatted!$H55,F_Inputs!$Y$4:$Y$268,0),MATCH(F_Inputs_Formatted!S$4,F_Inputs!$A$4:$Y$4,0)),$O55),"##BLANK")</f>
        <v>##BLANK</v>
      </c>
      <c r="T55" s="16" t="str">
        <f>IFERROR(ROUND(INDEX(F_Inputs!$A$4:$Y$268, MATCH(F_Inputs_Formatted!$B55&amp;F_Inputs_Formatted!$H55,F_Inputs!$Y$4:$Y$268,0),MATCH(F_Inputs_Formatted!T$4,F_Inputs!$A$4:$Y$4,0)),$O55),"##BLANK")</f>
        <v>##BLANK</v>
      </c>
      <c r="U55" s="16" t="str">
        <f>IFERROR(ROUND(INDEX(F_Inputs!$A$4:$Y$268, MATCH(F_Inputs_Formatted!$B55&amp;F_Inputs_Formatted!$H55,F_Inputs!$Y$4:$Y$268,0),MATCH(F_Inputs_Formatted!U$4,F_Inputs!$A$4:$Y$4,0)),$O55),"##BLANK")</f>
        <v>##BLANK</v>
      </c>
      <c r="V55" s="16" t="str">
        <f>IFERROR(ROUND(INDEX(F_Inputs!$A$4:$Y$268, MATCH(F_Inputs_Formatted!$B55&amp;F_Inputs_Formatted!$H55,F_Inputs!$Y$4:$Y$268,0),MATCH(F_Inputs_Formatted!V$4,F_Inputs!$A$4:$Y$4,0)),$O55),"##BLANK")</f>
        <v>##BLANK</v>
      </c>
      <c r="W55" s="16" t="str">
        <f>IFERROR(ROUND(INDEX(F_Inputs!$A$4:$Y$268, MATCH(F_Inputs_Formatted!$B55&amp;F_Inputs_Formatted!$H55,F_Inputs!$Y$4:$Y$268,0),MATCH(F_Inputs_Formatted!W$4,F_Inputs!$A$4:$Y$4,0)),$O55),"##BLANK")</f>
        <v>##BLANK</v>
      </c>
      <c r="X55" s="16" t="str">
        <f>IFERROR(ROUND(INDEX(F_Inputs!$A$4:$Y$268, MATCH(F_Inputs_Formatted!$B55&amp;F_Inputs_Formatted!$H55,F_Inputs!$Y$4:$Y$268,0),MATCH(F_Inputs_Formatted!X$4,F_Inputs!$A$4:$Y$4,0)),$O55),"##BLANK")</f>
        <v>##BLANK</v>
      </c>
      <c r="Y55" s="16" t="str">
        <f>IFERROR(ROUND(INDEX(F_Inputs!$A$4:$Y$268, MATCH(F_Inputs_Formatted!$B55&amp;F_Inputs_Formatted!$H55,F_Inputs!$Y$4:$Y$268,0),MATCH(F_Inputs_Formatted!Y$4,F_Inputs!$A$4:$Y$4,0)),$O55),"##BLANK")</f>
        <v>##BLANK</v>
      </c>
      <c r="Z55" s="16" t="str">
        <f>IFERROR(ROUND(INDEX(F_Inputs!$A$4:$Y$268, MATCH(F_Inputs_Formatted!$B55&amp;F_Inputs_Formatted!$H55,F_Inputs!$Y$4:$Y$268,0),MATCH(F_Inputs_Formatted!Z$4,F_Inputs!$A$4:$Y$4,0)),$O55),"##BLANK")</f>
        <v>##BLANK</v>
      </c>
      <c r="AA55" s="16" t="str">
        <f>IFERROR(ROUND(INDEX(F_Inputs!$A$4:$Y$268, MATCH(F_Inputs_Formatted!$B55&amp;F_Inputs_Formatted!$H55,F_Inputs!$Y$4:$Y$268,0),MATCH(F_Inputs_Formatted!AA$4,F_Inputs!$A$4:$Y$4,0)),$O55),"##BLANK")</f>
        <v>##BLANK</v>
      </c>
      <c r="AB55" s="16" t="str">
        <f>IFERROR(ROUND(INDEX(F_Inputs!$A$4:$Y$268, MATCH(F_Inputs_Formatted!$B55&amp;F_Inputs_Formatted!$H55,F_Inputs!$Y$4:$Y$268,0),MATCH(F_Inputs_Formatted!AB$4,F_Inputs!$A$4:$Y$4,0)),$O55),"##BLANK")</f>
        <v>##BLANK</v>
      </c>
      <c r="AC55" s="16" t="str">
        <f>IFERROR(ROUND(INDEX(F_Inputs!$A$4:$Y$268, MATCH(F_Inputs_Formatted!$B55&amp;F_Inputs_Formatted!$H55,F_Inputs!$Y$4:$Y$268,0),MATCH(F_Inputs_Formatted!AC$4,F_Inputs!$A$4:$Y$4,0)),$O55),"##BLANK")</f>
        <v>##BLANK</v>
      </c>
      <c r="AD55" s="16" t="str">
        <f>IFERROR(ROUND(INDEX(F_Inputs!$A$4:$Y$268, MATCH(F_Inputs_Formatted!$B55&amp;F_Inputs_Formatted!$H55,F_Inputs!$Y$4:$Y$268,0),MATCH(F_Inputs_Formatted!AD$4,F_Inputs!$A$4:$Y$4,0)),$O55),"##BLANK")</f>
        <v>##BLANK</v>
      </c>
      <c r="AE55" s="16" t="str">
        <f>IFERROR(ROUND(INDEX(F_Inputs!$A$4:$Y$268, MATCH(F_Inputs_Formatted!$B55&amp;F_Inputs_Formatted!$H55,F_Inputs!$Y$4:$Y$268,0),MATCH(F_Inputs_Formatted!AE$4,F_Inputs!$A$4:$Y$4,0)),$O55),"##BLANK")</f>
        <v>##BLANK</v>
      </c>
      <c r="AF55" s="16" t="str">
        <f>IFERROR(ROUND(INDEX(F_Inputs!$A$4:$Y$268, MATCH(F_Inputs_Formatted!$B55&amp;F_Inputs_Formatted!$H55,F_Inputs!$Y$4:$Y$268,0),MATCH(F_Inputs_Formatted!AF$4,F_Inputs!$A$4:$Y$4,0)),$O55),"##BLANK")</f>
        <v>##BLANK</v>
      </c>
      <c r="AG55" s="16" t="str">
        <f>IFERROR(ROUND(INDEX(F_Inputs!$A$4:$Y$268, MATCH(F_Inputs_Formatted!$B55&amp;F_Inputs_Formatted!$H55,F_Inputs!$Y$4:$Y$268,0),MATCH(F_Inputs_Formatted!AG$4,F_Inputs!$A$4:$Y$4,0)),$O55),"##BLANK")</f>
        <v>##BLANK</v>
      </c>
      <c r="AH55" s="16" t="str">
        <f>IFERROR(ROUND(INDEX(F_Inputs!$A$4:$Y$268, MATCH(F_Inputs_Formatted!$B55&amp;F_Inputs_Formatted!$H55,F_Inputs!$Y$4:$Y$268,0),MATCH(F_Inputs_Formatted!AH$4,F_Inputs!$A$4:$Y$4,0)),$O55),"##BLANK")</f>
        <v>##BLANK</v>
      </c>
      <c r="AI55" s="16" t="str">
        <f>IFERROR(ROUND(INDEX(F_Inputs!$A$4:$Y$268, MATCH(F_Inputs_Formatted!$B55&amp;F_Inputs_Formatted!$H55,F_Inputs!$Y$4:$Y$268,0),MATCH(F_Inputs_Formatted!AI$4,F_Inputs!$A$4:$Y$4,0)),$O55),"##BLANK")</f>
        <v>##BLANK</v>
      </c>
    </row>
    <row r="56" spans="1:35" x14ac:dyDescent="0.25">
      <c r="A56" s="7"/>
      <c r="B56" s="8" t="s">
        <v>47</v>
      </c>
      <c r="C56" s="9" t="str">
        <f>_xlfn.XLOOKUP($B56,FD_Lists!$B$4:$B$25,FD_Lists!C$4:C$25)</f>
        <v>Anglian Water</v>
      </c>
      <c r="D56" s="9" t="str">
        <f>_xlfn.XLOOKUP($B56,FD_Lists!$B$4:$B$25,FD_Lists!D$4:D$25)</f>
        <v>England</v>
      </c>
      <c r="E56" s="9" t="str">
        <f>_xlfn.XLOOKUP($B56,FD_Lists!$B$4:$B$25,FD_Lists!E$4:E$25)</f>
        <v>Company</v>
      </c>
      <c r="F56" s="9" t="str">
        <f>_xlfn.XLOOKUP($B56,FD_Lists!$B$4:$B$25,FD_Lists!F$4:F$25)</f>
        <v>WaSC</v>
      </c>
      <c r="G56" s="10" t="s">
        <v>116</v>
      </c>
      <c r="H56" s="52" t="s">
        <v>54</v>
      </c>
      <c r="I56" s="11" t="str">
        <f>B56&amp;H56</f>
        <v>ANHOUT5_09_C_PR24</v>
      </c>
      <c r="J56" s="11" t="s">
        <v>117</v>
      </c>
      <c r="K56" s="11" t="s">
        <v>118</v>
      </c>
      <c r="L56" s="11" t="s">
        <v>119</v>
      </c>
      <c r="M56" s="64" t="str">
        <f>_xlfn.XLOOKUP(F_Inputs_Formatted!H56,F_Inputs!$B:$B,F_Inputs!C:C)</f>
        <v>Underlying calculations for common performance commitments - wastewater - River water quality?(phosphorus) - Phosphorus emitted in the latest calendar year from treatment works that had a phosphorus limit.</v>
      </c>
      <c r="N56" s="64" t="str">
        <f>_xlfn.XLOOKUP(F_Inputs_Formatted!H56,F_Inputs!$B:$B,F_Inputs!D:D)</f>
        <v>kg</v>
      </c>
      <c r="O56" s="11">
        <v>4</v>
      </c>
      <c r="P56" s="11"/>
      <c r="Q56" s="16" t="str">
        <f>IFERROR(ROUND(INDEX(F_Inputs!$A$4:$Y$268, MATCH(F_Inputs_Formatted!$B56&amp;F_Inputs_Formatted!$H56,F_Inputs!$Y$4:$Y$268,0),MATCH(F_Inputs_Formatted!Q$4,F_Inputs!$A$4:$Y$4,0)),$O56),"##BLANK")</f>
        <v>##BLANK</v>
      </c>
      <c r="R56" s="16">
        <f>IFERROR(ROUND(INDEX(F_Inputs!$A$4:$Y$268, MATCH(F_Inputs_Formatted!$B56&amp;F_Inputs_Formatted!$H56,F_Inputs!$Y$4:$Y$268,0),MATCH(F_Inputs_Formatted!R$4,F_Inputs!$A$4:$Y$4,0)),$O56),"##BLANK")</f>
        <v>43268</v>
      </c>
      <c r="S56" s="16">
        <f>IFERROR(ROUND(INDEX(F_Inputs!$A$4:$Y$268, MATCH(F_Inputs_Formatted!$B56&amp;F_Inputs_Formatted!$H56,F_Inputs!$Y$4:$Y$268,0),MATCH(F_Inputs_Formatted!S$4,F_Inputs!$A$4:$Y$4,0)),$O56),"##BLANK")</f>
        <v>28594</v>
      </c>
      <c r="T56" s="16">
        <f>IFERROR(ROUND(INDEX(F_Inputs!$A$4:$Y$268, MATCH(F_Inputs_Formatted!$B56&amp;F_Inputs_Formatted!$H56,F_Inputs!$Y$4:$Y$268,0),MATCH(F_Inputs_Formatted!T$4,F_Inputs!$A$4:$Y$4,0)),$O56),"##BLANK")</f>
        <v>295286</v>
      </c>
      <c r="U56" s="16">
        <f>IFERROR(ROUND(INDEX(F_Inputs!$A$4:$Y$268, MATCH(F_Inputs_Formatted!$B56&amp;F_Inputs_Formatted!$H56,F_Inputs!$Y$4:$Y$268,0),MATCH(F_Inputs_Formatted!U$4,F_Inputs!$A$4:$Y$4,0)),$O56),"##BLANK")</f>
        <v>394160</v>
      </c>
      <c r="V56" s="16">
        <f>IFERROR(ROUND(INDEX(F_Inputs!$A$4:$Y$268, MATCH(F_Inputs_Formatted!$B56&amp;F_Inputs_Formatted!$H56,F_Inputs!$Y$4:$Y$268,0),MATCH(F_Inputs_Formatted!V$4,F_Inputs!$A$4:$Y$4,0)),$O56),"##BLANK")</f>
        <v>442220</v>
      </c>
      <c r="W56" s="16">
        <f>IFERROR(ROUND(INDEX(F_Inputs!$A$4:$Y$268, MATCH(F_Inputs_Formatted!$B56&amp;F_Inputs_Formatted!$H56,F_Inputs!$Y$4:$Y$268,0),MATCH(F_Inputs_Formatted!W$4,F_Inputs!$A$4:$Y$4,0)),$O56),"##BLANK")</f>
        <v>401030</v>
      </c>
      <c r="X56" s="16">
        <f>IFERROR(ROUND(INDEX(F_Inputs!$A$4:$Y$268, MATCH(F_Inputs_Formatted!$B56&amp;F_Inputs_Formatted!$H56,F_Inputs!$Y$4:$Y$268,0),MATCH(F_Inputs_Formatted!X$4,F_Inputs!$A$4:$Y$4,0)),$O56),"##BLANK")</f>
        <v>374868</v>
      </c>
      <c r="Y56" s="16">
        <f>IFERROR(ROUND(INDEX(F_Inputs!$A$4:$Y$268, MATCH(F_Inputs_Formatted!$B56&amp;F_Inputs_Formatted!$H56,F_Inputs!$Y$4:$Y$268,0),MATCH(F_Inputs_Formatted!Y$4,F_Inputs!$A$4:$Y$4,0)),$O56),"##BLANK")</f>
        <v>343798</v>
      </c>
      <c r="Z56" s="16">
        <f>IFERROR(ROUND(INDEX(F_Inputs!$A$4:$Y$268, MATCH(F_Inputs_Formatted!$B56&amp;F_Inputs_Formatted!$H56,F_Inputs!$Y$4:$Y$268,0),MATCH(F_Inputs_Formatted!Z$4,F_Inputs!$A$4:$Y$4,0)),$O56),"##BLANK")</f>
        <v>362316</v>
      </c>
      <c r="AA56" s="16">
        <f>IFERROR(ROUND(INDEX(F_Inputs!$A$4:$Y$268, MATCH(F_Inputs_Formatted!$B56&amp;F_Inputs_Formatted!$H56,F_Inputs!$Y$4:$Y$268,0),MATCH(F_Inputs_Formatted!AA$4,F_Inputs!$A$4:$Y$4,0)),$O56),"##BLANK")</f>
        <v>356507</v>
      </c>
      <c r="AB56" s="16">
        <f>IFERROR(ROUND(INDEX(F_Inputs!$A$4:$Y$268, MATCH(F_Inputs_Formatted!$B56&amp;F_Inputs_Formatted!$H56,F_Inputs!$Y$4:$Y$268,0),MATCH(F_Inputs_Formatted!AB$4,F_Inputs!$A$4:$Y$4,0)),$O56),"##BLANK")</f>
        <v>327984</v>
      </c>
      <c r="AC56" s="16">
        <f>IFERROR(ROUND(INDEX(F_Inputs!$A$4:$Y$268, MATCH(F_Inputs_Formatted!$B56&amp;F_Inputs_Formatted!$H56,F_Inputs!$Y$4:$Y$268,0),MATCH(F_Inputs_Formatted!AC$4,F_Inputs!$A$4:$Y$4,0)),$O56),"##BLANK")</f>
        <v>472235</v>
      </c>
      <c r="AD56" s="16">
        <f>IFERROR(ROUND(INDEX(F_Inputs!$A$4:$Y$268, MATCH(F_Inputs_Formatted!$B56&amp;F_Inputs_Formatted!$H56,F_Inputs!$Y$4:$Y$268,0),MATCH(F_Inputs_Formatted!AD$4,F_Inputs!$A$4:$Y$4,0)),$O56),"##BLANK")</f>
        <v>443657</v>
      </c>
      <c r="AE56" s="16">
        <f>IFERROR(ROUND(INDEX(F_Inputs!$A$4:$Y$268, MATCH(F_Inputs_Formatted!$B56&amp;F_Inputs_Formatted!$H56,F_Inputs!$Y$4:$Y$268,0),MATCH(F_Inputs_Formatted!AE$4,F_Inputs!$A$4:$Y$4,0)),$O56),"##BLANK")</f>
        <v>408198</v>
      </c>
      <c r="AF56" s="16">
        <f>IFERROR(ROUND(INDEX(F_Inputs!$A$4:$Y$268, MATCH(F_Inputs_Formatted!$B56&amp;F_Inputs_Formatted!$H56,F_Inputs!$Y$4:$Y$268,0),MATCH(F_Inputs_Formatted!AF$4,F_Inputs!$A$4:$Y$4,0)),$O56),"##BLANK")</f>
        <v>413030</v>
      </c>
      <c r="AG56" s="16">
        <f>IFERROR(ROUND(INDEX(F_Inputs!$A$4:$Y$268, MATCH(F_Inputs_Formatted!$B56&amp;F_Inputs_Formatted!$H56,F_Inputs!$Y$4:$Y$268,0),MATCH(F_Inputs_Formatted!AG$4,F_Inputs!$A$4:$Y$4,0)),$O56),"##BLANK")</f>
        <v>407509</v>
      </c>
      <c r="AH56" s="16">
        <f>IFERROR(ROUND(INDEX(F_Inputs!$A$4:$Y$268, MATCH(F_Inputs_Formatted!$B56&amp;F_Inputs_Formatted!$H56,F_Inputs!$Y$4:$Y$268,0),MATCH(F_Inputs_Formatted!AH$4,F_Inputs!$A$4:$Y$4,0)),$O56),"##BLANK")</f>
        <v>411845</v>
      </c>
      <c r="AI56" s="16">
        <f>IFERROR(ROUND(INDEX(F_Inputs!$A$4:$Y$268, MATCH(F_Inputs_Formatted!$B56&amp;F_Inputs_Formatted!$H56,F_Inputs!$Y$4:$Y$268,0),MATCH(F_Inputs_Formatted!AI$4,F_Inputs!$A$4:$Y$4,0)),$O56),"##BLANK")</f>
        <v>412712</v>
      </c>
    </row>
    <row r="57" spans="1:35" x14ac:dyDescent="0.25">
      <c r="A57" s="7"/>
      <c r="B57" s="9" t="s">
        <v>69</v>
      </c>
      <c r="C57" s="9" t="str">
        <f>_xlfn.XLOOKUP($B57,FD_Lists!$B$4:$B$25,FD_Lists!C$4:C$25)</f>
        <v>Dŵr Cymru</v>
      </c>
      <c r="D57" s="9" t="str">
        <f>_xlfn.XLOOKUP($B57,FD_Lists!$B$4:$B$25,FD_Lists!D$4:D$25)</f>
        <v>Wales</v>
      </c>
      <c r="E57" s="9" t="str">
        <f>_xlfn.XLOOKUP($B57,FD_Lists!$B$4:$B$25,FD_Lists!E$4:E$25)</f>
        <v>Company</v>
      </c>
      <c r="F57" s="9" t="str">
        <f>_xlfn.XLOOKUP($B57,FD_Lists!$B$4:$B$25,FD_Lists!F$4:F$25)</f>
        <v>WaSC</v>
      </c>
      <c r="G57" s="10" t="s">
        <v>116</v>
      </c>
      <c r="H57" s="52" t="s">
        <v>54</v>
      </c>
      <c r="I57" s="11" t="str">
        <f t="shared" ref="I57:I72" si="3">B57&amp;H57</f>
        <v>WSHOUT5_09_C_PR24</v>
      </c>
      <c r="J57" s="11" t="s">
        <v>117</v>
      </c>
      <c r="K57" s="11" t="s">
        <v>118</v>
      </c>
      <c r="L57" s="11" t="s">
        <v>119</v>
      </c>
      <c r="M57" s="64" t="str">
        <f>_xlfn.XLOOKUP(F_Inputs_Formatted!H57,F_Inputs!$B:$B,F_Inputs!C:C)</f>
        <v>Underlying calculations for common performance commitments - wastewater - River water quality?(phosphorus) - Phosphorus emitted in the latest calendar year from treatment works that had a phosphorus limit.</v>
      </c>
      <c r="N57" s="64" t="str">
        <f>_xlfn.XLOOKUP(F_Inputs_Formatted!H57,F_Inputs!$B:$B,F_Inputs!D:D)</f>
        <v>kg</v>
      </c>
      <c r="O57" s="11">
        <v>4</v>
      </c>
      <c r="P57" s="11"/>
      <c r="Q57" s="16">
        <f>IFERROR(ROUND(INDEX(F_Inputs!$A$4:$Y$268, MATCH(F_Inputs_Formatted!$B57&amp;F_Inputs_Formatted!$H57,F_Inputs!$Y$4:$Y$268,0),MATCH(F_Inputs_Formatted!Q$4,F_Inputs!$A$4:$Y$4,0)),$O57),"##BLANK")</f>
        <v>36882.5455</v>
      </c>
      <c r="R57" s="16">
        <f>IFERROR(ROUND(INDEX(F_Inputs!$A$4:$Y$268, MATCH(F_Inputs_Formatted!$B57&amp;F_Inputs_Formatted!$H57,F_Inputs!$Y$4:$Y$268,0),MATCH(F_Inputs_Formatted!R$4,F_Inputs!$A$4:$Y$4,0)),$O57),"##BLANK")</f>
        <v>39475.762300000002</v>
      </c>
      <c r="S57" s="16">
        <f>IFERROR(ROUND(INDEX(F_Inputs!$A$4:$Y$268, MATCH(F_Inputs_Formatted!$B57&amp;F_Inputs_Formatted!$H57,F_Inputs!$Y$4:$Y$268,0),MATCH(F_Inputs_Formatted!S$4,F_Inputs!$A$4:$Y$4,0)),$O57),"##BLANK")</f>
        <v>56953.048499999997</v>
      </c>
      <c r="T57" s="16">
        <f>IFERROR(ROUND(INDEX(F_Inputs!$A$4:$Y$268, MATCH(F_Inputs_Formatted!$B57&amp;F_Inputs_Formatted!$H57,F_Inputs!$Y$4:$Y$268,0),MATCH(F_Inputs_Formatted!T$4,F_Inputs!$A$4:$Y$4,0)),$O57),"##BLANK")</f>
        <v>63094.999100000001</v>
      </c>
      <c r="U57" s="16">
        <f>IFERROR(ROUND(INDEX(F_Inputs!$A$4:$Y$268, MATCH(F_Inputs_Formatted!$B57&amp;F_Inputs_Formatted!$H57,F_Inputs!$Y$4:$Y$268,0),MATCH(F_Inputs_Formatted!U$4,F_Inputs!$A$4:$Y$4,0)),$O57),"##BLANK")</f>
        <v>86392.062900000004</v>
      </c>
      <c r="V57" s="16">
        <f>IFERROR(ROUND(INDEX(F_Inputs!$A$4:$Y$268, MATCH(F_Inputs_Formatted!$B57&amp;F_Inputs_Formatted!$H57,F_Inputs!$Y$4:$Y$268,0),MATCH(F_Inputs_Formatted!V$4,F_Inputs!$A$4:$Y$4,0)),$O57),"##BLANK")</f>
        <v>69512.588300000003</v>
      </c>
      <c r="W57" s="16">
        <f>IFERROR(ROUND(INDEX(F_Inputs!$A$4:$Y$268, MATCH(F_Inputs_Formatted!$B57&amp;F_Inputs_Formatted!$H57,F_Inputs!$Y$4:$Y$268,0),MATCH(F_Inputs_Formatted!W$4,F_Inputs!$A$4:$Y$4,0)),$O57),"##BLANK")</f>
        <v>76167.853199999998</v>
      </c>
      <c r="X57" s="16">
        <f>IFERROR(ROUND(INDEX(F_Inputs!$A$4:$Y$268, MATCH(F_Inputs_Formatted!$B57&amp;F_Inputs_Formatted!$H57,F_Inputs!$Y$4:$Y$268,0),MATCH(F_Inputs_Formatted!X$4,F_Inputs!$A$4:$Y$4,0)),$O57),"##BLANK")</f>
        <v>77153.576799999995</v>
      </c>
      <c r="Y57" s="16">
        <f>IFERROR(ROUND(INDEX(F_Inputs!$A$4:$Y$268, MATCH(F_Inputs_Formatted!$B57&amp;F_Inputs_Formatted!$H57,F_Inputs!$Y$4:$Y$268,0),MATCH(F_Inputs_Formatted!Y$4,F_Inputs!$A$4:$Y$4,0)),$O57),"##BLANK")</f>
        <v>75648.882800000007</v>
      </c>
      <c r="Z57" s="16">
        <f>IFERROR(ROUND(INDEX(F_Inputs!$A$4:$Y$268, MATCH(F_Inputs_Formatted!$B57&amp;F_Inputs_Formatted!$H57,F_Inputs!$Y$4:$Y$268,0),MATCH(F_Inputs_Formatted!Z$4,F_Inputs!$A$4:$Y$4,0)),$O57),"##BLANK")</f>
        <v>75297.021599999993</v>
      </c>
      <c r="AA57" s="16">
        <f>IFERROR(ROUND(INDEX(F_Inputs!$A$4:$Y$268, MATCH(F_Inputs_Formatted!$B57&amp;F_Inputs_Formatted!$H57,F_Inputs!$Y$4:$Y$268,0),MATCH(F_Inputs_Formatted!AA$4,F_Inputs!$A$4:$Y$4,0)),$O57),"##BLANK")</f>
        <v>68488.755799999999</v>
      </c>
      <c r="AB57" s="16">
        <f>IFERROR(ROUND(INDEX(F_Inputs!$A$4:$Y$268, MATCH(F_Inputs_Formatted!$B57&amp;F_Inputs_Formatted!$H57,F_Inputs!$Y$4:$Y$268,0),MATCH(F_Inputs_Formatted!AB$4,F_Inputs!$A$4:$Y$4,0)),$O57),"##BLANK")</f>
        <v>64131.1584</v>
      </c>
      <c r="AC57" s="16">
        <f>IFERROR(ROUND(INDEX(F_Inputs!$A$4:$Y$268, MATCH(F_Inputs_Formatted!$B57&amp;F_Inputs_Formatted!$H57,F_Inputs!$Y$4:$Y$268,0),MATCH(F_Inputs_Formatted!AC$4,F_Inputs!$A$4:$Y$4,0)),$O57),"##BLANK")</f>
        <v>75344.829800000007</v>
      </c>
      <c r="AD57" s="16">
        <f>IFERROR(ROUND(INDEX(F_Inputs!$A$4:$Y$268, MATCH(F_Inputs_Formatted!$B57&amp;F_Inputs_Formatted!$H57,F_Inputs!$Y$4:$Y$268,0),MATCH(F_Inputs_Formatted!AD$4,F_Inputs!$A$4:$Y$4,0)),$O57),"##BLANK")</f>
        <v>116907.36289999999</v>
      </c>
      <c r="AE57" s="16">
        <f>IFERROR(ROUND(INDEX(F_Inputs!$A$4:$Y$268, MATCH(F_Inputs_Formatted!$B57&amp;F_Inputs_Formatted!$H57,F_Inputs!$Y$4:$Y$268,0),MATCH(F_Inputs_Formatted!AE$4,F_Inputs!$A$4:$Y$4,0)),$O57),"##BLANK")</f>
        <v>130305.1142</v>
      </c>
      <c r="AF57" s="16">
        <f>IFERROR(ROUND(INDEX(F_Inputs!$A$4:$Y$268, MATCH(F_Inputs_Formatted!$B57&amp;F_Inputs_Formatted!$H57,F_Inputs!$Y$4:$Y$268,0),MATCH(F_Inputs_Formatted!AF$4,F_Inputs!$A$4:$Y$4,0)),$O57),"##BLANK")</f>
        <v>116458.4615</v>
      </c>
      <c r="AG57" s="16">
        <f>IFERROR(ROUND(INDEX(F_Inputs!$A$4:$Y$268, MATCH(F_Inputs_Formatted!$B57&amp;F_Inputs_Formatted!$H57,F_Inputs!$Y$4:$Y$268,0),MATCH(F_Inputs_Formatted!AG$4,F_Inputs!$A$4:$Y$4,0)),$O57),"##BLANK")</f>
        <v>116776.0472</v>
      </c>
      <c r="AH57" s="16">
        <f>IFERROR(ROUND(INDEX(F_Inputs!$A$4:$Y$268, MATCH(F_Inputs_Formatted!$B57&amp;F_Inputs_Formatted!$H57,F_Inputs!$Y$4:$Y$268,0),MATCH(F_Inputs_Formatted!AH$4,F_Inputs!$A$4:$Y$4,0)),$O57),"##BLANK")</f>
        <v>111583.9464</v>
      </c>
      <c r="AI57" s="16">
        <f>IFERROR(ROUND(INDEX(F_Inputs!$A$4:$Y$268, MATCH(F_Inputs_Formatted!$B57&amp;F_Inputs_Formatted!$H57,F_Inputs!$Y$4:$Y$268,0),MATCH(F_Inputs_Formatted!AI$4,F_Inputs!$A$4:$Y$4,0)),$O57),"##BLANK")</f>
        <v>118680.6911</v>
      </c>
    </row>
    <row r="58" spans="1:35" x14ac:dyDescent="0.25">
      <c r="A58" s="7"/>
      <c r="B58" s="9" t="s">
        <v>71</v>
      </c>
      <c r="C58" s="9" t="str">
        <f>_xlfn.XLOOKUP($B58,FD_Lists!$B$4:$B$25,FD_Lists!C$4:C$25)</f>
        <v>Hafren Dyfrdwy</v>
      </c>
      <c r="D58" s="9" t="str">
        <f>_xlfn.XLOOKUP($B58,FD_Lists!$B$4:$B$25,FD_Lists!D$4:D$25)</f>
        <v>Wales</v>
      </c>
      <c r="E58" s="9" t="str">
        <f>_xlfn.XLOOKUP($B58,FD_Lists!$B$4:$B$25,FD_Lists!E$4:E$25)</f>
        <v>Company</v>
      </c>
      <c r="F58" s="9" t="str">
        <f>_xlfn.XLOOKUP($B58,FD_Lists!$B$4:$B$25,FD_Lists!F$4:F$25)</f>
        <v>WaSC</v>
      </c>
      <c r="G58" s="10" t="s">
        <v>116</v>
      </c>
      <c r="H58" s="52" t="s">
        <v>54</v>
      </c>
      <c r="I58" s="11" t="str">
        <f t="shared" si="3"/>
        <v>HDDOUT5_09_C_PR24</v>
      </c>
      <c r="J58" s="11" t="s">
        <v>117</v>
      </c>
      <c r="K58" s="11" t="s">
        <v>118</v>
      </c>
      <c r="L58" s="11" t="s">
        <v>119</v>
      </c>
      <c r="M58" s="64" t="str">
        <f>_xlfn.XLOOKUP(F_Inputs_Formatted!H58,F_Inputs!$B:$B,F_Inputs!C:C)</f>
        <v>Underlying calculations for common performance commitments - wastewater - River water quality?(phosphorus) - Phosphorus emitted in the latest calendar year from treatment works that had a phosphorus limit.</v>
      </c>
      <c r="N58" s="64" t="str">
        <f>_xlfn.XLOOKUP(F_Inputs_Formatted!H58,F_Inputs!$B:$B,F_Inputs!D:D)</f>
        <v>kg</v>
      </c>
      <c r="O58" s="11">
        <v>4</v>
      </c>
      <c r="P58" s="11"/>
      <c r="Q58" s="16">
        <f>IFERROR(ROUND(INDEX(F_Inputs!$A$4:$Y$268, MATCH(F_Inputs_Formatted!$B58&amp;F_Inputs_Formatted!$H58,F_Inputs!$Y$4:$Y$268,0),MATCH(F_Inputs_Formatted!Q$4,F_Inputs!$A$4:$Y$4,0)),$O58),"##BLANK")</f>
        <v>227.07149999999999</v>
      </c>
      <c r="R58" s="16">
        <f>IFERROR(ROUND(INDEX(F_Inputs!$A$4:$Y$268, MATCH(F_Inputs_Formatted!$B58&amp;F_Inputs_Formatted!$H58,F_Inputs!$Y$4:$Y$268,0),MATCH(F_Inputs_Formatted!R$4,F_Inputs!$A$4:$Y$4,0)),$O58),"##BLANK")</f>
        <v>176.5977</v>
      </c>
      <c r="S58" s="16">
        <f>IFERROR(ROUND(INDEX(F_Inputs!$A$4:$Y$268, MATCH(F_Inputs_Formatted!$B58&amp;F_Inputs_Formatted!$H58,F_Inputs!$Y$4:$Y$268,0),MATCH(F_Inputs_Formatted!S$4,F_Inputs!$A$4:$Y$4,0)),$O58),"##BLANK")</f>
        <v>114.0989</v>
      </c>
      <c r="T58" s="16">
        <f>IFERROR(ROUND(INDEX(F_Inputs!$A$4:$Y$268, MATCH(F_Inputs_Formatted!$B58&amp;F_Inputs_Formatted!$H58,F_Inputs!$Y$4:$Y$268,0),MATCH(F_Inputs_Formatted!T$4,F_Inputs!$A$4:$Y$4,0)),$O58),"##BLANK")</f>
        <v>102.6427</v>
      </c>
      <c r="U58" s="16">
        <f>IFERROR(ROUND(INDEX(F_Inputs!$A$4:$Y$268, MATCH(F_Inputs_Formatted!$B58&amp;F_Inputs_Formatted!$H58,F_Inputs!$Y$4:$Y$268,0),MATCH(F_Inputs_Formatted!U$4,F_Inputs!$A$4:$Y$4,0)),$O58),"##BLANK")</f>
        <v>237.95779999999999</v>
      </c>
      <c r="V58" s="16">
        <f>IFERROR(ROUND(INDEX(F_Inputs!$A$4:$Y$268, MATCH(F_Inputs_Formatted!$B58&amp;F_Inputs_Formatted!$H58,F_Inputs!$Y$4:$Y$268,0),MATCH(F_Inputs_Formatted!V$4,F_Inputs!$A$4:$Y$4,0)),$O58),"##BLANK")</f>
        <v>135.30940000000001</v>
      </c>
      <c r="W58" s="16">
        <f>IFERROR(ROUND(INDEX(F_Inputs!$A$4:$Y$268, MATCH(F_Inputs_Formatted!$B58&amp;F_Inputs_Formatted!$H58,F_Inputs!$Y$4:$Y$268,0),MATCH(F_Inputs_Formatted!W$4,F_Inputs!$A$4:$Y$4,0)),$O58),"##BLANK")</f>
        <v>120.4145</v>
      </c>
      <c r="X58" s="16">
        <f>IFERROR(ROUND(INDEX(F_Inputs!$A$4:$Y$268, MATCH(F_Inputs_Formatted!$B58&amp;F_Inputs_Formatted!$H58,F_Inputs!$Y$4:$Y$268,0),MATCH(F_Inputs_Formatted!X$4,F_Inputs!$A$4:$Y$4,0)),$O58),"##BLANK")</f>
        <v>119.3507</v>
      </c>
      <c r="Y58" s="16">
        <f>IFERROR(ROUND(INDEX(F_Inputs!$A$4:$Y$268, MATCH(F_Inputs_Formatted!$B58&amp;F_Inputs_Formatted!$H58,F_Inputs!$Y$4:$Y$268,0),MATCH(F_Inputs_Formatted!Y$4,F_Inputs!$A$4:$Y$4,0)),$O58),"##BLANK")</f>
        <v>125.9772</v>
      </c>
      <c r="Z58" s="16">
        <f>IFERROR(ROUND(INDEX(F_Inputs!$A$4:$Y$268, MATCH(F_Inputs_Formatted!$B58&amp;F_Inputs_Formatted!$H58,F_Inputs!$Y$4:$Y$268,0),MATCH(F_Inputs_Formatted!Z$4,F_Inputs!$A$4:$Y$4,0)),$O58),"##BLANK")</f>
        <v>152.90100000000001</v>
      </c>
      <c r="AA58" s="16">
        <f>IFERROR(ROUND(INDEX(F_Inputs!$A$4:$Y$268, MATCH(F_Inputs_Formatted!$B58&amp;F_Inputs_Formatted!$H58,F_Inputs!$Y$4:$Y$268,0),MATCH(F_Inputs_Formatted!AA$4,F_Inputs!$A$4:$Y$4,0)),$O58),"##BLANK")</f>
        <v>168.2653</v>
      </c>
      <c r="AB58" s="16">
        <f>IFERROR(ROUND(INDEX(F_Inputs!$A$4:$Y$268, MATCH(F_Inputs_Formatted!$B58&amp;F_Inputs_Formatted!$H58,F_Inputs!$Y$4:$Y$268,0),MATCH(F_Inputs_Formatted!AB$4,F_Inputs!$A$4:$Y$4,0)),$O58),"##BLANK")</f>
        <v>193.8597</v>
      </c>
      <c r="AC58" s="16">
        <f>IFERROR(ROUND(INDEX(F_Inputs!$A$4:$Y$268, MATCH(F_Inputs_Formatted!$B58&amp;F_Inputs_Formatted!$H58,F_Inputs!$Y$4:$Y$268,0),MATCH(F_Inputs_Formatted!AC$4,F_Inputs!$A$4:$Y$4,0)),$O58),"##BLANK")</f>
        <v>376.90499999999997</v>
      </c>
      <c r="AD58" s="16">
        <f>IFERROR(ROUND(INDEX(F_Inputs!$A$4:$Y$268, MATCH(F_Inputs_Formatted!$B58&amp;F_Inputs_Formatted!$H58,F_Inputs!$Y$4:$Y$268,0),MATCH(F_Inputs_Formatted!AD$4,F_Inputs!$A$4:$Y$4,0)),$O58),"##BLANK")</f>
        <v>376.90499999999997</v>
      </c>
      <c r="AE58" s="16">
        <f>IFERROR(ROUND(INDEX(F_Inputs!$A$4:$Y$268, MATCH(F_Inputs_Formatted!$B58&amp;F_Inputs_Formatted!$H58,F_Inputs!$Y$4:$Y$268,0),MATCH(F_Inputs_Formatted!AE$4,F_Inputs!$A$4:$Y$4,0)),$O58),"##BLANK")</f>
        <v>2457.8658999999998</v>
      </c>
      <c r="AF58" s="16">
        <f>IFERROR(ROUND(INDEX(F_Inputs!$A$4:$Y$268, MATCH(F_Inputs_Formatted!$B58&amp;F_Inputs_Formatted!$H58,F_Inputs!$Y$4:$Y$268,0),MATCH(F_Inputs_Formatted!AF$4,F_Inputs!$A$4:$Y$4,0)),$O58),"##BLANK")</f>
        <v>2457.8658999999998</v>
      </c>
      <c r="AG58" s="16">
        <f>IFERROR(ROUND(INDEX(F_Inputs!$A$4:$Y$268, MATCH(F_Inputs_Formatted!$B58&amp;F_Inputs_Formatted!$H58,F_Inputs!$Y$4:$Y$268,0),MATCH(F_Inputs_Formatted!AG$4,F_Inputs!$A$4:$Y$4,0)),$O58),"##BLANK")</f>
        <v>2457.8658999999998</v>
      </c>
      <c r="AH58" s="16">
        <f>IFERROR(ROUND(INDEX(F_Inputs!$A$4:$Y$268, MATCH(F_Inputs_Formatted!$B58&amp;F_Inputs_Formatted!$H58,F_Inputs!$Y$4:$Y$268,0),MATCH(F_Inputs_Formatted!AH$4,F_Inputs!$A$4:$Y$4,0)),$O58),"##BLANK")</f>
        <v>2457.8658999999998</v>
      </c>
      <c r="AI58" s="16">
        <f>IFERROR(ROUND(INDEX(F_Inputs!$A$4:$Y$268, MATCH(F_Inputs_Formatted!$B58&amp;F_Inputs_Formatted!$H58,F_Inputs!$Y$4:$Y$268,0),MATCH(F_Inputs_Formatted!AI$4,F_Inputs!$A$4:$Y$4,0)),$O58),"##BLANK")</f>
        <v>2457.8658999999998</v>
      </c>
    </row>
    <row r="59" spans="1:35" x14ac:dyDescent="0.25">
      <c r="A59" s="7"/>
      <c r="B59" s="9" t="s">
        <v>75</v>
      </c>
      <c r="C59" s="9" t="str">
        <f>_xlfn.XLOOKUP($B59,FD_Lists!$B$4:$B$25,FD_Lists!C$4:C$25)</f>
        <v>Northumbrian Water</v>
      </c>
      <c r="D59" s="9" t="str">
        <f>_xlfn.XLOOKUP($B59,FD_Lists!$B$4:$B$25,FD_Lists!D$4:D$25)</f>
        <v>England</v>
      </c>
      <c r="E59" s="9" t="str">
        <f>_xlfn.XLOOKUP($B59,FD_Lists!$B$4:$B$25,FD_Lists!E$4:E$25)</f>
        <v>Company</v>
      </c>
      <c r="F59" s="9" t="str">
        <f>_xlfn.XLOOKUP($B59,FD_Lists!$B$4:$B$25,FD_Lists!F$4:F$25)</f>
        <v>WaSC</v>
      </c>
      <c r="G59" s="10" t="s">
        <v>116</v>
      </c>
      <c r="H59" s="52" t="s">
        <v>54</v>
      </c>
      <c r="I59" s="11" t="str">
        <f t="shared" si="3"/>
        <v>NESOUT5_09_C_PR24</v>
      </c>
      <c r="J59" s="11" t="s">
        <v>117</v>
      </c>
      <c r="K59" s="11" t="s">
        <v>118</v>
      </c>
      <c r="L59" s="11" t="s">
        <v>119</v>
      </c>
      <c r="M59" s="64" t="str">
        <f>_xlfn.XLOOKUP(F_Inputs_Formatted!H59,F_Inputs!$B:$B,F_Inputs!C:C)</f>
        <v>Underlying calculations for common performance commitments - wastewater - River water quality?(phosphorus) - Phosphorus emitted in the latest calendar year from treatment works that had a phosphorus limit.</v>
      </c>
      <c r="N59" s="64" t="str">
        <f>_xlfn.XLOOKUP(F_Inputs_Formatted!H59,F_Inputs!$B:$B,F_Inputs!D:D)</f>
        <v>kg</v>
      </c>
      <c r="O59" s="11">
        <v>4</v>
      </c>
      <c r="P59" s="11"/>
      <c r="Q59" s="16" t="str">
        <f>IFERROR(ROUND(INDEX(F_Inputs!$A$4:$Y$268, MATCH(F_Inputs_Formatted!$B59&amp;F_Inputs_Formatted!$H59,F_Inputs!$Y$4:$Y$268,0),MATCH(F_Inputs_Formatted!Q$4,F_Inputs!$A$4:$Y$4,0)),$O59),"##BLANK")</f>
        <v>##BLANK</v>
      </c>
      <c r="R59" s="16" t="str">
        <f>IFERROR(ROUND(INDEX(F_Inputs!$A$4:$Y$268, MATCH(F_Inputs_Formatted!$B59&amp;F_Inputs_Formatted!$H59,F_Inputs!$Y$4:$Y$268,0),MATCH(F_Inputs_Formatted!R$4,F_Inputs!$A$4:$Y$4,0)),$O59),"##BLANK")</f>
        <v>##BLANK</v>
      </c>
      <c r="S59" s="16" t="str">
        <f>IFERROR(ROUND(INDEX(F_Inputs!$A$4:$Y$268, MATCH(F_Inputs_Formatted!$B59&amp;F_Inputs_Formatted!$H59,F_Inputs!$Y$4:$Y$268,0),MATCH(F_Inputs_Formatted!S$4,F_Inputs!$A$4:$Y$4,0)),$O59),"##BLANK")</f>
        <v>##BLANK</v>
      </c>
      <c r="T59" s="16" t="str">
        <f>IFERROR(ROUND(INDEX(F_Inputs!$A$4:$Y$268, MATCH(F_Inputs_Formatted!$B59&amp;F_Inputs_Formatted!$H59,F_Inputs!$Y$4:$Y$268,0),MATCH(F_Inputs_Formatted!T$4,F_Inputs!$A$4:$Y$4,0)),$O59),"##BLANK")</f>
        <v>##BLANK</v>
      </c>
      <c r="U59" s="16" t="str">
        <f>IFERROR(ROUND(INDEX(F_Inputs!$A$4:$Y$268, MATCH(F_Inputs_Formatted!$B59&amp;F_Inputs_Formatted!$H59,F_Inputs!$Y$4:$Y$268,0),MATCH(F_Inputs_Formatted!U$4,F_Inputs!$A$4:$Y$4,0)),$O59),"##BLANK")</f>
        <v>##BLANK</v>
      </c>
      <c r="V59" s="16" t="str">
        <f>IFERROR(ROUND(INDEX(F_Inputs!$A$4:$Y$268, MATCH(F_Inputs_Formatted!$B59&amp;F_Inputs_Formatted!$H59,F_Inputs!$Y$4:$Y$268,0),MATCH(F_Inputs_Formatted!V$4,F_Inputs!$A$4:$Y$4,0)),$O59),"##BLANK")</f>
        <v>##BLANK</v>
      </c>
      <c r="W59" s="16" t="str">
        <f>IFERROR(ROUND(INDEX(F_Inputs!$A$4:$Y$268, MATCH(F_Inputs_Formatted!$B59&amp;F_Inputs_Formatted!$H59,F_Inputs!$Y$4:$Y$268,0),MATCH(F_Inputs_Formatted!W$4,F_Inputs!$A$4:$Y$4,0)),$O59),"##BLANK")</f>
        <v>##BLANK</v>
      </c>
      <c r="X59" s="16" t="str">
        <f>IFERROR(ROUND(INDEX(F_Inputs!$A$4:$Y$268, MATCH(F_Inputs_Formatted!$B59&amp;F_Inputs_Formatted!$H59,F_Inputs!$Y$4:$Y$268,0),MATCH(F_Inputs_Formatted!X$4,F_Inputs!$A$4:$Y$4,0)),$O59),"##BLANK")</f>
        <v>##BLANK</v>
      </c>
      <c r="Y59" s="16" t="str">
        <f>IFERROR(ROUND(INDEX(F_Inputs!$A$4:$Y$268, MATCH(F_Inputs_Formatted!$B59&amp;F_Inputs_Formatted!$H59,F_Inputs!$Y$4:$Y$268,0),MATCH(F_Inputs_Formatted!Y$4,F_Inputs!$A$4:$Y$4,0)),$O59),"##BLANK")</f>
        <v>##BLANK</v>
      </c>
      <c r="Z59" s="16">
        <f>IFERROR(ROUND(INDEX(F_Inputs!$A$4:$Y$268, MATCH(F_Inputs_Formatted!$B59&amp;F_Inputs_Formatted!$H59,F_Inputs!$Y$4:$Y$268,0),MATCH(F_Inputs_Formatted!Z$4,F_Inputs!$A$4:$Y$4,0)),$O59),"##BLANK")</f>
        <v>47712.316899999998</v>
      </c>
      <c r="AA59" s="16">
        <f>IFERROR(ROUND(INDEX(F_Inputs!$A$4:$Y$268, MATCH(F_Inputs_Formatted!$B59&amp;F_Inputs_Formatted!$H59,F_Inputs!$Y$4:$Y$268,0),MATCH(F_Inputs_Formatted!AA$4,F_Inputs!$A$4:$Y$4,0)),$O59),"##BLANK")</f>
        <v>45434.892</v>
      </c>
      <c r="AB59" s="16">
        <f>IFERROR(ROUND(INDEX(F_Inputs!$A$4:$Y$268, MATCH(F_Inputs_Formatted!$B59&amp;F_Inputs_Formatted!$H59,F_Inputs!$Y$4:$Y$268,0),MATCH(F_Inputs_Formatted!AB$4,F_Inputs!$A$4:$Y$4,0)),$O59),"##BLANK")</f>
        <v>41318.241499999996</v>
      </c>
      <c r="AC59" s="16">
        <f>IFERROR(ROUND(INDEX(F_Inputs!$A$4:$Y$268, MATCH(F_Inputs_Formatted!$B59&amp;F_Inputs_Formatted!$H59,F_Inputs!$Y$4:$Y$268,0),MATCH(F_Inputs_Formatted!AC$4,F_Inputs!$A$4:$Y$4,0)),$O59),"##BLANK")</f>
        <v>45062.819799999997</v>
      </c>
      <c r="AD59" s="16">
        <f>IFERROR(ROUND(INDEX(F_Inputs!$A$4:$Y$268, MATCH(F_Inputs_Formatted!$B59&amp;F_Inputs_Formatted!$H59,F_Inputs!$Y$4:$Y$268,0),MATCH(F_Inputs_Formatted!AD$4,F_Inputs!$A$4:$Y$4,0)),$O59),"##BLANK")</f>
        <v>76918.278699999995</v>
      </c>
      <c r="AE59" s="16">
        <f>IFERROR(ROUND(INDEX(F_Inputs!$A$4:$Y$268, MATCH(F_Inputs_Formatted!$B59&amp;F_Inputs_Formatted!$H59,F_Inputs!$Y$4:$Y$268,0),MATCH(F_Inputs_Formatted!AE$4,F_Inputs!$A$4:$Y$4,0)),$O59),"##BLANK")</f>
        <v>84209.691500000001</v>
      </c>
      <c r="AF59" s="16">
        <f>IFERROR(ROUND(INDEX(F_Inputs!$A$4:$Y$268, MATCH(F_Inputs_Formatted!$B59&amp;F_Inputs_Formatted!$H59,F_Inputs!$Y$4:$Y$268,0),MATCH(F_Inputs_Formatted!AF$4,F_Inputs!$A$4:$Y$4,0)),$O59),"##BLANK")</f>
        <v>83416.198600000003</v>
      </c>
      <c r="AG59" s="16">
        <f>IFERROR(ROUND(INDEX(F_Inputs!$A$4:$Y$268, MATCH(F_Inputs_Formatted!$B59&amp;F_Inputs_Formatted!$H59,F_Inputs!$Y$4:$Y$268,0),MATCH(F_Inputs_Formatted!AG$4,F_Inputs!$A$4:$Y$4,0)),$O59),"##BLANK")</f>
        <v>75200.036200000002</v>
      </c>
      <c r="AH59" s="16">
        <f>IFERROR(ROUND(INDEX(F_Inputs!$A$4:$Y$268, MATCH(F_Inputs_Formatted!$B59&amp;F_Inputs_Formatted!$H59,F_Inputs!$Y$4:$Y$268,0),MATCH(F_Inputs_Formatted!AH$4,F_Inputs!$A$4:$Y$4,0)),$O59),"##BLANK")</f>
        <v>74980.665299999993</v>
      </c>
      <c r="AI59" s="16">
        <f>IFERROR(ROUND(INDEX(F_Inputs!$A$4:$Y$268, MATCH(F_Inputs_Formatted!$B59&amp;F_Inputs_Formatted!$H59,F_Inputs!$Y$4:$Y$268,0),MATCH(F_Inputs_Formatted!AI$4,F_Inputs!$A$4:$Y$4,0)),$O59),"##BLANK")</f>
        <v>74753.763500000001</v>
      </c>
    </row>
    <row r="60" spans="1:35" x14ac:dyDescent="0.25">
      <c r="A60" s="7"/>
      <c r="B60" s="9" t="s">
        <v>76</v>
      </c>
      <c r="C60" s="9" t="str">
        <f>_xlfn.XLOOKUP($B60,FD_Lists!$B$4:$B$25,FD_Lists!C$4:C$25)</f>
        <v>Severn Trent Water</v>
      </c>
      <c r="D60" s="9" t="str">
        <f>_xlfn.XLOOKUP($B60,FD_Lists!$B$4:$B$25,FD_Lists!D$4:D$25)</f>
        <v>England</v>
      </c>
      <c r="E60" s="9" t="str">
        <f>_xlfn.XLOOKUP($B60,FD_Lists!$B$4:$B$25,FD_Lists!E$4:E$25)</f>
        <v>Company</v>
      </c>
      <c r="F60" s="9" t="str">
        <f>_xlfn.XLOOKUP($B60,FD_Lists!$B$4:$B$25,FD_Lists!F$4:F$25)</f>
        <v>WaSC</v>
      </c>
      <c r="G60" s="10" t="s">
        <v>116</v>
      </c>
      <c r="H60" s="52" t="s">
        <v>54</v>
      </c>
      <c r="I60" s="11" t="str">
        <f t="shared" si="3"/>
        <v>SVEOUT5_09_C_PR24</v>
      </c>
      <c r="J60" s="11" t="s">
        <v>117</v>
      </c>
      <c r="K60" s="11" t="s">
        <v>118</v>
      </c>
      <c r="L60" s="11" t="s">
        <v>119</v>
      </c>
      <c r="M60" s="64" t="str">
        <f>_xlfn.XLOOKUP(F_Inputs_Formatted!H60,F_Inputs!$B:$B,F_Inputs!C:C)</f>
        <v>Underlying calculations for common performance commitments - wastewater - River water quality?(phosphorus) - Phosphorus emitted in the latest calendar year from treatment works that had a phosphorus limit.</v>
      </c>
      <c r="N60" s="64" t="str">
        <f>_xlfn.XLOOKUP(F_Inputs_Formatted!H60,F_Inputs!$B:$B,F_Inputs!D:D)</f>
        <v>kg</v>
      </c>
      <c r="O60" s="11">
        <v>4</v>
      </c>
      <c r="P60" s="11"/>
      <c r="Q60" s="16" t="str">
        <f>IFERROR(ROUND(INDEX(F_Inputs!$A$4:$Y$268, MATCH(F_Inputs_Formatted!$B60&amp;F_Inputs_Formatted!$H60,F_Inputs!$Y$4:$Y$268,0),MATCH(F_Inputs_Formatted!Q$4,F_Inputs!$A$4:$Y$4,0)),$O60),"##BLANK")</f>
        <v>##BLANK</v>
      </c>
      <c r="R60" s="16" t="str">
        <f>IFERROR(ROUND(INDEX(F_Inputs!$A$4:$Y$268, MATCH(F_Inputs_Formatted!$B60&amp;F_Inputs_Formatted!$H60,F_Inputs!$Y$4:$Y$268,0),MATCH(F_Inputs_Formatted!R$4,F_Inputs!$A$4:$Y$4,0)),$O60),"##BLANK")</f>
        <v>##BLANK</v>
      </c>
      <c r="S60" s="16" t="str">
        <f>IFERROR(ROUND(INDEX(F_Inputs!$A$4:$Y$268, MATCH(F_Inputs_Formatted!$B60&amp;F_Inputs_Formatted!$H60,F_Inputs!$Y$4:$Y$268,0),MATCH(F_Inputs_Formatted!S$4,F_Inputs!$A$4:$Y$4,0)),$O60),"##BLANK")</f>
        <v>##BLANK</v>
      </c>
      <c r="T60" s="16" t="str">
        <f>IFERROR(ROUND(INDEX(F_Inputs!$A$4:$Y$268, MATCH(F_Inputs_Formatted!$B60&amp;F_Inputs_Formatted!$H60,F_Inputs!$Y$4:$Y$268,0),MATCH(F_Inputs_Formatted!T$4,F_Inputs!$A$4:$Y$4,0)),$O60),"##BLANK")</f>
        <v>##BLANK</v>
      </c>
      <c r="U60" s="16" t="str">
        <f>IFERROR(ROUND(INDEX(F_Inputs!$A$4:$Y$268, MATCH(F_Inputs_Formatted!$B60&amp;F_Inputs_Formatted!$H60,F_Inputs!$Y$4:$Y$268,0),MATCH(F_Inputs_Formatted!U$4,F_Inputs!$A$4:$Y$4,0)),$O60),"##BLANK")</f>
        <v>##BLANK</v>
      </c>
      <c r="V60" s="16" t="str">
        <f>IFERROR(ROUND(INDEX(F_Inputs!$A$4:$Y$268, MATCH(F_Inputs_Formatted!$B60&amp;F_Inputs_Formatted!$H60,F_Inputs!$Y$4:$Y$268,0),MATCH(F_Inputs_Formatted!V$4,F_Inputs!$A$4:$Y$4,0)),$O60),"##BLANK")</f>
        <v>##BLANK</v>
      </c>
      <c r="W60" s="16" t="str">
        <f>IFERROR(ROUND(INDEX(F_Inputs!$A$4:$Y$268, MATCH(F_Inputs_Formatted!$B60&amp;F_Inputs_Formatted!$H60,F_Inputs!$Y$4:$Y$268,0),MATCH(F_Inputs_Formatted!W$4,F_Inputs!$A$4:$Y$4,0)),$O60),"##BLANK")</f>
        <v>##BLANK</v>
      </c>
      <c r="X60" s="16" t="str">
        <f>IFERROR(ROUND(INDEX(F_Inputs!$A$4:$Y$268, MATCH(F_Inputs_Formatted!$B60&amp;F_Inputs_Formatted!$H60,F_Inputs!$Y$4:$Y$268,0),MATCH(F_Inputs_Formatted!X$4,F_Inputs!$A$4:$Y$4,0)),$O60),"##BLANK")</f>
        <v>##BLANK</v>
      </c>
      <c r="Y60" s="16" t="str">
        <f>IFERROR(ROUND(INDEX(F_Inputs!$A$4:$Y$268, MATCH(F_Inputs_Formatted!$B60&amp;F_Inputs_Formatted!$H60,F_Inputs!$Y$4:$Y$268,0),MATCH(F_Inputs_Formatted!Y$4,F_Inputs!$A$4:$Y$4,0)),$O60),"##BLANK")</f>
        <v>##BLANK</v>
      </c>
      <c r="Z60" s="16">
        <f>IFERROR(ROUND(INDEX(F_Inputs!$A$4:$Y$268, MATCH(F_Inputs_Formatted!$B60&amp;F_Inputs_Formatted!$H60,F_Inputs!$Y$4:$Y$268,0),MATCH(F_Inputs_Formatted!Z$4,F_Inputs!$A$4:$Y$4,0)),$O60),"##BLANK")</f>
        <v>596513.31220000004</v>
      </c>
      <c r="AA60" s="16">
        <f>IFERROR(ROUND(INDEX(F_Inputs!$A$4:$Y$268, MATCH(F_Inputs_Formatted!$B60&amp;F_Inputs_Formatted!$H60,F_Inputs!$Y$4:$Y$268,0),MATCH(F_Inputs_Formatted!AA$4,F_Inputs!$A$4:$Y$4,0)),$O60),"##BLANK")</f>
        <v>574504.69030000002</v>
      </c>
      <c r="AB60" s="16">
        <f>IFERROR(ROUND(INDEX(F_Inputs!$A$4:$Y$268, MATCH(F_Inputs_Formatted!$B60&amp;F_Inputs_Formatted!$H60,F_Inputs!$Y$4:$Y$268,0),MATCH(F_Inputs_Formatted!AB$4,F_Inputs!$A$4:$Y$4,0)),$O60),"##BLANK")</f>
        <v>562668.94770000002</v>
      </c>
      <c r="AC60" s="16">
        <f>IFERROR(ROUND(INDEX(F_Inputs!$A$4:$Y$268, MATCH(F_Inputs_Formatted!$B60&amp;F_Inputs_Formatted!$H60,F_Inputs!$Y$4:$Y$268,0),MATCH(F_Inputs_Formatted!AC$4,F_Inputs!$A$4:$Y$4,0)),$O60),"##BLANK")</f>
        <v>980553.45810000005</v>
      </c>
      <c r="AD60" s="16">
        <f>IFERROR(ROUND(INDEX(F_Inputs!$A$4:$Y$268, MATCH(F_Inputs_Formatted!$B60&amp;F_Inputs_Formatted!$H60,F_Inputs!$Y$4:$Y$268,0),MATCH(F_Inputs_Formatted!AD$4,F_Inputs!$A$4:$Y$4,0)),$O60),"##BLANK")</f>
        <v>980811.38569999998</v>
      </c>
      <c r="AE60" s="16">
        <f>IFERROR(ROUND(INDEX(F_Inputs!$A$4:$Y$268, MATCH(F_Inputs_Formatted!$B60&amp;F_Inputs_Formatted!$H60,F_Inputs!$Y$4:$Y$268,0),MATCH(F_Inputs_Formatted!AE$4,F_Inputs!$A$4:$Y$4,0)),$O60),"##BLANK")</f>
        <v>836067.08160000003</v>
      </c>
      <c r="AF60" s="16">
        <f>IFERROR(ROUND(INDEX(F_Inputs!$A$4:$Y$268, MATCH(F_Inputs_Formatted!$B60&amp;F_Inputs_Formatted!$H60,F_Inputs!$Y$4:$Y$268,0),MATCH(F_Inputs_Formatted!AF$4,F_Inputs!$A$4:$Y$4,0)),$O60),"##BLANK")</f>
        <v>820658.97779999999</v>
      </c>
      <c r="AG60" s="16">
        <f>IFERROR(ROUND(INDEX(F_Inputs!$A$4:$Y$268, MATCH(F_Inputs_Formatted!$B60&amp;F_Inputs_Formatted!$H60,F_Inputs!$Y$4:$Y$268,0),MATCH(F_Inputs_Formatted!AG$4,F_Inputs!$A$4:$Y$4,0)),$O60),"##BLANK")</f>
        <v>852623.14320000005</v>
      </c>
      <c r="AH60" s="16">
        <f>IFERROR(ROUND(INDEX(F_Inputs!$A$4:$Y$268, MATCH(F_Inputs_Formatted!$B60&amp;F_Inputs_Formatted!$H60,F_Inputs!$Y$4:$Y$268,0),MATCH(F_Inputs_Formatted!AH$4,F_Inputs!$A$4:$Y$4,0)),$O60),"##BLANK")</f>
        <v>760001.45810000005</v>
      </c>
      <c r="AI60" s="16">
        <f>IFERROR(ROUND(INDEX(F_Inputs!$A$4:$Y$268, MATCH(F_Inputs_Formatted!$B60&amp;F_Inputs_Formatted!$H60,F_Inputs!$Y$4:$Y$268,0),MATCH(F_Inputs_Formatted!AI$4,F_Inputs!$A$4:$Y$4,0)),$O60),"##BLANK")</f>
        <v>760001.45810000005</v>
      </c>
    </row>
    <row r="61" spans="1:35" x14ac:dyDescent="0.25">
      <c r="A61" s="7"/>
      <c r="B61" s="9" t="s">
        <v>81</v>
      </c>
      <c r="C61" s="9" t="str">
        <f>_xlfn.XLOOKUP($B61,FD_Lists!$B$4:$B$25,FD_Lists!C$4:C$25)</f>
        <v>Southern Water</v>
      </c>
      <c r="D61" s="9" t="str">
        <f>_xlfn.XLOOKUP($B61,FD_Lists!$B$4:$B$25,FD_Lists!D$4:D$25)</f>
        <v>England</v>
      </c>
      <c r="E61" s="9" t="str">
        <f>_xlfn.XLOOKUP($B61,FD_Lists!$B$4:$B$25,FD_Lists!E$4:E$25)</f>
        <v>Company</v>
      </c>
      <c r="F61" s="9" t="str">
        <f>_xlfn.XLOOKUP($B61,FD_Lists!$B$4:$B$25,FD_Lists!F$4:F$25)</f>
        <v>WaSC</v>
      </c>
      <c r="G61" s="10" t="s">
        <v>116</v>
      </c>
      <c r="H61" s="52" t="s">
        <v>54</v>
      </c>
      <c r="I61" s="11" t="str">
        <f t="shared" si="3"/>
        <v>SRNOUT5_09_C_PR24</v>
      </c>
      <c r="J61" s="11" t="s">
        <v>117</v>
      </c>
      <c r="K61" s="11" t="s">
        <v>118</v>
      </c>
      <c r="L61" s="11" t="s">
        <v>119</v>
      </c>
      <c r="M61" s="64" t="str">
        <f>_xlfn.XLOOKUP(F_Inputs_Formatted!H61,F_Inputs!$B:$B,F_Inputs!C:C)</f>
        <v>Underlying calculations for common performance commitments - wastewater - River water quality?(phosphorus) - Phosphorus emitted in the latest calendar year from treatment works that had a phosphorus limit.</v>
      </c>
      <c r="N61" s="64" t="str">
        <f>_xlfn.XLOOKUP(F_Inputs_Formatted!H61,F_Inputs!$B:$B,F_Inputs!D:D)</f>
        <v>kg</v>
      </c>
      <c r="O61" s="11">
        <v>4</v>
      </c>
      <c r="P61" s="11"/>
      <c r="Q61" s="16" t="str">
        <f>IFERROR(ROUND(INDEX(F_Inputs!$A$4:$Y$268, MATCH(F_Inputs_Formatted!$B61&amp;F_Inputs_Formatted!$H61,F_Inputs!$Y$4:$Y$268,0),MATCH(F_Inputs_Formatted!Q$4,F_Inputs!$A$4:$Y$4,0)),$O61),"##BLANK")</f>
        <v>##BLANK</v>
      </c>
      <c r="R61" s="16" t="str">
        <f>IFERROR(ROUND(INDEX(F_Inputs!$A$4:$Y$268, MATCH(F_Inputs_Formatted!$B61&amp;F_Inputs_Formatted!$H61,F_Inputs!$Y$4:$Y$268,0),MATCH(F_Inputs_Formatted!R$4,F_Inputs!$A$4:$Y$4,0)),$O61),"##BLANK")</f>
        <v>##BLANK</v>
      </c>
      <c r="S61" s="16" t="str">
        <f>IFERROR(ROUND(INDEX(F_Inputs!$A$4:$Y$268, MATCH(F_Inputs_Formatted!$B61&amp;F_Inputs_Formatted!$H61,F_Inputs!$Y$4:$Y$268,0),MATCH(F_Inputs_Formatted!S$4,F_Inputs!$A$4:$Y$4,0)),$O61),"##BLANK")</f>
        <v>##BLANK</v>
      </c>
      <c r="T61" s="16" t="str">
        <f>IFERROR(ROUND(INDEX(F_Inputs!$A$4:$Y$268, MATCH(F_Inputs_Formatted!$B61&amp;F_Inputs_Formatted!$H61,F_Inputs!$Y$4:$Y$268,0),MATCH(F_Inputs_Formatted!T$4,F_Inputs!$A$4:$Y$4,0)),$O61),"##BLANK")</f>
        <v>##BLANK</v>
      </c>
      <c r="U61" s="16" t="str">
        <f>IFERROR(ROUND(INDEX(F_Inputs!$A$4:$Y$268, MATCH(F_Inputs_Formatted!$B61&amp;F_Inputs_Formatted!$H61,F_Inputs!$Y$4:$Y$268,0),MATCH(F_Inputs_Formatted!U$4,F_Inputs!$A$4:$Y$4,0)),$O61),"##BLANK")</f>
        <v>##BLANK</v>
      </c>
      <c r="V61" s="16" t="str">
        <f>IFERROR(ROUND(INDEX(F_Inputs!$A$4:$Y$268, MATCH(F_Inputs_Formatted!$B61&amp;F_Inputs_Formatted!$H61,F_Inputs!$Y$4:$Y$268,0),MATCH(F_Inputs_Formatted!V$4,F_Inputs!$A$4:$Y$4,0)),$O61),"##BLANK")</f>
        <v>##BLANK</v>
      </c>
      <c r="W61" s="16" t="str">
        <f>IFERROR(ROUND(INDEX(F_Inputs!$A$4:$Y$268, MATCH(F_Inputs_Formatted!$B61&amp;F_Inputs_Formatted!$H61,F_Inputs!$Y$4:$Y$268,0),MATCH(F_Inputs_Formatted!W$4,F_Inputs!$A$4:$Y$4,0)),$O61),"##BLANK")</f>
        <v>##BLANK</v>
      </c>
      <c r="X61" s="16" t="str">
        <f>IFERROR(ROUND(INDEX(F_Inputs!$A$4:$Y$268, MATCH(F_Inputs_Formatted!$B61&amp;F_Inputs_Formatted!$H61,F_Inputs!$Y$4:$Y$268,0),MATCH(F_Inputs_Formatted!X$4,F_Inputs!$A$4:$Y$4,0)),$O61),"##BLANK")</f>
        <v>##BLANK</v>
      </c>
      <c r="Y61" s="16" t="str">
        <f>IFERROR(ROUND(INDEX(F_Inputs!$A$4:$Y$268, MATCH(F_Inputs_Formatted!$B61&amp;F_Inputs_Formatted!$H61,F_Inputs!$Y$4:$Y$268,0),MATCH(F_Inputs_Formatted!Y$4,F_Inputs!$A$4:$Y$4,0)),$O61),"##BLANK")</f>
        <v>##BLANK</v>
      </c>
      <c r="Z61" s="16" t="str">
        <f>IFERROR(ROUND(INDEX(F_Inputs!$A$4:$Y$268, MATCH(F_Inputs_Formatted!$B61&amp;F_Inputs_Formatted!$H61,F_Inputs!$Y$4:$Y$268,0),MATCH(F_Inputs_Formatted!Z$4,F_Inputs!$A$4:$Y$4,0)),$O61),"##BLANK")</f>
        <v>##BLANK</v>
      </c>
      <c r="AA61" s="16" t="str">
        <f>IFERROR(ROUND(INDEX(F_Inputs!$A$4:$Y$268, MATCH(F_Inputs_Formatted!$B61&amp;F_Inputs_Formatted!$H61,F_Inputs!$Y$4:$Y$268,0),MATCH(F_Inputs_Formatted!AA$4,F_Inputs!$A$4:$Y$4,0)),$O61),"##BLANK")</f>
        <v>##BLANK</v>
      </c>
      <c r="AB61" s="16" t="str">
        <f>IFERROR(ROUND(INDEX(F_Inputs!$A$4:$Y$268, MATCH(F_Inputs_Formatted!$B61&amp;F_Inputs_Formatted!$H61,F_Inputs!$Y$4:$Y$268,0),MATCH(F_Inputs_Formatted!AB$4,F_Inputs!$A$4:$Y$4,0)),$O61),"##BLANK")</f>
        <v>##BLANK</v>
      </c>
      <c r="AC61" s="16" t="str">
        <f>IFERROR(ROUND(INDEX(F_Inputs!$A$4:$Y$268, MATCH(F_Inputs_Formatted!$B61&amp;F_Inputs_Formatted!$H61,F_Inputs!$Y$4:$Y$268,0),MATCH(F_Inputs_Formatted!AC$4,F_Inputs!$A$4:$Y$4,0)),$O61),"##BLANK")</f>
        <v>##BLANK</v>
      </c>
      <c r="AD61" s="16">
        <f>IFERROR(ROUND(INDEX(F_Inputs!$A$4:$Y$268, MATCH(F_Inputs_Formatted!$B61&amp;F_Inputs_Formatted!$H61,F_Inputs!$Y$4:$Y$268,0),MATCH(F_Inputs_Formatted!AD$4,F_Inputs!$A$4:$Y$4,0)),$O61),"##BLANK")</f>
        <v>166456.4817</v>
      </c>
      <c r="AE61" s="16">
        <f>IFERROR(ROUND(INDEX(F_Inputs!$A$4:$Y$268, MATCH(F_Inputs_Formatted!$B61&amp;F_Inputs_Formatted!$H61,F_Inputs!$Y$4:$Y$268,0),MATCH(F_Inputs_Formatted!AE$4,F_Inputs!$A$4:$Y$4,0)),$O61),"##BLANK")</f>
        <v>166456.4817</v>
      </c>
      <c r="AF61" s="16">
        <f>IFERROR(ROUND(INDEX(F_Inputs!$A$4:$Y$268, MATCH(F_Inputs_Formatted!$B61&amp;F_Inputs_Formatted!$H61,F_Inputs!$Y$4:$Y$268,0),MATCH(F_Inputs_Formatted!AF$4,F_Inputs!$A$4:$Y$4,0)),$O61),"##BLANK")</f>
        <v>166456.4817</v>
      </c>
      <c r="AG61" s="16">
        <f>IFERROR(ROUND(INDEX(F_Inputs!$A$4:$Y$268, MATCH(F_Inputs_Formatted!$B61&amp;F_Inputs_Formatted!$H61,F_Inputs!$Y$4:$Y$268,0),MATCH(F_Inputs_Formatted!AG$4,F_Inputs!$A$4:$Y$4,0)),$O61),"##BLANK")</f>
        <v>166456.4817</v>
      </c>
      <c r="AH61" s="16">
        <f>IFERROR(ROUND(INDEX(F_Inputs!$A$4:$Y$268, MATCH(F_Inputs_Formatted!$B61&amp;F_Inputs_Formatted!$H61,F_Inputs!$Y$4:$Y$268,0),MATCH(F_Inputs_Formatted!AH$4,F_Inputs!$A$4:$Y$4,0)),$O61),"##BLANK")</f>
        <v>166456.4817</v>
      </c>
      <c r="AI61" s="16">
        <f>IFERROR(ROUND(INDEX(F_Inputs!$A$4:$Y$268, MATCH(F_Inputs_Formatted!$B61&amp;F_Inputs_Formatted!$H61,F_Inputs!$Y$4:$Y$268,0),MATCH(F_Inputs_Formatted!AI$4,F_Inputs!$A$4:$Y$4,0)),$O61),"##BLANK")</f>
        <v>68773.690600000002</v>
      </c>
    </row>
    <row r="62" spans="1:35" x14ac:dyDescent="0.25">
      <c r="A62" s="7"/>
      <c r="B62" s="9" t="s">
        <v>82</v>
      </c>
      <c r="C62" s="9" t="str">
        <f>_xlfn.XLOOKUP($B62,FD_Lists!$B$4:$B$25,FD_Lists!C$4:C$25)</f>
        <v>Thames Water</v>
      </c>
      <c r="D62" s="9" t="str">
        <f>_xlfn.XLOOKUP($B62,FD_Lists!$B$4:$B$25,FD_Lists!D$4:D$25)</f>
        <v>England</v>
      </c>
      <c r="E62" s="9" t="str">
        <f>_xlfn.XLOOKUP($B62,FD_Lists!$B$4:$B$25,FD_Lists!E$4:E$25)</f>
        <v>Company</v>
      </c>
      <c r="F62" s="9" t="str">
        <f>_xlfn.XLOOKUP($B62,FD_Lists!$B$4:$B$25,FD_Lists!F$4:F$25)</f>
        <v>WaSC</v>
      </c>
      <c r="G62" s="10" t="s">
        <v>116</v>
      </c>
      <c r="H62" s="52" t="s">
        <v>54</v>
      </c>
      <c r="I62" s="11" t="str">
        <f t="shared" si="3"/>
        <v>TMSOUT5_09_C_PR24</v>
      </c>
      <c r="J62" s="11" t="s">
        <v>117</v>
      </c>
      <c r="K62" s="11" t="s">
        <v>118</v>
      </c>
      <c r="L62" s="11" t="s">
        <v>119</v>
      </c>
      <c r="M62" s="64" t="str">
        <f>_xlfn.XLOOKUP(F_Inputs_Formatted!H62,F_Inputs!$B:$B,F_Inputs!C:C)</f>
        <v>Underlying calculations for common performance commitments - wastewater - River water quality?(phosphorus) - Phosphorus emitted in the latest calendar year from treatment works that had a phosphorus limit.</v>
      </c>
      <c r="N62" s="64" t="str">
        <f>_xlfn.XLOOKUP(F_Inputs_Formatted!H62,F_Inputs!$B:$B,F_Inputs!D:D)</f>
        <v>kg</v>
      </c>
      <c r="O62" s="11">
        <v>4</v>
      </c>
      <c r="P62" s="11"/>
      <c r="Q62" s="16">
        <f>IFERROR(ROUND(INDEX(F_Inputs!$A$4:$Y$268, MATCH(F_Inputs_Formatted!$B62&amp;F_Inputs_Formatted!$H62,F_Inputs!$Y$4:$Y$268,0),MATCH(F_Inputs_Formatted!Q$4,F_Inputs!$A$4:$Y$4,0)),$O62),"##BLANK")</f>
        <v>381887.04350000003</v>
      </c>
      <c r="R62" s="16">
        <f>IFERROR(ROUND(INDEX(F_Inputs!$A$4:$Y$268, MATCH(F_Inputs_Formatted!$B62&amp;F_Inputs_Formatted!$H62,F_Inputs!$Y$4:$Y$268,0),MATCH(F_Inputs_Formatted!R$4,F_Inputs!$A$4:$Y$4,0)),$O62),"##BLANK")</f>
        <v>596708.58200000005</v>
      </c>
      <c r="S62" s="16">
        <f>IFERROR(ROUND(INDEX(F_Inputs!$A$4:$Y$268, MATCH(F_Inputs_Formatted!$B62&amp;F_Inputs_Formatted!$H62,F_Inputs!$Y$4:$Y$268,0),MATCH(F_Inputs_Formatted!S$4,F_Inputs!$A$4:$Y$4,0)),$O62),"##BLANK")</f>
        <v>540617.22990000003</v>
      </c>
      <c r="T62" s="16">
        <f>IFERROR(ROUND(INDEX(F_Inputs!$A$4:$Y$268, MATCH(F_Inputs_Formatted!$B62&amp;F_Inputs_Formatted!$H62,F_Inputs!$Y$4:$Y$268,0),MATCH(F_Inputs_Formatted!T$4,F_Inputs!$A$4:$Y$4,0)),$O62),"##BLANK")</f>
        <v>511721.3762</v>
      </c>
      <c r="U62" s="16">
        <f>IFERROR(ROUND(INDEX(F_Inputs!$A$4:$Y$268, MATCH(F_Inputs_Formatted!$B62&amp;F_Inputs_Formatted!$H62,F_Inputs!$Y$4:$Y$268,0),MATCH(F_Inputs_Formatted!U$4,F_Inputs!$A$4:$Y$4,0)),$O62),"##BLANK")</f>
        <v>484341.24849999999</v>
      </c>
      <c r="V62" s="16">
        <f>IFERROR(ROUND(INDEX(F_Inputs!$A$4:$Y$268, MATCH(F_Inputs_Formatted!$B62&amp;F_Inputs_Formatted!$H62,F_Inputs!$Y$4:$Y$268,0),MATCH(F_Inputs_Formatted!V$4,F_Inputs!$A$4:$Y$4,0)),$O62),"##BLANK")</f>
        <v>511107.69510000001</v>
      </c>
      <c r="W62" s="16">
        <f>IFERROR(ROUND(INDEX(F_Inputs!$A$4:$Y$268, MATCH(F_Inputs_Formatted!$B62&amp;F_Inputs_Formatted!$H62,F_Inputs!$Y$4:$Y$268,0),MATCH(F_Inputs_Formatted!W$4,F_Inputs!$A$4:$Y$4,0)),$O62),"##BLANK")</f>
        <v>425829.0111</v>
      </c>
      <c r="X62" s="16">
        <f>IFERROR(ROUND(INDEX(F_Inputs!$A$4:$Y$268, MATCH(F_Inputs_Formatted!$B62&amp;F_Inputs_Formatted!$H62,F_Inputs!$Y$4:$Y$268,0),MATCH(F_Inputs_Formatted!X$4,F_Inputs!$A$4:$Y$4,0)),$O62),"##BLANK")</f>
        <v>460118.72739999997</v>
      </c>
      <c r="Y62" s="16">
        <f>IFERROR(ROUND(INDEX(F_Inputs!$A$4:$Y$268, MATCH(F_Inputs_Formatted!$B62&amp;F_Inputs_Formatted!$H62,F_Inputs!$Y$4:$Y$268,0),MATCH(F_Inputs_Formatted!Y$4,F_Inputs!$A$4:$Y$4,0)),$O62),"##BLANK")</f>
        <v>473207.49459999998</v>
      </c>
      <c r="Z62" s="16">
        <f>IFERROR(ROUND(INDEX(F_Inputs!$A$4:$Y$268, MATCH(F_Inputs_Formatted!$B62&amp;F_Inputs_Formatted!$H62,F_Inputs!$Y$4:$Y$268,0),MATCH(F_Inputs_Formatted!Z$4,F_Inputs!$A$4:$Y$4,0)),$O62),"##BLANK")</f>
        <v>572949.59829999995</v>
      </c>
      <c r="AA62" s="16">
        <f>IFERROR(ROUND(INDEX(F_Inputs!$A$4:$Y$268, MATCH(F_Inputs_Formatted!$B62&amp;F_Inputs_Formatted!$H62,F_Inputs!$Y$4:$Y$268,0),MATCH(F_Inputs_Formatted!AA$4,F_Inputs!$A$4:$Y$4,0)),$O62),"##BLANK")</f>
        <v>549964.46259999997</v>
      </c>
      <c r="AB62" s="16">
        <f>IFERROR(ROUND(INDEX(F_Inputs!$A$4:$Y$268, MATCH(F_Inputs_Formatted!$B62&amp;F_Inputs_Formatted!$H62,F_Inputs!$Y$4:$Y$268,0),MATCH(F_Inputs_Formatted!AB$4,F_Inputs!$A$4:$Y$4,0)),$O62),"##BLANK")</f>
        <v>511305.7071</v>
      </c>
      <c r="AC62" s="16">
        <f>IFERROR(ROUND(INDEX(F_Inputs!$A$4:$Y$268, MATCH(F_Inputs_Formatted!$B62&amp;F_Inputs_Formatted!$H62,F_Inputs!$Y$4:$Y$268,0),MATCH(F_Inputs_Formatted!AC$4,F_Inputs!$A$4:$Y$4,0)),$O62),"##BLANK")</f>
        <v>545319.95149999997</v>
      </c>
      <c r="AD62" s="16">
        <f>IFERROR(ROUND(INDEX(F_Inputs!$A$4:$Y$268, MATCH(F_Inputs_Formatted!$B62&amp;F_Inputs_Formatted!$H62,F_Inputs!$Y$4:$Y$268,0),MATCH(F_Inputs_Formatted!AD$4,F_Inputs!$A$4:$Y$4,0)),$O62),"##BLANK")</f>
        <v>545077.728</v>
      </c>
      <c r="AE62" s="16">
        <f>IFERROR(ROUND(INDEX(F_Inputs!$A$4:$Y$268, MATCH(F_Inputs_Formatted!$B62&amp;F_Inputs_Formatted!$H62,F_Inputs!$Y$4:$Y$268,0),MATCH(F_Inputs_Formatted!AE$4,F_Inputs!$A$4:$Y$4,0)),$O62),"##BLANK")</f>
        <v>536823.7709</v>
      </c>
      <c r="AF62" s="16">
        <f>IFERROR(ROUND(INDEX(F_Inputs!$A$4:$Y$268, MATCH(F_Inputs_Formatted!$B62&amp;F_Inputs_Formatted!$H62,F_Inputs!$Y$4:$Y$268,0),MATCH(F_Inputs_Formatted!AF$4,F_Inputs!$A$4:$Y$4,0)),$O62),"##BLANK")</f>
        <v>536823.7709</v>
      </c>
      <c r="AG62" s="16">
        <f>IFERROR(ROUND(INDEX(F_Inputs!$A$4:$Y$268, MATCH(F_Inputs_Formatted!$B62&amp;F_Inputs_Formatted!$H62,F_Inputs!$Y$4:$Y$268,0),MATCH(F_Inputs_Formatted!AG$4,F_Inputs!$A$4:$Y$4,0)),$O62),"##BLANK")</f>
        <v>526606.13210000005</v>
      </c>
      <c r="AH62" s="16">
        <f>IFERROR(ROUND(INDEX(F_Inputs!$A$4:$Y$268, MATCH(F_Inputs_Formatted!$B62&amp;F_Inputs_Formatted!$H62,F_Inputs!$Y$4:$Y$268,0),MATCH(F_Inputs_Formatted!AH$4,F_Inputs!$A$4:$Y$4,0)),$O62),"##BLANK")</f>
        <v>518911.7672</v>
      </c>
      <c r="AI62" s="16">
        <f>IFERROR(ROUND(INDEX(F_Inputs!$A$4:$Y$268, MATCH(F_Inputs_Formatted!$B62&amp;F_Inputs_Formatted!$H62,F_Inputs!$Y$4:$Y$268,0),MATCH(F_Inputs_Formatted!AI$4,F_Inputs!$A$4:$Y$4,0)),$O62),"##BLANK")</f>
        <v>503264.50599999999</v>
      </c>
    </row>
    <row r="63" spans="1:35" x14ac:dyDescent="0.25">
      <c r="A63" s="14" t="s">
        <v>120</v>
      </c>
      <c r="B63" s="9" t="s">
        <v>83</v>
      </c>
      <c r="C63" s="9" t="str">
        <f>_xlfn.XLOOKUP($B63,FD_Lists!$B$4:$B$25,FD_Lists!C$4:C$25)</f>
        <v xml:space="preserve">United Utilities </v>
      </c>
      <c r="D63" s="9" t="str">
        <f>_xlfn.XLOOKUP($B63,FD_Lists!$B$4:$B$25,FD_Lists!D$4:D$25)</f>
        <v>England</v>
      </c>
      <c r="E63" s="9" t="str">
        <f>_xlfn.XLOOKUP($B63,FD_Lists!$B$4:$B$25,FD_Lists!E$4:E$25)</f>
        <v>Company</v>
      </c>
      <c r="F63" s="9" t="str">
        <f>_xlfn.XLOOKUP($B63,FD_Lists!$B$4:$B$25,FD_Lists!F$4:F$25)</f>
        <v>WaSC</v>
      </c>
      <c r="G63" s="10" t="s">
        <v>116</v>
      </c>
      <c r="H63" s="52" t="s">
        <v>54</v>
      </c>
      <c r="I63" s="11" t="str">
        <f t="shared" si="3"/>
        <v>NWTOUT5_09_C_PR24</v>
      </c>
      <c r="J63" s="11" t="s">
        <v>117</v>
      </c>
      <c r="K63" s="11" t="s">
        <v>118</v>
      </c>
      <c r="L63" s="11" t="s">
        <v>119</v>
      </c>
      <c r="M63" s="64" t="str">
        <f>_xlfn.XLOOKUP(F_Inputs_Formatted!H63,F_Inputs!$B:$B,F_Inputs!C:C)</f>
        <v>Underlying calculations for common performance commitments - wastewater - River water quality?(phosphorus) - Phosphorus emitted in the latest calendar year from treatment works that had a phosphorus limit.</v>
      </c>
      <c r="N63" s="64" t="str">
        <f>_xlfn.XLOOKUP(F_Inputs_Formatted!H63,F_Inputs!$B:$B,F_Inputs!D:D)</f>
        <v>kg</v>
      </c>
      <c r="O63" s="11">
        <v>4</v>
      </c>
      <c r="P63" s="11"/>
      <c r="Q63" s="16" t="str">
        <f>IFERROR(ROUND(INDEX(F_Inputs!$A$4:$Y$268, MATCH(F_Inputs_Formatted!$B63&amp;F_Inputs_Formatted!$H63,F_Inputs!$Y$4:$Y$268,0),MATCH(F_Inputs_Formatted!Q$4,F_Inputs!$A$4:$Y$4,0)),$O63),"##BLANK")</f>
        <v>##BLANK</v>
      </c>
      <c r="R63" s="16" t="str">
        <f>IFERROR(ROUND(INDEX(F_Inputs!$A$4:$Y$268, MATCH(F_Inputs_Formatted!$B63&amp;F_Inputs_Formatted!$H63,F_Inputs!$Y$4:$Y$268,0),MATCH(F_Inputs_Formatted!R$4,F_Inputs!$A$4:$Y$4,0)),$O63),"##BLANK")</f>
        <v>##BLANK</v>
      </c>
      <c r="S63" s="16" t="str">
        <f>IFERROR(ROUND(INDEX(F_Inputs!$A$4:$Y$268, MATCH(F_Inputs_Formatted!$B63&amp;F_Inputs_Formatted!$H63,F_Inputs!$Y$4:$Y$268,0),MATCH(F_Inputs_Formatted!S$4,F_Inputs!$A$4:$Y$4,0)),$O63),"##BLANK")</f>
        <v>##BLANK</v>
      </c>
      <c r="T63" s="16" t="str">
        <f>IFERROR(ROUND(INDEX(F_Inputs!$A$4:$Y$268, MATCH(F_Inputs_Formatted!$B63&amp;F_Inputs_Formatted!$H63,F_Inputs!$Y$4:$Y$268,0),MATCH(F_Inputs_Formatted!T$4,F_Inputs!$A$4:$Y$4,0)),$O63),"##BLANK")</f>
        <v>##BLANK</v>
      </c>
      <c r="U63" s="16" t="str">
        <f>IFERROR(ROUND(INDEX(F_Inputs!$A$4:$Y$268, MATCH(F_Inputs_Formatted!$B63&amp;F_Inputs_Formatted!$H63,F_Inputs!$Y$4:$Y$268,0),MATCH(F_Inputs_Formatted!U$4,F_Inputs!$A$4:$Y$4,0)),$O63),"##BLANK")</f>
        <v>##BLANK</v>
      </c>
      <c r="V63" s="16" t="str">
        <f>IFERROR(ROUND(INDEX(F_Inputs!$A$4:$Y$268, MATCH(F_Inputs_Formatted!$B63&amp;F_Inputs_Formatted!$H63,F_Inputs!$Y$4:$Y$268,0),MATCH(F_Inputs_Formatted!V$4,F_Inputs!$A$4:$Y$4,0)),$O63),"##BLANK")</f>
        <v>##BLANK</v>
      </c>
      <c r="W63" s="16" t="str">
        <f>IFERROR(ROUND(INDEX(F_Inputs!$A$4:$Y$268, MATCH(F_Inputs_Formatted!$B63&amp;F_Inputs_Formatted!$H63,F_Inputs!$Y$4:$Y$268,0),MATCH(F_Inputs_Formatted!W$4,F_Inputs!$A$4:$Y$4,0)),$O63),"##BLANK")</f>
        <v>##BLANK</v>
      </c>
      <c r="X63" s="16" t="str">
        <f>IFERROR(ROUND(INDEX(F_Inputs!$A$4:$Y$268, MATCH(F_Inputs_Formatted!$B63&amp;F_Inputs_Formatted!$H63,F_Inputs!$Y$4:$Y$268,0),MATCH(F_Inputs_Formatted!X$4,F_Inputs!$A$4:$Y$4,0)),$O63),"##BLANK")</f>
        <v>##BLANK</v>
      </c>
      <c r="Y63" s="16" t="str">
        <f>IFERROR(ROUND(INDEX(F_Inputs!$A$4:$Y$268, MATCH(F_Inputs_Formatted!$B63&amp;F_Inputs_Formatted!$H63,F_Inputs!$Y$4:$Y$268,0),MATCH(F_Inputs_Formatted!Y$4,F_Inputs!$A$4:$Y$4,0)),$O63),"##BLANK")</f>
        <v>##BLANK</v>
      </c>
      <c r="Z63" s="16" t="str">
        <f>IFERROR(ROUND(INDEX(F_Inputs!$A$4:$Y$268, MATCH(F_Inputs_Formatted!$B63&amp;F_Inputs_Formatted!$H63,F_Inputs!$Y$4:$Y$268,0),MATCH(F_Inputs_Formatted!Z$4,F_Inputs!$A$4:$Y$4,0)),$O63),"##BLANK")</f>
        <v>##BLANK</v>
      </c>
      <c r="AA63" s="16">
        <f>IFERROR(ROUND(INDEX(F_Inputs!$A$4:$Y$268, MATCH(F_Inputs_Formatted!$B63&amp;F_Inputs_Formatted!$H63,F_Inputs!$Y$4:$Y$268,0),MATCH(F_Inputs_Formatted!AA$4,F_Inputs!$A$4:$Y$4,0)),$O63),"##BLANK")</f>
        <v>377651.4227</v>
      </c>
      <c r="AB63" s="16">
        <f>IFERROR(ROUND(INDEX(F_Inputs!$A$4:$Y$268, MATCH(F_Inputs_Formatted!$B63&amp;F_Inputs_Formatted!$H63,F_Inputs!$Y$4:$Y$268,0),MATCH(F_Inputs_Formatted!AB$4,F_Inputs!$A$4:$Y$4,0)),$O63),"##BLANK")</f>
        <v>379662.61290000001</v>
      </c>
      <c r="AC63" s="16">
        <f>IFERROR(ROUND(INDEX(F_Inputs!$A$4:$Y$268, MATCH(F_Inputs_Formatted!$B63&amp;F_Inputs_Formatted!$H63,F_Inputs!$Y$4:$Y$268,0),MATCH(F_Inputs_Formatted!AC$4,F_Inputs!$A$4:$Y$4,0)),$O63),"##BLANK")</f>
        <v>380773.9976</v>
      </c>
      <c r="AD63" s="16">
        <f>IFERROR(ROUND(INDEX(F_Inputs!$A$4:$Y$268, MATCH(F_Inputs_Formatted!$B63&amp;F_Inputs_Formatted!$H63,F_Inputs!$Y$4:$Y$268,0),MATCH(F_Inputs_Formatted!AD$4,F_Inputs!$A$4:$Y$4,0)),$O63),"##BLANK")</f>
        <v>406717.23509999999</v>
      </c>
      <c r="AE63" s="16">
        <f>IFERROR(ROUND(INDEX(F_Inputs!$A$4:$Y$268, MATCH(F_Inputs_Formatted!$B63&amp;F_Inputs_Formatted!$H63,F_Inputs!$Y$4:$Y$268,0),MATCH(F_Inputs_Formatted!AE$4,F_Inputs!$A$4:$Y$4,0)),$O63),"##BLANK")</f>
        <v>335084.07490000001</v>
      </c>
      <c r="AF63" s="16">
        <f>IFERROR(ROUND(INDEX(F_Inputs!$A$4:$Y$268, MATCH(F_Inputs_Formatted!$B63&amp;F_Inputs_Formatted!$H63,F_Inputs!$Y$4:$Y$268,0),MATCH(F_Inputs_Formatted!AF$4,F_Inputs!$A$4:$Y$4,0)),$O63),"##BLANK")</f>
        <v>337386.07410000003</v>
      </c>
      <c r="AG63" s="16">
        <f>IFERROR(ROUND(INDEX(F_Inputs!$A$4:$Y$268, MATCH(F_Inputs_Formatted!$B63&amp;F_Inputs_Formatted!$H63,F_Inputs!$Y$4:$Y$268,0),MATCH(F_Inputs_Formatted!AG$4,F_Inputs!$A$4:$Y$4,0)),$O63),"##BLANK")</f>
        <v>356503.19929999998</v>
      </c>
      <c r="AH63" s="16">
        <f>IFERROR(ROUND(INDEX(F_Inputs!$A$4:$Y$268, MATCH(F_Inputs_Formatted!$B63&amp;F_Inputs_Formatted!$H63,F_Inputs!$Y$4:$Y$268,0),MATCH(F_Inputs_Formatted!AH$4,F_Inputs!$A$4:$Y$4,0)),$O63),"##BLANK")</f>
        <v>356503.19929999998</v>
      </c>
      <c r="AI63" s="16">
        <f>IFERROR(ROUND(INDEX(F_Inputs!$A$4:$Y$268, MATCH(F_Inputs_Formatted!$B63&amp;F_Inputs_Formatted!$H63,F_Inputs!$Y$4:$Y$268,0),MATCH(F_Inputs_Formatted!AI$4,F_Inputs!$A$4:$Y$4,0)),$O63),"##BLANK")</f>
        <v>802270.19579999999</v>
      </c>
    </row>
    <row r="64" spans="1:35" x14ac:dyDescent="0.25">
      <c r="A64" s="7"/>
      <c r="B64" s="9" t="s">
        <v>86</v>
      </c>
      <c r="C64" s="9" t="str">
        <f>_xlfn.XLOOKUP($B64,FD_Lists!$B$4:$B$25,FD_Lists!C$4:C$25)</f>
        <v>Wessex Water</v>
      </c>
      <c r="D64" s="9" t="str">
        <f>_xlfn.XLOOKUP($B64,FD_Lists!$B$4:$B$25,FD_Lists!D$4:D$25)</f>
        <v>England</v>
      </c>
      <c r="E64" s="9" t="str">
        <f>_xlfn.XLOOKUP($B64,FD_Lists!$B$4:$B$25,FD_Lists!E$4:E$25)</f>
        <v>Company</v>
      </c>
      <c r="F64" s="9" t="str">
        <f>_xlfn.XLOOKUP($B64,FD_Lists!$B$4:$B$25,FD_Lists!F$4:F$25)</f>
        <v>WaSC</v>
      </c>
      <c r="G64" s="10" t="s">
        <v>116</v>
      </c>
      <c r="H64" s="52" t="s">
        <v>54</v>
      </c>
      <c r="I64" s="11" t="str">
        <f t="shared" si="3"/>
        <v>WSXOUT5_09_C_PR24</v>
      </c>
      <c r="J64" s="11" t="s">
        <v>117</v>
      </c>
      <c r="K64" s="11" t="s">
        <v>118</v>
      </c>
      <c r="L64" s="11" t="s">
        <v>119</v>
      </c>
      <c r="M64" s="64" t="str">
        <f>_xlfn.XLOOKUP(F_Inputs_Formatted!H64,F_Inputs!$B:$B,F_Inputs!C:C)</f>
        <v>Underlying calculations for common performance commitments - wastewater - River water quality?(phosphorus) - Phosphorus emitted in the latest calendar year from treatment works that had a phosphorus limit.</v>
      </c>
      <c r="N64" s="64" t="str">
        <f>_xlfn.XLOOKUP(F_Inputs_Formatted!H64,F_Inputs!$B:$B,F_Inputs!D:D)</f>
        <v>kg</v>
      </c>
      <c r="O64" s="11">
        <v>4</v>
      </c>
      <c r="P64" s="11"/>
      <c r="Q64" s="16">
        <f>IFERROR(ROUND(INDEX(F_Inputs!$A$4:$Y$268, MATCH(F_Inputs_Formatted!$B64&amp;F_Inputs_Formatted!$H64,F_Inputs!$Y$4:$Y$268,0),MATCH(F_Inputs_Formatted!Q$4,F_Inputs!$A$4:$Y$4,0)),$O64),"##BLANK")</f>
        <v>58377.791400000002</v>
      </c>
      <c r="R64" s="16">
        <f>IFERROR(ROUND(INDEX(F_Inputs!$A$4:$Y$268, MATCH(F_Inputs_Formatted!$B64&amp;F_Inputs_Formatted!$H64,F_Inputs!$Y$4:$Y$268,0),MATCH(F_Inputs_Formatted!R$4,F_Inputs!$A$4:$Y$4,0)),$O64),"##BLANK")</f>
        <v>57557.433599999997</v>
      </c>
      <c r="S64" s="16">
        <f>IFERROR(ROUND(INDEX(F_Inputs!$A$4:$Y$268, MATCH(F_Inputs_Formatted!$B64&amp;F_Inputs_Formatted!$H64,F_Inputs!$Y$4:$Y$268,0),MATCH(F_Inputs_Formatted!S$4,F_Inputs!$A$4:$Y$4,0)),$O64),"##BLANK")</f>
        <v>90818.115000000005</v>
      </c>
      <c r="T64" s="16">
        <f>IFERROR(ROUND(INDEX(F_Inputs!$A$4:$Y$268, MATCH(F_Inputs_Formatted!$B64&amp;F_Inputs_Formatted!$H64,F_Inputs!$Y$4:$Y$268,0),MATCH(F_Inputs_Formatted!T$4,F_Inputs!$A$4:$Y$4,0)),$O64),"##BLANK")</f>
        <v>99156.001399999994</v>
      </c>
      <c r="U64" s="16">
        <f>IFERROR(ROUND(INDEX(F_Inputs!$A$4:$Y$268, MATCH(F_Inputs_Formatted!$B64&amp;F_Inputs_Formatted!$H64,F_Inputs!$Y$4:$Y$268,0),MATCH(F_Inputs_Formatted!U$4,F_Inputs!$A$4:$Y$4,0)),$O64),"##BLANK")</f>
        <v>80772.405100000004</v>
      </c>
      <c r="V64" s="16">
        <f>IFERROR(ROUND(INDEX(F_Inputs!$A$4:$Y$268, MATCH(F_Inputs_Formatted!$B64&amp;F_Inputs_Formatted!$H64,F_Inputs!$Y$4:$Y$268,0),MATCH(F_Inputs_Formatted!V$4,F_Inputs!$A$4:$Y$4,0)),$O64),"##BLANK")</f>
        <v>84348.406000000003</v>
      </c>
      <c r="W64" s="16">
        <f>IFERROR(ROUND(INDEX(F_Inputs!$A$4:$Y$268, MATCH(F_Inputs_Formatted!$B64&amp;F_Inputs_Formatted!$H64,F_Inputs!$Y$4:$Y$268,0),MATCH(F_Inputs_Formatted!W$4,F_Inputs!$A$4:$Y$4,0)),$O64),"##BLANK")</f>
        <v>62161.1253</v>
      </c>
      <c r="X64" s="16">
        <f>IFERROR(ROUND(INDEX(F_Inputs!$A$4:$Y$268, MATCH(F_Inputs_Formatted!$B64&amp;F_Inputs_Formatted!$H64,F_Inputs!$Y$4:$Y$268,0),MATCH(F_Inputs_Formatted!X$4,F_Inputs!$A$4:$Y$4,0)),$O64),"##BLANK")</f>
        <v>139115.9915</v>
      </c>
      <c r="Y64" s="16">
        <f>IFERROR(ROUND(INDEX(F_Inputs!$A$4:$Y$268, MATCH(F_Inputs_Formatted!$B64&amp;F_Inputs_Formatted!$H64,F_Inputs!$Y$4:$Y$268,0),MATCH(F_Inputs_Formatted!Y$4,F_Inputs!$A$4:$Y$4,0)),$O64),"##BLANK")</f>
        <v>91458.637000000002</v>
      </c>
      <c r="Z64" s="16">
        <f>IFERROR(ROUND(INDEX(F_Inputs!$A$4:$Y$268, MATCH(F_Inputs_Formatted!$B64&amp;F_Inputs_Formatted!$H64,F_Inputs!$Y$4:$Y$268,0),MATCH(F_Inputs_Formatted!Z$4,F_Inputs!$A$4:$Y$4,0)),$O64),"##BLANK")</f>
        <v>99458.836200000005</v>
      </c>
      <c r="AA64" s="16">
        <f>IFERROR(ROUND(INDEX(F_Inputs!$A$4:$Y$268, MATCH(F_Inputs_Formatted!$B64&amp;F_Inputs_Formatted!$H64,F_Inputs!$Y$4:$Y$268,0),MATCH(F_Inputs_Formatted!AA$4,F_Inputs!$A$4:$Y$4,0)),$O64),"##BLANK")</f>
        <v>92489.626399999994</v>
      </c>
      <c r="AB64" s="16">
        <f>IFERROR(ROUND(INDEX(F_Inputs!$A$4:$Y$268, MATCH(F_Inputs_Formatted!$B64&amp;F_Inputs_Formatted!$H64,F_Inputs!$Y$4:$Y$268,0),MATCH(F_Inputs_Formatted!AB$4,F_Inputs!$A$4:$Y$4,0)),$O64),"##BLANK")</f>
        <v>83685.338699999993</v>
      </c>
      <c r="AC64" s="16">
        <f>IFERROR(ROUND(INDEX(F_Inputs!$A$4:$Y$268, MATCH(F_Inputs_Formatted!$B64&amp;F_Inputs_Formatted!$H64,F_Inputs!$Y$4:$Y$268,0),MATCH(F_Inputs_Formatted!AC$4,F_Inputs!$A$4:$Y$4,0)),$O64),"##BLANK")</f>
        <v>87366.269899999999</v>
      </c>
      <c r="AD64" s="16">
        <f>IFERROR(ROUND(INDEX(F_Inputs!$A$4:$Y$268, MATCH(F_Inputs_Formatted!$B64&amp;F_Inputs_Formatted!$H64,F_Inputs!$Y$4:$Y$268,0),MATCH(F_Inputs_Formatted!AD$4,F_Inputs!$A$4:$Y$4,0)),$O64),"##BLANK")</f>
        <v>79816.760200000004</v>
      </c>
      <c r="AE64" s="16">
        <f>IFERROR(ROUND(INDEX(F_Inputs!$A$4:$Y$268, MATCH(F_Inputs_Formatted!$B64&amp;F_Inputs_Formatted!$H64,F_Inputs!$Y$4:$Y$268,0),MATCH(F_Inputs_Formatted!AE$4,F_Inputs!$A$4:$Y$4,0)),$O64),"##BLANK")</f>
        <v>103733.4059</v>
      </c>
      <c r="AF64" s="16">
        <f>IFERROR(ROUND(INDEX(F_Inputs!$A$4:$Y$268, MATCH(F_Inputs_Formatted!$B64&amp;F_Inputs_Formatted!$H64,F_Inputs!$Y$4:$Y$268,0),MATCH(F_Inputs_Formatted!AF$4,F_Inputs!$A$4:$Y$4,0)),$O64),"##BLANK")</f>
        <v>103733.4059</v>
      </c>
      <c r="AG64" s="16">
        <f>IFERROR(ROUND(INDEX(F_Inputs!$A$4:$Y$268, MATCH(F_Inputs_Formatted!$B64&amp;F_Inputs_Formatted!$H64,F_Inputs!$Y$4:$Y$268,0),MATCH(F_Inputs_Formatted!AG$4,F_Inputs!$A$4:$Y$4,0)),$O64),"##BLANK")</f>
        <v>103926.7349</v>
      </c>
      <c r="AH64" s="16">
        <f>IFERROR(ROUND(INDEX(F_Inputs!$A$4:$Y$268, MATCH(F_Inputs_Formatted!$B64&amp;F_Inputs_Formatted!$H64,F_Inputs!$Y$4:$Y$268,0),MATCH(F_Inputs_Formatted!AH$4,F_Inputs!$A$4:$Y$4,0)),$O64),"##BLANK")</f>
        <v>105296.81660000001</v>
      </c>
      <c r="AI64" s="16">
        <f>IFERROR(ROUND(INDEX(F_Inputs!$A$4:$Y$268, MATCH(F_Inputs_Formatted!$B64&amp;F_Inputs_Formatted!$H64,F_Inputs!$Y$4:$Y$268,0),MATCH(F_Inputs_Formatted!AI$4,F_Inputs!$A$4:$Y$4,0)),$O64),"##BLANK")</f>
        <v>102750.6618</v>
      </c>
    </row>
    <row r="65" spans="1:35" x14ac:dyDescent="0.25">
      <c r="A65" s="7"/>
      <c r="B65" s="9" t="s">
        <v>87</v>
      </c>
      <c r="C65" s="9" t="str">
        <f>_xlfn.XLOOKUP($B65,FD_Lists!$B$4:$B$25,FD_Lists!C$4:C$25)</f>
        <v>Yorkshire Water</v>
      </c>
      <c r="D65" s="9" t="str">
        <f>_xlfn.XLOOKUP($B65,FD_Lists!$B$4:$B$25,FD_Lists!D$4:D$25)</f>
        <v>England</v>
      </c>
      <c r="E65" s="9" t="str">
        <f>_xlfn.XLOOKUP($B65,FD_Lists!$B$4:$B$25,FD_Lists!E$4:E$25)</f>
        <v>Company</v>
      </c>
      <c r="F65" s="9" t="str">
        <f>_xlfn.XLOOKUP($B65,FD_Lists!$B$4:$B$25,FD_Lists!F$4:F$25)</f>
        <v>WaSC</v>
      </c>
      <c r="G65" s="10" t="s">
        <v>116</v>
      </c>
      <c r="H65" s="52" t="s">
        <v>54</v>
      </c>
      <c r="I65" s="11" t="str">
        <f t="shared" si="3"/>
        <v>YKYOUT5_09_C_PR24</v>
      </c>
      <c r="J65" s="11" t="s">
        <v>117</v>
      </c>
      <c r="K65" s="11" t="s">
        <v>118</v>
      </c>
      <c r="L65" s="11" t="s">
        <v>119</v>
      </c>
      <c r="M65" s="64" t="str">
        <f>_xlfn.XLOOKUP(F_Inputs_Formatted!H65,F_Inputs!$B:$B,F_Inputs!C:C)</f>
        <v>Underlying calculations for common performance commitments - wastewater - River water quality?(phosphorus) - Phosphorus emitted in the latest calendar year from treatment works that had a phosphorus limit.</v>
      </c>
      <c r="N65" s="64" t="str">
        <f>_xlfn.XLOOKUP(F_Inputs_Formatted!H65,F_Inputs!$B:$B,F_Inputs!D:D)</f>
        <v>kg</v>
      </c>
      <c r="O65" s="11">
        <v>4</v>
      </c>
      <c r="P65" s="11"/>
      <c r="Q65" s="16">
        <f>IFERROR(ROUND(INDEX(F_Inputs!$A$4:$Y$268, MATCH(F_Inputs_Formatted!$B65&amp;F_Inputs_Formatted!$H65,F_Inputs!$Y$4:$Y$268,0),MATCH(F_Inputs_Formatted!Q$4,F_Inputs!$A$4:$Y$4,0)),$O65),"##BLANK")</f>
        <v>13284.54</v>
      </c>
      <c r="R65" s="16">
        <f>IFERROR(ROUND(INDEX(F_Inputs!$A$4:$Y$268, MATCH(F_Inputs_Formatted!$B65&amp;F_Inputs_Formatted!$H65,F_Inputs!$Y$4:$Y$268,0),MATCH(F_Inputs_Formatted!R$4,F_Inputs!$A$4:$Y$4,0)),$O65),"##BLANK")</f>
        <v>11797.165000000001</v>
      </c>
      <c r="S65" s="16">
        <f>IFERROR(ROUND(INDEX(F_Inputs!$A$4:$Y$268, MATCH(F_Inputs_Formatted!$B65&amp;F_Inputs_Formatted!$H65,F_Inputs!$Y$4:$Y$268,0),MATCH(F_Inputs_Formatted!S$4,F_Inputs!$A$4:$Y$4,0)),$O65),"##BLANK")</f>
        <v>15878.96</v>
      </c>
      <c r="T65" s="16">
        <f>IFERROR(ROUND(INDEX(F_Inputs!$A$4:$Y$268, MATCH(F_Inputs_Formatted!$B65&amp;F_Inputs_Formatted!$H65,F_Inputs!$Y$4:$Y$268,0),MATCH(F_Inputs_Formatted!T$4,F_Inputs!$A$4:$Y$4,0)),$O65),"##BLANK")</f>
        <v>12219.834999999999</v>
      </c>
      <c r="U65" s="16">
        <f>IFERROR(ROUND(INDEX(F_Inputs!$A$4:$Y$268, MATCH(F_Inputs_Formatted!$B65&amp;F_Inputs_Formatted!$H65,F_Inputs!$Y$4:$Y$268,0),MATCH(F_Inputs_Formatted!U$4,F_Inputs!$A$4:$Y$4,0)),$O65),"##BLANK")</f>
        <v>10894.885</v>
      </c>
      <c r="V65" s="16">
        <f>IFERROR(ROUND(INDEX(F_Inputs!$A$4:$Y$268, MATCH(F_Inputs_Formatted!$B65&amp;F_Inputs_Formatted!$H65,F_Inputs!$Y$4:$Y$268,0),MATCH(F_Inputs_Formatted!V$4,F_Inputs!$A$4:$Y$4,0)),$O65),"##BLANK")</f>
        <v>13179.055</v>
      </c>
      <c r="W65" s="16">
        <f>IFERROR(ROUND(INDEX(F_Inputs!$A$4:$Y$268, MATCH(F_Inputs_Formatted!$B65&amp;F_Inputs_Formatted!$H65,F_Inputs!$Y$4:$Y$268,0),MATCH(F_Inputs_Formatted!W$4,F_Inputs!$A$4:$Y$4,0)),$O65),"##BLANK")</f>
        <v>11229.59</v>
      </c>
      <c r="X65" s="16">
        <f>IFERROR(ROUND(INDEX(F_Inputs!$A$4:$Y$268, MATCH(F_Inputs_Formatted!$B65&amp;F_Inputs_Formatted!$H65,F_Inputs!$Y$4:$Y$268,0),MATCH(F_Inputs_Formatted!X$4,F_Inputs!$A$4:$Y$4,0)),$O65),"##BLANK")</f>
        <v>14730.305</v>
      </c>
      <c r="Y65" s="16">
        <f>IFERROR(ROUND(INDEX(F_Inputs!$A$4:$Y$268, MATCH(F_Inputs_Formatted!$B65&amp;F_Inputs_Formatted!$H65,F_Inputs!$Y$4:$Y$268,0),MATCH(F_Inputs_Formatted!Y$4,F_Inputs!$A$4:$Y$4,0)),$O65),"##BLANK")</f>
        <v>13186.355</v>
      </c>
      <c r="Z65" s="16">
        <f>IFERROR(ROUND(INDEX(F_Inputs!$A$4:$Y$268, MATCH(F_Inputs_Formatted!$B65&amp;F_Inputs_Formatted!$H65,F_Inputs!$Y$4:$Y$268,0),MATCH(F_Inputs_Formatted!Z$4,F_Inputs!$A$4:$Y$4,0)),$O65),"##BLANK")</f>
        <v>15680.4</v>
      </c>
      <c r="AA65" s="16">
        <f>IFERROR(ROUND(INDEX(F_Inputs!$A$4:$Y$268, MATCH(F_Inputs_Formatted!$B65&amp;F_Inputs_Formatted!$H65,F_Inputs!$Y$4:$Y$268,0),MATCH(F_Inputs_Formatted!AA$4,F_Inputs!$A$4:$Y$4,0)),$O65),"##BLANK")</f>
        <v>26305.55</v>
      </c>
      <c r="AB65" s="16">
        <f>IFERROR(ROUND(INDEX(F_Inputs!$A$4:$Y$268, MATCH(F_Inputs_Formatted!$B65&amp;F_Inputs_Formatted!$H65,F_Inputs!$Y$4:$Y$268,0),MATCH(F_Inputs_Formatted!AB$4,F_Inputs!$A$4:$Y$4,0)),$O65),"##BLANK")</f>
        <v>27188.85</v>
      </c>
      <c r="AC65" s="16">
        <f>IFERROR(ROUND(INDEX(F_Inputs!$A$4:$Y$268, MATCH(F_Inputs_Formatted!$B65&amp;F_Inputs_Formatted!$H65,F_Inputs!$Y$4:$Y$268,0),MATCH(F_Inputs_Formatted!AC$4,F_Inputs!$A$4:$Y$4,0)),$O65),"##BLANK")</f>
        <v>54264.55</v>
      </c>
      <c r="AD65" s="16">
        <f>IFERROR(ROUND(INDEX(F_Inputs!$A$4:$Y$268, MATCH(F_Inputs_Formatted!$B65&amp;F_Inputs_Formatted!$H65,F_Inputs!$Y$4:$Y$268,0),MATCH(F_Inputs_Formatted!AD$4,F_Inputs!$A$4:$Y$4,0)),$O65),"##BLANK")</f>
        <v>54264.55</v>
      </c>
      <c r="AE65" s="16">
        <f>IFERROR(ROUND(INDEX(F_Inputs!$A$4:$Y$268, MATCH(F_Inputs_Formatted!$B65&amp;F_Inputs_Formatted!$H65,F_Inputs!$Y$4:$Y$268,0),MATCH(F_Inputs_Formatted!AE$4,F_Inputs!$A$4:$Y$4,0)),$O65),"##BLANK")</f>
        <v>273604</v>
      </c>
      <c r="AF65" s="16">
        <f>IFERROR(ROUND(INDEX(F_Inputs!$A$4:$Y$268, MATCH(F_Inputs_Formatted!$B65&amp;F_Inputs_Formatted!$H65,F_Inputs!$Y$4:$Y$268,0),MATCH(F_Inputs_Formatted!AF$4,F_Inputs!$A$4:$Y$4,0)),$O65),"##BLANK")</f>
        <v>350790.55</v>
      </c>
      <c r="AG65" s="16">
        <f>IFERROR(ROUND(INDEX(F_Inputs!$A$4:$Y$268, MATCH(F_Inputs_Formatted!$B65&amp;F_Inputs_Formatted!$H65,F_Inputs!$Y$4:$Y$268,0),MATCH(F_Inputs_Formatted!AG$4,F_Inputs!$A$4:$Y$4,0)),$O65),"##BLANK")</f>
        <v>372522.65</v>
      </c>
      <c r="AH65" s="16">
        <f>IFERROR(ROUND(INDEX(F_Inputs!$A$4:$Y$268, MATCH(F_Inputs_Formatted!$B65&amp;F_Inputs_Formatted!$H65,F_Inputs!$Y$4:$Y$268,0),MATCH(F_Inputs_Formatted!AH$4,F_Inputs!$A$4:$Y$4,0)),$O65),"##BLANK")</f>
        <v>372559.15</v>
      </c>
      <c r="AI65" s="16">
        <f>IFERROR(ROUND(INDEX(F_Inputs!$A$4:$Y$268, MATCH(F_Inputs_Formatted!$B65&amp;F_Inputs_Formatted!$H65,F_Inputs!$Y$4:$Y$268,0),MATCH(F_Inputs_Formatted!AI$4,F_Inputs!$A$4:$Y$4,0)),$O65),"##BLANK")</f>
        <v>372559.15</v>
      </c>
    </row>
    <row r="66" spans="1:35" x14ac:dyDescent="0.25">
      <c r="A66" s="7"/>
      <c r="B66" s="9" t="s">
        <v>88</v>
      </c>
      <c r="C66" s="9" t="str">
        <f>_xlfn.XLOOKUP($B66,FD_Lists!$B$4:$B$25,FD_Lists!C$4:C$25)</f>
        <v>Affinity Water</v>
      </c>
      <c r="D66" s="9" t="str">
        <f>_xlfn.XLOOKUP($B66,FD_Lists!$B$4:$B$25,FD_Lists!D$4:D$25)</f>
        <v>England</v>
      </c>
      <c r="E66" s="9" t="str">
        <f>_xlfn.XLOOKUP($B66,FD_Lists!$B$4:$B$25,FD_Lists!E$4:E$25)</f>
        <v>Company</v>
      </c>
      <c r="F66" s="9" t="str">
        <f>_xlfn.XLOOKUP($B66,FD_Lists!$B$4:$B$25,FD_Lists!F$4:F$25)</f>
        <v>WoC</v>
      </c>
      <c r="G66" s="10" t="s">
        <v>116</v>
      </c>
      <c r="H66" s="52" t="s">
        <v>54</v>
      </c>
      <c r="I66" s="11" t="str">
        <f t="shared" si="3"/>
        <v>AFWOUT5_09_C_PR24</v>
      </c>
      <c r="J66" s="11" t="s">
        <v>117</v>
      </c>
      <c r="K66" s="11" t="s">
        <v>118</v>
      </c>
      <c r="L66" s="11" t="s">
        <v>119</v>
      </c>
      <c r="M66" s="64" t="str">
        <f>_xlfn.XLOOKUP(F_Inputs_Formatted!H66,F_Inputs!$B:$B,F_Inputs!C:C)</f>
        <v>Underlying calculations for common performance commitments - wastewater - River water quality?(phosphorus) - Phosphorus emitted in the latest calendar year from treatment works that had a phosphorus limit.</v>
      </c>
      <c r="N66" s="64" t="str">
        <f>_xlfn.XLOOKUP(F_Inputs_Formatted!H66,F_Inputs!$B:$B,F_Inputs!D:D)</f>
        <v>kg</v>
      </c>
      <c r="O66" s="11">
        <v>4</v>
      </c>
      <c r="P66" s="11"/>
      <c r="Q66" s="16" t="str">
        <f>IFERROR(ROUND(INDEX(F_Inputs!$A$4:$Y$268, MATCH(F_Inputs_Formatted!$B66&amp;F_Inputs_Formatted!$H66,F_Inputs!$Y$4:$Y$268,0),MATCH(F_Inputs_Formatted!Q$4,F_Inputs!$A$4:$Y$4,0)),$O66),"##BLANK")</f>
        <v>##BLANK</v>
      </c>
      <c r="R66" s="16" t="str">
        <f>IFERROR(ROUND(INDEX(F_Inputs!$A$4:$Y$268, MATCH(F_Inputs_Formatted!$B66&amp;F_Inputs_Formatted!$H66,F_Inputs!$Y$4:$Y$268,0),MATCH(F_Inputs_Formatted!R$4,F_Inputs!$A$4:$Y$4,0)),$O66),"##BLANK")</f>
        <v>##BLANK</v>
      </c>
      <c r="S66" s="16" t="str">
        <f>IFERROR(ROUND(INDEX(F_Inputs!$A$4:$Y$268, MATCH(F_Inputs_Formatted!$B66&amp;F_Inputs_Formatted!$H66,F_Inputs!$Y$4:$Y$268,0),MATCH(F_Inputs_Formatted!S$4,F_Inputs!$A$4:$Y$4,0)),$O66),"##BLANK")</f>
        <v>##BLANK</v>
      </c>
      <c r="T66" s="16" t="str">
        <f>IFERROR(ROUND(INDEX(F_Inputs!$A$4:$Y$268, MATCH(F_Inputs_Formatted!$B66&amp;F_Inputs_Formatted!$H66,F_Inputs!$Y$4:$Y$268,0),MATCH(F_Inputs_Formatted!T$4,F_Inputs!$A$4:$Y$4,0)),$O66),"##BLANK")</f>
        <v>##BLANK</v>
      </c>
      <c r="U66" s="16" t="str">
        <f>IFERROR(ROUND(INDEX(F_Inputs!$A$4:$Y$268, MATCH(F_Inputs_Formatted!$B66&amp;F_Inputs_Formatted!$H66,F_Inputs!$Y$4:$Y$268,0),MATCH(F_Inputs_Formatted!U$4,F_Inputs!$A$4:$Y$4,0)),$O66),"##BLANK")</f>
        <v>##BLANK</v>
      </c>
      <c r="V66" s="16" t="str">
        <f>IFERROR(ROUND(INDEX(F_Inputs!$A$4:$Y$268, MATCH(F_Inputs_Formatted!$B66&amp;F_Inputs_Formatted!$H66,F_Inputs!$Y$4:$Y$268,0),MATCH(F_Inputs_Formatted!V$4,F_Inputs!$A$4:$Y$4,0)),$O66),"##BLANK")</f>
        <v>##BLANK</v>
      </c>
      <c r="W66" s="16" t="str">
        <f>IFERROR(ROUND(INDEX(F_Inputs!$A$4:$Y$268, MATCH(F_Inputs_Formatted!$B66&amp;F_Inputs_Formatted!$H66,F_Inputs!$Y$4:$Y$268,0),MATCH(F_Inputs_Formatted!W$4,F_Inputs!$A$4:$Y$4,0)),$O66),"##BLANK")</f>
        <v>##BLANK</v>
      </c>
      <c r="X66" s="16" t="str">
        <f>IFERROR(ROUND(INDEX(F_Inputs!$A$4:$Y$268, MATCH(F_Inputs_Formatted!$B66&amp;F_Inputs_Formatted!$H66,F_Inputs!$Y$4:$Y$268,0),MATCH(F_Inputs_Formatted!X$4,F_Inputs!$A$4:$Y$4,0)),$O66),"##BLANK")</f>
        <v>##BLANK</v>
      </c>
      <c r="Y66" s="16" t="str">
        <f>IFERROR(ROUND(INDEX(F_Inputs!$A$4:$Y$268, MATCH(F_Inputs_Formatted!$B66&amp;F_Inputs_Formatted!$H66,F_Inputs!$Y$4:$Y$268,0),MATCH(F_Inputs_Formatted!Y$4,F_Inputs!$A$4:$Y$4,0)),$O66),"##BLANK")</f>
        <v>##BLANK</v>
      </c>
      <c r="Z66" s="16" t="str">
        <f>IFERROR(ROUND(INDEX(F_Inputs!$A$4:$Y$268, MATCH(F_Inputs_Formatted!$B66&amp;F_Inputs_Formatted!$H66,F_Inputs!$Y$4:$Y$268,0),MATCH(F_Inputs_Formatted!Z$4,F_Inputs!$A$4:$Y$4,0)),$O66),"##BLANK")</f>
        <v>##BLANK</v>
      </c>
      <c r="AA66" s="16" t="str">
        <f>IFERROR(ROUND(INDEX(F_Inputs!$A$4:$Y$268, MATCH(F_Inputs_Formatted!$B66&amp;F_Inputs_Formatted!$H66,F_Inputs!$Y$4:$Y$268,0),MATCH(F_Inputs_Formatted!AA$4,F_Inputs!$A$4:$Y$4,0)),$O66),"##BLANK")</f>
        <v>##BLANK</v>
      </c>
      <c r="AB66" s="16" t="str">
        <f>IFERROR(ROUND(INDEX(F_Inputs!$A$4:$Y$268, MATCH(F_Inputs_Formatted!$B66&amp;F_Inputs_Formatted!$H66,F_Inputs!$Y$4:$Y$268,0),MATCH(F_Inputs_Formatted!AB$4,F_Inputs!$A$4:$Y$4,0)),$O66),"##BLANK")</f>
        <v>##BLANK</v>
      </c>
      <c r="AC66" s="16" t="str">
        <f>IFERROR(ROUND(INDEX(F_Inputs!$A$4:$Y$268, MATCH(F_Inputs_Formatted!$B66&amp;F_Inputs_Formatted!$H66,F_Inputs!$Y$4:$Y$268,0),MATCH(F_Inputs_Formatted!AC$4,F_Inputs!$A$4:$Y$4,0)),$O66),"##BLANK")</f>
        <v>##BLANK</v>
      </c>
      <c r="AD66" s="16" t="str">
        <f>IFERROR(ROUND(INDEX(F_Inputs!$A$4:$Y$268, MATCH(F_Inputs_Formatted!$B66&amp;F_Inputs_Formatted!$H66,F_Inputs!$Y$4:$Y$268,0),MATCH(F_Inputs_Formatted!AD$4,F_Inputs!$A$4:$Y$4,0)),$O66),"##BLANK")</f>
        <v>##BLANK</v>
      </c>
      <c r="AE66" s="16" t="str">
        <f>IFERROR(ROUND(INDEX(F_Inputs!$A$4:$Y$268, MATCH(F_Inputs_Formatted!$B66&amp;F_Inputs_Formatted!$H66,F_Inputs!$Y$4:$Y$268,0),MATCH(F_Inputs_Formatted!AE$4,F_Inputs!$A$4:$Y$4,0)),$O66),"##BLANK")</f>
        <v>##BLANK</v>
      </c>
      <c r="AF66" s="16" t="str">
        <f>IFERROR(ROUND(INDEX(F_Inputs!$A$4:$Y$268, MATCH(F_Inputs_Formatted!$B66&amp;F_Inputs_Formatted!$H66,F_Inputs!$Y$4:$Y$268,0),MATCH(F_Inputs_Formatted!AF$4,F_Inputs!$A$4:$Y$4,0)),$O66),"##BLANK")</f>
        <v>##BLANK</v>
      </c>
      <c r="AG66" s="16" t="str">
        <f>IFERROR(ROUND(INDEX(F_Inputs!$A$4:$Y$268, MATCH(F_Inputs_Formatted!$B66&amp;F_Inputs_Formatted!$H66,F_Inputs!$Y$4:$Y$268,0),MATCH(F_Inputs_Formatted!AG$4,F_Inputs!$A$4:$Y$4,0)),$O66),"##BLANK")</f>
        <v>##BLANK</v>
      </c>
      <c r="AH66" s="16" t="str">
        <f>IFERROR(ROUND(INDEX(F_Inputs!$A$4:$Y$268, MATCH(F_Inputs_Formatted!$B66&amp;F_Inputs_Formatted!$H66,F_Inputs!$Y$4:$Y$268,0),MATCH(F_Inputs_Formatted!AH$4,F_Inputs!$A$4:$Y$4,0)),$O66),"##BLANK")</f>
        <v>##BLANK</v>
      </c>
      <c r="AI66" s="16" t="str">
        <f>IFERROR(ROUND(INDEX(F_Inputs!$A$4:$Y$268, MATCH(F_Inputs_Formatted!$B66&amp;F_Inputs_Formatted!$H66,F_Inputs!$Y$4:$Y$268,0),MATCH(F_Inputs_Formatted!AI$4,F_Inputs!$A$4:$Y$4,0)),$O66),"##BLANK")</f>
        <v>##BLANK</v>
      </c>
    </row>
    <row r="67" spans="1:35" x14ac:dyDescent="0.25">
      <c r="B67" s="9" t="s">
        <v>94</v>
      </c>
      <c r="C67" s="9" t="str">
        <f>_xlfn.XLOOKUP($B67,FD_Lists!$B$4:$B$25,FD_Lists!C$4:C$25)</f>
        <v>Portsmouth Water</v>
      </c>
      <c r="D67" s="9" t="str">
        <f>_xlfn.XLOOKUP($B67,FD_Lists!$B$4:$B$25,FD_Lists!D$4:D$25)</f>
        <v>England</v>
      </c>
      <c r="E67" s="9" t="str">
        <f>_xlfn.XLOOKUP($B67,FD_Lists!$B$4:$B$25,FD_Lists!E$4:E$25)</f>
        <v>Company</v>
      </c>
      <c r="F67" s="9" t="str">
        <f>_xlfn.XLOOKUP($B67,FD_Lists!$B$4:$B$25,FD_Lists!F$4:F$25)</f>
        <v>WoC</v>
      </c>
      <c r="G67" s="10" t="s">
        <v>116</v>
      </c>
      <c r="H67" s="52" t="s">
        <v>54</v>
      </c>
      <c r="I67" s="11" t="str">
        <f t="shared" si="3"/>
        <v>PRTOUT5_09_C_PR24</v>
      </c>
      <c r="J67" s="11" t="s">
        <v>117</v>
      </c>
      <c r="K67" s="11" t="s">
        <v>118</v>
      </c>
      <c r="L67" s="11" t="s">
        <v>119</v>
      </c>
      <c r="M67" s="64" t="str">
        <f>_xlfn.XLOOKUP(F_Inputs_Formatted!H67,F_Inputs!$B:$B,F_Inputs!C:C)</f>
        <v>Underlying calculations for common performance commitments - wastewater - River water quality?(phosphorus) - Phosphorus emitted in the latest calendar year from treatment works that had a phosphorus limit.</v>
      </c>
      <c r="N67" s="64" t="str">
        <f>_xlfn.XLOOKUP(F_Inputs_Formatted!H67,F_Inputs!$B:$B,F_Inputs!D:D)</f>
        <v>kg</v>
      </c>
      <c r="O67" s="11">
        <v>4</v>
      </c>
      <c r="P67" s="11"/>
      <c r="Q67" s="16" t="str">
        <f>IFERROR(ROUND(INDEX(F_Inputs!$A$4:$Y$268, MATCH(F_Inputs_Formatted!$B67&amp;F_Inputs_Formatted!$H67,F_Inputs!$Y$4:$Y$268,0),MATCH(F_Inputs_Formatted!Q$4,F_Inputs!$A$4:$Y$4,0)),$O67),"##BLANK")</f>
        <v>##BLANK</v>
      </c>
      <c r="R67" s="16" t="str">
        <f>IFERROR(ROUND(INDEX(F_Inputs!$A$4:$Y$268, MATCH(F_Inputs_Formatted!$B67&amp;F_Inputs_Formatted!$H67,F_Inputs!$Y$4:$Y$268,0),MATCH(F_Inputs_Formatted!R$4,F_Inputs!$A$4:$Y$4,0)),$O67),"##BLANK")</f>
        <v>##BLANK</v>
      </c>
      <c r="S67" s="16" t="str">
        <f>IFERROR(ROUND(INDEX(F_Inputs!$A$4:$Y$268, MATCH(F_Inputs_Formatted!$B67&amp;F_Inputs_Formatted!$H67,F_Inputs!$Y$4:$Y$268,0),MATCH(F_Inputs_Formatted!S$4,F_Inputs!$A$4:$Y$4,0)),$O67),"##BLANK")</f>
        <v>##BLANK</v>
      </c>
      <c r="T67" s="16" t="str">
        <f>IFERROR(ROUND(INDEX(F_Inputs!$A$4:$Y$268, MATCH(F_Inputs_Formatted!$B67&amp;F_Inputs_Formatted!$H67,F_Inputs!$Y$4:$Y$268,0),MATCH(F_Inputs_Formatted!T$4,F_Inputs!$A$4:$Y$4,0)),$O67),"##BLANK")</f>
        <v>##BLANK</v>
      </c>
      <c r="U67" s="16" t="str">
        <f>IFERROR(ROUND(INDEX(F_Inputs!$A$4:$Y$268, MATCH(F_Inputs_Formatted!$B67&amp;F_Inputs_Formatted!$H67,F_Inputs!$Y$4:$Y$268,0),MATCH(F_Inputs_Formatted!U$4,F_Inputs!$A$4:$Y$4,0)),$O67),"##BLANK")</f>
        <v>##BLANK</v>
      </c>
      <c r="V67" s="16" t="str">
        <f>IFERROR(ROUND(INDEX(F_Inputs!$A$4:$Y$268, MATCH(F_Inputs_Formatted!$B67&amp;F_Inputs_Formatted!$H67,F_Inputs!$Y$4:$Y$268,0),MATCH(F_Inputs_Formatted!V$4,F_Inputs!$A$4:$Y$4,0)),$O67),"##BLANK")</f>
        <v>##BLANK</v>
      </c>
      <c r="W67" s="16" t="str">
        <f>IFERROR(ROUND(INDEX(F_Inputs!$A$4:$Y$268, MATCH(F_Inputs_Formatted!$B67&amp;F_Inputs_Formatted!$H67,F_Inputs!$Y$4:$Y$268,0),MATCH(F_Inputs_Formatted!W$4,F_Inputs!$A$4:$Y$4,0)),$O67),"##BLANK")</f>
        <v>##BLANK</v>
      </c>
      <c r="X67" s="16" t="str">
        <f>IFERROR(ROUND(INDEX(F_Inputs!$A$4:$Y$268, MATCH(F_Inputs_Formatted!$B67&amp;F_Inputs_Formatted!$H67,F_Inputs!$Y$4:$Y$268,0),MATCH(F_Inputs_Formatted!X$4,F_Inputs!$A$4:$Y$4,0)),$O67),"##BLANK")</f>
        <v>##BLANK</v>
      </c>
      <c r="Y67" s="16" t="str">
        <f>IFERROR(ROUND(INDEX(F_Inputs!$A$4:$Y$268, MATCH(F_Inputs_Formatted!$B67&amp;F_Inputs_Formatted!$H67,F_Inputs!$Y$4:$Y$268,0),MATCH(F_Inputs_Formatted!Y$4,F_Inputs!$A$4:$Y$4,0)),$O67),"##BLANK")</f>
        <v>##BLANK</v>
      </c>
      <c r="Z67" s="16" t="str">
        <f>IFERROR(ROUND(INDEX(F_Inputs!$A$4:$Y$268, MATCH(F_Inputs_Formatted!$B67&amp;F_Inputs_Formatted!$H67,F_Inputs!$Y$4:$Y$268,0),MATCH(F_Inputs_Formatted!Z$4,F_Inputs!$A$4:$Y$4,0)),$O67),"##BLANK")</f>
        <v>##BLANK</v>
      </c>
      <c r="AA67" s="16" t="str">
        <f>IFERROR(ROUND(INDEX(F_Inputs!$A$4:$Y$268, MATCH(F_Inputs_Formatted!$B67&amp;F_Inputs_Formatted!$H67,F_Inputs!$Y$4:$Y$268,0),MATCH(F_Inputs_Formatted!AA$4,F_Inputs!$A$4:$Y$4,0)),$O67),"##BLANK")</f>
        <v>##BLANK</v>
      </c>
      <c r="AB67" s="16" t="str">
        <f>IFERROR(ROUND(INDEX(F_Inputs!$A$4:$Y$268, MATCH(F_Inputs_Formatted!$B67&amp;F_Inputs_Formatted!$H67,F_Inputs!$Y$4:$Y$268,0),MATCH(F_Inputs_Formatted!AB$4,F_Inputs!$A$4:$Y$4,0)),$O67),"##BLANK")</f>
        <v>##BLANK</v>
      </c>
      <c r="AC67" s="16" t="str">
        <f>IFERROR(ROUND(INDEX(F_Inputs!$A$4:$Y$268, MATCH(F_Inputs_Formatted!$B67&amp;F_Inputs_Formatted!$H67,F_Inputs!$Y$4:$Y$268,0),MATCH(F_Inputs_Formatted!AC$4,F_Inputs!$A$4:$Y$4,0)),$O67),"##BLANK")</f>
        <v>##BLANK</v>
      </c>
      <c r="AD67" s="16" t="str">
        <f>IFERROR(ROUND(INDEX(F_Inputs!$A$4:$Y$268, MATCH(F_Inputs_Formatted!$B67&amp;F_Inputs_Formatted!$H67,F_Inputs!$Y$4:$Y$268,0),MATCH(F_Inputs_Formatted!AD$4,F_Inputs!$A$4:$Y$4,0)),$O67),"##BLANK")</f>
        <v>##BLANK</v>
      </c>
      <c r="AE67" s="16" t="str">
        <f>IFERROR(ROUND(INDEX(F_Inputs!$A$4:$Y$268, MATCH(F_Inputs_Formatted!$B67&amp;F_Inputs_Formatted!$H67,F_Inputs!$Y$4:$Y$268,0),MATCH(F_Inputs_Formatted!AE$4,F_Inputs!$A$4:$Y$4,0)),$O67),"##BLANK")</f>
        <v>##BLANK</v>
      </c>
      <c r="AF67" s="16" t="str">
        <f>IFERROR(ROUND(INDEX(F_Inputs!$A$4:$Y$268, MATCH(F_Inputs_Formatted!$B67&amp;F_Inputs_Formatted!$H67,F_Inputs!$Y$4:$Y$268,0),MATCH(F_Inputs_Formatted!AF$4,F_Inputs!$A$4:$Y$4,0)),$O67),"##BLANK")</f>
        <v>##BLANK</v>
      </c>
      <c r="AG67" s="16" t="str">
        <f>IFERROR(ROUND(INDEX(F_Inputs!$A$4:$Y$268, MATCH(F_Inputs_Formatted!$B67&amp;F_Inputs_Formatted!$H67,F_Inputs!$Y$4:$Y$268,0),MATCH(F_Inputs_Formatted!AG$4,F_Inputs!$A$4:$Y$4,0)),$O67),"##BLANK")</f>
        <v>##BLANK</v>
      </c>
      <c r="AH67" s="16" t="str">
        <f>IFERROR(ROUND(INDEX(F_Inputs!$A$4:$Y$268, MATCH(F_Inputs_Formatted!$B67&amp;F_Inputs_Formatted!$H67,F_Inputs!$Y$4:$Y$268,0),MATCH(F_Inputs_Formatted!AH$4,F_Inputs!$A$4:$Y$4,0)),$O67),"##BLANK")</f>
        <v>##BLANK</v>
      </c>
      <c r="AI67" s="16" t="str">
        <f>IFERROR(ROUND(INDEX(F_Inputs!$A$4:$Y$268, MATCH(F_Inputs_Formatted!$B67&amp;F_Inputs_Formatted!$H67,F_Inputs!$Y$4:$Y$268,0),MATCH(F_Inputs_Formatted!AI$4,F_Inputs!$A$4:$Y$4,0)),$O67),"##BLANK")</f>
        <v>##BLANK</v>
      </c>
    </row>
    <row r="68" spans="1:35" x14ac:dyDescent="0.25">
      <c r="A68" s="7"/>
      <c r="B68" s="9" t="s">
        <v>95</v>
      </c>
      <c r="C68" s="9" t="str">
        <f>_xlfn.XLOOKUP($B68,FD_Lists!$B$4:$B$25,FD_Lists!C$4:C$25)</f>
        <v>South East Water</v>
      </c>
      <c r="D68" s="9" t="str">
        <f>_xlfn.XLOOKUP($B68,FD_Lists!$B$4:$B$25,FD_Lists!D$4:D$25)</f>
        <v>England</v>
      </c>
      <c r="E68" s="9" t="str">
        <f>_xlfn.XLOOKUP($B68,FD_Lists!$B$4:$B$25,FD_Lists!E$4:E$25)</f>
        <v>Company</v>
      </c>
      <c r="F68" s="9" t="str">
        <f>_xlfn.XLOOKUP($B68,FD_Lists!$B$4:$B$25,FD_Lists!F$4:F$25)</f>
        <v>WoC</v>
      </c>
      <c r="G68" s="10" t="s">
        <v>116</v>
      </c>
      <c r="H68" s="52" t="s">
        <v>54</v>
      </c>
      <c r="I68" s="11" t="str">
        <f t="shared" si="3"/>
        <v>SEWOUT5_09_C_PR24</v>
      </c>
      <c r="J68" s="11" t="s">
        <v>117</v>
      </c>
      <c r="K68" s="11" t="s">
        <v>118</v>
      </c>
      <c r="L68" s="11" t="s">
        <v>119</v>
      </c>
      <c r="M68" s="64" t="str">
        <f>_xlfn.XLOOKUP(F_Inputs_Formatted!H68,F_Inputs!$B:$B,F_Inputs!C:C)</f>
        <v>Underlying calculations for common performance commitments - wastewater - River water quality?(phosphorus) - Phosphorus emitted in the latest calendar year from treatment works that had a phosphorus limit.</v>
      </c>
      <c r="N68" s="64" t="str">
        <f>_xlfn.XLOOKUP(F_Inputs_Formatted!H68,F_Inputs!$B:$B,F_Inputs!D:D)</f>
        <v>kg</v>
      </c>
      <c r="O68" s="11">
        <v>4</v>
      </c>
      <c r="P68" s="11"/>
      <c r="Q68" s="16" t="str">
        <f>IFERROR(ROUND(INDEX(F_Inputs!$A$4:$Y$268, MATCH(F_Inputs_Formatted!$B68&amp;F_Inputs_Formatted!$H68,F_Inputs!$Y$4:$Y$268,0),MATCH(F_Inputs_Formatted!Q$4,F_Inputs!$A$4:$Y$4,0)),$O68),"##BLANK")</f>
        <v>##BLANK</v>
      </c>
      <c r="R68" s="16" t="str">
        <f>IFERROR(ROUND(INDEX(F_Inputs!$A$4:$Y$268, MATCH(F_Inputs_Formatted!$B68&amp;F_Inputs_Formatted!$H68,F_Inputs!$Y$4:$Y$268,0),MATCH(F_Inputs_Formatted!R$4,F_Inputs!$A$4:$Y$4,0)),$O68),"##BLANK")</f>
        <v>##BLANK</v>
      </c>
      <c r="S68" s="16" t="str">
        <f>IFERROR(ROUND(INDEX(F_Inputs!$A$4:$Y$268, MATCH(F_Inputs_Formatted!$B68&amp;F_Inputs_Formatted!$H68,F_Inputs!$Y$4:$Y$268,0),MATCH(F_Inputs_Formatted!S$4,F_Inputs!$A$4:$Y$4,0)),$O68),"##BLANK")</f>
        <v>##BLANK</v>
      </c>
      <c r="T68" s="16" t="str">
        <f>IFERROR(ROUND(INDEX(F_Inputs!$A$4:$Y$268, MATCH(F_Inputs_Formatted!$B68&amp;F_Inputs_Formatted!$H68,F_Inputs!$Y$4:$Y$268,0),MATCH(F_Inputs_Formatted!T$4,F_Inputs!$A$4:$Y$4,0)),$O68),"##BLANK")</f>
        <v>##BLANK</v>
      </c>
      <c r="U68" s="16" t="str">
        <f>IFERROR(ROUND(INDEX(F_Inputs!$A$4:$Y$268, MATCH(F_Inputs_Formatted!$B68&amp;F_Inputs_Formatted!$H68,F_Inputs!$Y$4:$Y$268,0),MATCH(F_Inputs_Formatted!U$4,F_Inputs!$A$4:$Y$4,0)),$O68),"##BLANK")</f>
        <v>##BLANK</v>
      </c>
      <c r="V68" s="16" t="str">
        <f>IFERROR(ROUND(INDEX(F_Inputs!$A$4:$Y$268, MATCH(F_Inputs_Formatted!$B68&amp;F_Inputs_Formatted!$H68,F_Inputs!$Y$4:$Y$268,0),MATCH(F_Inputs_Formatted!V$4,F_Inputs!$A$4:$Y$4,0)),$O68),"##BLANK")</f>
        <v>##BLANK</v>
      </c>
      <c r="W68" s="16" t="str">
        <f>IFERROR(ROUND(INDEX(F_Inputs!$A$4:$Y$268, MATCH(F_Inputs_Formatted!$B68&amp;F_Inputs_Formatted!$H68,F_Inputs!$Y$4:$Y$268,0),MATCH(F_Inputs_Formatted!W$4,F_Inputs!$A$4:$Y$4,0)),$O68),"##BLANK")</f>
        <v>##BLANK</v>
      </c>
      <c r="X68" s="16" t="str">
        <f>IFERROR(ROUND(INDEX(F_Inputs!$A$4:$Y$268, MATCH(F_Inputs_Formatted!$B68&amp;F_Inputs_Formatted!$H68,F_Inputs!$Y$4:$Y$268,0),MATCH(F_Inputs_Formatted!X$4,F_Inputs!$A$4:$Y$4,0)),$O68),"##BLANK")</f>
        <v>##BLANK</v>
      </c>
      <c r="Y68" s="16" t="str">
        <f>IFERROR(ROUND(INDEX(F_Inputs!$A$4:$Y$268, MATCH(F_Inputs_Formatted!$B68&amp;F_Inputs_Formatted!$H68,F_Inputs!$Y$4:$Y$268,0),MATCH(F_Inputs_Formatted!Y$4,F_Inputs!$A$4:$Y$4,0)),$O68),"##BLANK")</f>
        <v>##BLANK</v>
      </c>
      <c r="Z68" s="16" t="str">
        <f>IFERROR(ROUND(INDEX(F_Inputs!$A$4:$Y$268, MATCH(F_Inputs_Formatted!$B68&amp;F_Inputs_Formatted!$H68,F_Inputs!$Y$4:$Y$268,0),MATCH(F_Inputs_Formatted!Z$4,F_Inputs!$A$4:$Y$4,0)),$O68),"##BLANK")</f>
        <v>##BLANK</v>
      </c>
      <c r="AA68" s="16" t="str">
        <f>IFERROR(ROUND(INDEX(F_Inputs!$A$4:$Y$268, MATCH(F_Inputs_Formatted!$B68&amp;F_Inputs_Formatted!$H68,F_Inputs!$Y$4:$Y$268,0),MATCH(F_Inputs_Formatted!AA$4,F_Inputs!$A$4:$Y$4,0)),$O68),"##BLANK")</f>
        <v>##BLANK</v>
      </c>
      <c r="AB68" s="16" t="str">
        <f>IFERROR(ROUND(INDEX(F_Inputs!$A$4:$Y$268, MATCH(F_Inputs_Formatted!$B68&amp;F_Inputs_Formatted!$H68,F_Inputs!$Y$4:$Y$268,0),MATCH(F_Inputs_Formatted!AB$4,F_Inputs!$A$4:$Y$4,0)),$O68),"##BLANK")</f>
        <v>##BLANK</v>
      </c>
      <c r="AC68" s="16" t="str">
        <f>IFERROR(ROUND(INDEX(F_Inputs!$A$4:$Y$268, MATCH(F_Inputs_Formatted!$B68&amp;F_Inputs_Formatted!$H68,F_Inputs!$Y$4:$Y$268,0),MATCH(F_Inputs_Formatted!AC$4,F_Inputs!$A$4:$Y$4,0)),$O68),"##BLANK")</f>
        <v>##BLANK</v>
      </c>
      <c r="AD68" s="16" t="str">
        <f>IFERROR(ROUND(INDEX(F_Inputs!$A$4:$Y$268, MATCH(F_Inputs_Formatted!$B68&amp;F_Inputs_Formatted!$H68,F_Inputs!$Y$4:$Y$268,0),MATCH(F_Inputs_Formatted!AD$4,F_Inputs!$A$4:$Y$4,0)),$O68),"##BLANK")</f>
        <v>##BLANK</v>
      </c>
      <c r="AE68" s="16" t="str">
        <f>IFERROR(ROUND(INDEX(F_Inputs!$A$4:$Y$268, MATCH(F_Inputs_Formatted!$B68&amp;F_Inputs_Formatted!$H68,F_Inputs!$Y$4:$Y$268,0),MATCH(F_Inputs_Formatted!AE$4,F_Inputs!$A$4:$Y$4,0)),$O68),"##BLANK")</f>
        <v>##BLANK</v>
      </c>
      <c r="AF68" s="16" t="str">
        <f>IFERROR(ROUND(INDEX(F_Inputs!$A$4:$Y$268, MATCH(F_Inputs_Formatted!$B68&amp;F_Inputs_Formatted!$H68,F_Inputs!$Y$4:$Y$268,0),MATCH(F_Inputs_Formatted!AF$4,F_Inputs!$A$4:$Y$4,0)),$O68),"##BLANK")</f>
        <v>##BLANK</v>
      </c>
      <c r="AG68" s="16" t="str">
        <f>IFERROR(ROUND(INDEX(F_Inputs!$A$4:$Y$268, MATCH(F_Inputs_Formatted!$B68&amp;F_Inputs_Formatted!$H68,F_Inputs!$Y$4:$Y$268,0),MATCH(F_Inputs_Formatted!AG$4,F_Inputs!$A$4:$Y$4,0)),$O68),"##BLANK")</f>
        <v>##BLANK</v>
      </c>
      <c r="AH68" s="16" t="str">
        <f>IFERROR(ROUND(INDEX(F_Inputs!$A$4:$Y$268, MATCH(F_Inputs_Formatted!$B68&amp;F_Inputs_Formatted!$H68,F_Inputs!$Y$4:$Y$268,0),MATCH(F_Inputs_Formatted!AH$4,F_Inputs!$A$4:$Y$4,0)),$O68),"##BLANK")</f>
        <v>##BLANK</v>
      </c>
      <c r="AI68" s="16" t="str">
        <f>IFERROR(ROUND(INDEX(F_Inputs!$A$4:$Y$268, MATCH(F_Inputs_Formatted!$B68&amp;F_Inputs_Formatted!$H68,F_Inputs!$Y$4:$Y$268,0),MATCH(F_Inputs_Formatted!AI$4,F_Inputs!$A$4:$Y$4,0)),$O68),"##BLANK")</f>
        <v>##BLANK</v>
      </c>
    </row>
    <row r="69" spans="1:35" x14ac:dyDescent="0.25">
      <c r="A69" s="7"/>
      <c r="B69" s="9" t="s">
        <v>96</v>
      </c>
      <c r="C69" s="9" t="str">
        <f>_xlfn.XLOOKUP($B69,FD_Lists!$B$4:$B$25,FD_Lists!C$4:C$25)</f>
        <v>South Staffordshire Water</v>
      </c>
      <c r="D69" s="9" t="str">
        <f>_xlfn.XLOOKUP($B69,FD_Lists!$B$4:$B$25,FD_Lists!D$4:D$25)</f>
        <v>England</v>
      </c>
      <c r="E69" s="9" t="str">
        <f>_xlfn.XLOOKUP($B69,FD_Lists!$B$4:$B$25,FD_Lists!E$4:E$25)</f>
        <v>Company</v>
      </c>
      <c r="F69" s="9" t="str">
        <f>_xlfn.XLOOKUP($B69,FD_Lists!$B$4:$B$25,FD_Lists!F$4:F$25)</f>
        <v>WoC</v>
      </c>
      <c r="G69" s="10" t="s">
        <v>116</v>
      </c>
      <c r="H69" s="52" t="s">
        <v>54</v>
      </c>
      <c r="I69" s="11" t="str">
        <f t="shared" si="3"/>
        <v>SSCOUT5_09_C_PR24</v>
      </c>
      <c r="J69" s="11" t="s">
        <v>117</v>
      </c>
      <c r="K69" s="11" t="s">
        <v>118</v>
      </c>
      <c r="L69" s="11" t="s">
        <v>119</v>
      </c>
      <c r="M69" s="64" t="str">
        <f>_xlfn.XLOOKUP(F_Inputs_Formatted!H69,F_Inputs!$B:$B,F_Inputs!C:C)</f>
        <v>Underlying calculations for common performance commitments - wastewater - River water quality?(phosphorus) - Phosphorus emitted in the latest calendar year from treatment works that had a phosphorus limit.</v>
      </c>
      <c r="N69" s="64" t="str">
        <f>_xlfn.XLOOKUP(F_Inputs_Formatted!H69,F_Inputs!$B:$B,F_Inputs!D:D)</f>
        <v>kg</v>
      </c>
      <c r="O69" s="11">
        <v>4</v>
      </c>
      <c r="P69" s="11"/>
      <c r="Q69" s="16" t="str">
        <f>IFERROR(ROUND(INDEX(F_Inputs!$A$4:$Y$268, MATCH(F_Inputs_Formatted!$B69&amp;F_Inputs_Formatted!$H69,F_Inputs!$Y$4:$Y$268,0),MATCH(F_Inputs_Formatted!Q$4,F_Inputs!$A$4:$Y$4,0)),$O69),"##BLANK")</f>
        <v>##BLANK</v>
      </c>
      <c r="R69" s="16" t="str">
        <f>IFERROR(ROUND(INDEX(F_Inputs!$A$4:$Y$268, MATCH(F_Inputs_Formatted!$B69&amp;F_Inputs_Formatted!$H69,F_Inputs!$Y$4:$Y$268,0),MATCH(F_Inputs_Formatted!R$4,F_Inputs!$A$4:$Y$4,0)),$O69),"##BLANK")</f>
        <v>##BLANK</v>
      </c>
      <c r="S69" s="16" t="str">
        <f>IFERROR(ROUND(INDEX(F_Inputs!$A$4:$Y$268, MATCH(F_Inputs_Formatted!$B69&amp;F_Inputs_Formatted!$H69,F_Inputs!$Y$4:$Y$268,0),MATCH(F_Inputs_Formatted!S$4,F_Inputs!$A$4:$Y$4,0)),$O69),"##BLANK")</f>
        <v>##BLANK</v>
      </c>
      <c r="T69" s="16" t="str">
        <f>IFERROR(ROUND(INDEX(F_Inputs!$A$4:$Y$268, MATCH(F_Inputs_Formatted!$B69&amp;F_Inputs_Formatted!$H69,F_Inputs!$Y$4:$Y$268,0),MATCH(F_Inputs_Formatted!T$4,F_Inputs!$A$4:$Y$4,0)),$O69),"##BLANK")</f>
        <v>##BLANK</v>
      </c>
      <c r="U69" s="16" t="str">
        <f>IFERROR(ROUND(INDEX(F_Inputs!$A$4:$Y$268, MATCH(F_Inputs_Formatted!$B69&amp;F_Inputs_Formatted!$H69,F_Inputs!$Y$4:$Y$268,0),MATCH(F_Inputs_Formatted!U$4,F_Inputs!$A$4:$Y$4,0)),$O69),"##BLANK")</f>
        <v>##BLANK</v>
      </c>
      <c r="V69" s="16" t="str">
        <f>IFERROR(ROUND(INDEX(F_Inputs!$A$4:$Y$268, MATCH(F_Inputs_Formatted!$B69&amp;F_Inputs_Formatted!$H69,F_Inputs!$Y$4:$Y$268,0),MATCH(F_Inputs_Formatted!V$4,F_Inputs!$A$4:$Y$4,0)),$O69),"##BLANK")</f>
        <v>##BLANK</v>
      </c>
      <c r="W69" s="16" t="str">
        <f>IFERROR(ROUND(INDEX(F_Inputs!$A$4:$Y$268, MATCH(F_Inputs_Formatted!$B69&amp;F_Inputs_Formatted!$H69,F_Inputs!$Y$4:$Y$268,0),MATCH(F_Inputs_Formatted!W$4,F_Inputs!$A$4:$Y$4,0)),$O69),"##BLANK")</f>
        <v>##BLANK</v>
      </c>
      <c r="X69" s="16" t="str">
        <f>IFERROR(ROUND(INDEX(F_Inputs!$A$4:$Y$268, MATCH(F_Inputs_Formatted!$B69&amp;F_Inputs_Formatted!$H69,F_Inputs!$Y$4:$Y$268,0),MATCH(F_Inputs_Formatted!X$4,F_Inputs!$A$4:$Y$4,0)),$O69),"##BLANK")</f>
        <v>##BLANK</v>
      </c>
      <c r="Y69" s="16" t="str">
        <f>IFERROR(ROUND(INDEX(F_Inputs!$A$4:$Y$268, MATCH(F_Inputs_Formatted!$B69&amp;F_Inputs_Formatted!$H69,F_Inputs!$Y$4:$Y$268,0),MATCH(F_Inputs_Formatted!Y$4,F_Inputs!$A$4:$Y$4,0)),$O69),"##BLANK")</f>
        <v>##BLANK</v>
      </c>
      <c r="Z69" s="16" t="str">
        <f>IFERROR(ROUND(INDEX(F_Inputs!$A$4:$Y$268, MATCH(F_Inputs_Formatted!$B69&amp;F_Inputs_Formatted!$H69,F_Inputs!$Y$4:$Y$268,0),MATCH(F_Inputs_Formatted!Z$4,F_Inputs!$A$4:$Y$4,0)),$O69),"##BLANK")</f>
        <v>##BLANK</v>
      </c>
      <c r="AA69" s="16" t="str">
        <f>IFERROR(ROUND(INDEX(F_Inputs!$A$4:$Y$268, MATCH(F_Inputs_Formatted!$B69&amp;F_Inputs_Formatted!$H69,F_Inputs!$Y$4:$Y$268,0),MATCH(F_Inputs_Formatted!AA$4,F_Inputs!$A$4:$Y$4,0)),$O69),"##BLANK")</f>
        <v>##BLANK</v>
      </c>
      <c r="AB69" s="16" t="str">
        <f>IFERROR(ROUND(INDEX(F_Inputs!$A$4:$Y$268, MATCH(F_Inputs_Formatted!$B69&amp;F_Inputs_Formatted!$H69,F_Inputs!$Y$4:$Y$268,0),MATCH(F_Inputs_Formatted!AB$4,F_Inputs!$A$4:$Y$4,0)),$O69),"##BLANK")</f>
        <v>##BLANK</v>
      </c>
      <c r="AC69" s="16" t="str">
        <f>IFERROR(ROUND(INDEX(F_Inputs!$A$4:$Y$268, MATCH(F_Inputs_Formatted!$B69&amp;F_Inputs_Formatted!$H69,F_Inputs!$Y$4:$Y$268,0),MATCH(F_Inputs_Formatted!AC$4,F_Inputs!$A$4:$Y$4,0)),$O69),"##BLANK")</f>
        <v>##BLANK</v>
      </c>
      <c r="AD69" s="16" t="str">
        <f>IFERROR(ROUND(INDEX(F_Inputs!$A$4:$Y$268, MATCH(F_Inputs_Formatted!$B69&amp;F_Inputs_Formatted!$H69,F_Inputs!$Y$4:$Y$268,0),MATCH(F_Inputs_Formatted!AD$4,F_Inputs!$A$4:$Y$4,0)),$O69),"##BLANK")</f>
        <v>##BLANK</v>
      </c>
      <c r="AE69" s="16" t="str">
        <f>IFERROR(ROUND(INDEX(F_Inputs!$A$4:$Y$268, MATCH(F_Inputs_Formatted!$B69&amp;F_Inputs_Formatted!$H69,F_Inputs!$Y$4:$Y$268,0),MATCH(F_Inputs_Formatted!AE$4,F_Inputs!$A$4:$Y$4,0)),$O69),"##BLANK")</f>
        <v>##BLANK</v>
      </c>
      <c r="AF69" s="16" t="str">
        <f>IFERROR(ROUND(INDEX(F_Inputs!$A$4:$Y$268, MATCH(F_Inputs_Formatted!$B69&amp;F_Inputs_Formatted!$H69,F_Inputs!$Y$4:$Y$268,0),MATCH(F_Inputs_Formatted!AF$4,F_Inputs!$A$4:$Y$4,0)),$O69),"##BLANK")</f>
        <v>##BLANK</v>
      </c>
      <c r="AG69" s="16" t="str">
        <f>IFERROR(ROUND(INDEX(F_Inputs!$A$4:$Y$268, MATCH(F_Inputs_Formatted!$B69&amp;F_Inputs_Formatted!$H69,F_Inputs!$Y$4:$Y$268,0),MATCH(F_Inputs_Formatted!AG$4,F_Inputs!$A$4:$Y$4,0)),$O69),"##BLANK")</f>
        <v>##BLANK</v>
      </c>
      <c r="AH69" s="16" t="str">
        <f>IFERROR(ROUND(INDEX(F_Inputs!$A$4:$Y$268, MATCH(F_Inputs_Formatted!$B69&amp;F_Inputs_Formatted!$H69,F_Inputs!$Y$4:$Y$268,0),MATCH(F_Inputs_Formatted!AH$4,F_Inputs!$A$4:$Y$4,0)),$O69),"##BLANK")</f>
        <v>##BLANK</v>
      </c>
      <c r="AI69" s="16" t="str">
        <f>IFERROR(ROUND(INDEX(F_Inputs!$A$4:$Y$268, MATCH(F_Inputs_Formatted!$B69&amp;F_Inputs_Formatted!$H69,F_Inputs!$Y$4:$Y$268,0),MATCH(F_Inputs_Formatted!AI$4,F_Inputs!$A$4:$Y$4,0)),$O69),"##BLANK")</f>
        <v>##BLANK</v>
      </c>
    </row>
    <row r="70" spans="1:35" x14ac:dyDescent="0.25">
      <c r="A70" s="7"/>
      <c r="B70" s="9" t="s">
        <v>100</v>
      </c>
      <c r="C70" s="9" t="str">
        <f>_xlfn.XLOOKUP($B70,FD_Lists!$B$4:$B$25,FD_Lists!C$4:C$25)</f>
        <v>SES Water</v>
      </c>
      <c r="D70" s="9" t="str">
        <f>_xlfn.XLOOKUP($B70,FD_Lists!$B$4:$B$25,FD_Lists!D$4:D$25)</f>
        <v>England</v>
      </c>
      <c r="E70" s="9" t="str">
        <f>_xlfn.XLOOKUP($B70,FD_Lists!$B$4:$B$25,FD_Lists!E$4:E$25)</f>
        <v>Company</v>
      </c>
      <c r="F70" s="9" t="str">
        <f>_xlfn.XLOOKUP($B70,FD_Lists!$B$4:$B$25,FD_Lists!F$4:F$25)</f>
        <v>WoC</v>
      </c>
      <c r="G70" s="10" t="s">
        <v>116</v>
      </c>
      <c r="H70" s="52" t="s">
        <v>54</v>
      </c>
      <c r="I70" s="11" t="str">
        <f t="shared" si="3"/>
        <v>SESOUT5_09_C_PR24</v>
      </c>
      <c r="J70" s="11" t="s">
        <v>117</v>
      </c>
      <c r="K70" s="11" t="s">
        <v>118</v>
      </c>
      <c r="L70" s="11" t="s">
        <v>119</v>
      </c>
      <c r="M70" s="64" t="str">
        <f>_xlfn.XLOOKUP(F_Inputs_Formatted!H70,F_Inputs!$B:$B,F_Inputs!C:C)</f>
        <v>Underlying calculations for common performance commitments - wastewater - River water quality?(phosphorus) - Phosphorus emitted in the latest calendar year from treatment works that had a phosphorus limit.</v>
      </c>
      <c r="N70" s="64" t="str">
        <f>_xlfn.XLOOKUP(F_Inputs_Formatted!H70,F_Inputs!$B:$B,F_Inputs!D:D)</f>
        <v>kg</v>
      </c>
      <c r="O70" s="11">
        <v>4</v>
      </c>
      <c r="P70" s="11"/>
      <c r="Q70" s="16" t="str">
        <f>IFERROR(ROUND(INDEX(F_Inputs!$A$4:$Y$268, MATCH(F_Inputs_Formatted!$B70&amp;F_Inputs_Formatted!$H70,F_Inputs!$Y$4:$Y$268,0),MATCH(F_Inputs_Formatted!Q$4,F_Inputs!$A$4:$Y$4,0)),$O70),"##BLANK")</f>
        <v>##BLANK</v>
      </c>
      <c r="R70" s="16" t="str">
        <f>IFERROR(ROUND(INDEX(F_Inputs!$A$4:$Y$268, MATCH(F_Inputs_Formatted!$B70&amp;F_Inputs_Formatted!$H70,F_Inputs!$Y$4:$Y$268,0),MATCH(F_Inputs_Formatted!R$4,F_Inputs!$A$4:$Y$4,0)),$O70),"##BLANK")</f>
        <v>##BLANK</v>
      </c>
      <c r="S70" s="16" t="str">
        <f>IFERROR(ROUND(INDEX(F_Inputs!$A$4:$Y$268, MATCH(F_Inputs_Formatted!$B70&amp;F_Inputs_Formatted!$H70,F_Inputs!$Y$4:$Y$268,0),MATCH(F_Inputs_Formatted!S$4,F_Inputs!$A$4:$Y$4,0)),$O70),"##BLANK")</f>
        <v>##BLANK</v>
      </c>
      <c r="T70" s="16" t="str">
        <f>IFERROR(ROUND(INDEX(F_Inputs!$A$4:$Y$268, MATCH(F_Inputs_Formatted!$B70&amp;F_Inputs_Formatted!$H70,F_Inputs!$Y$4:$Y$268,0),MATCH(F_Inputs_Formatted!T$4,F_Inputs!$A$4:$Y$4,0)),$O70),"##BLANK")</f>
        <v>##BLANK</v>
      </c>
      <c r="U70" s="16" t="str">
        <f>IFERROR(ROUND(INDEX(F_Inputs!$A$4:$Y$268, MATCH(F_Inputs_Formatted!$B70&amp;F_Inputs_Formatted!$H70,F_Inputs!$Y$4:$Y$268,0),MATCH(F_Inputs_Formatted!U$4,F_Inputs!$A$4:$Y$4,0)),$O70),"##BLANK")</f>
        <v>##BLANK</v>
      </c>
      <c r="V70" s="16" t="str">
        <f>IFERROR(ROUND(INDEX(F_Inputs!$A$4:$Y$268, MATCH(F_Inputs_Formatted!$B70&amp;F_Inputs_Formatted!$H70,F_Inputs!$Y$4:$Y$268,0),MATCH(F_Inputs_Formatted!V$4,F_Inputs!$A$4:$Y$4,0)),$O70),"##BLANK")</f>
        <v>##BLANK</v>
      </c>
      <c r="W70" s="16" t="str">
        <f>IFERROR(ROUND(INDEX(F_Inputs!$A$4:$Y$268, MATCH(F_Inputs_Formatted!$B70&amp;F_Inputs_Formatted!$H70,F_Inputs!$Y$4:$Y$268,0),MATCH(F_Inputs_Formatted!W$4,F_Inputs!$A$4:$Y$4,0)),$O70),"##BLANK")</f>
        <v>##BLANK</v>
      </c>
      <c r="X70" s="16" t="str">
        <f>IFERROR(ROUND(INDEX(F_Inputs!$A$4:$Y$268, MATCH(F_Inputs_Formatted!$B70&amp;F_Inputs_Formatted!$H70,F_Inputs!$Y$4:$Y$268,0),MATCH(F_Inputs_Formatted!X$4,F_Inputs!$A$4:$Y$4,0)),$O70),"##BLANK")</f>
        <v>##BLANK</v>
      </c>
      <c r="Y70" s="16" t="str">
        <f>IFERROR(ROUND(INDEX(F_Inputs!$A$4:$Y$268, MATCH(F_Inputs_Formatted!$B70&amp;F_Inputs_Formatted!$H70,F_Inputs!$Y$4:$Y$268,0),MATCH(F_Inputs_Formatted!Y$4,F_Inputs!$A$4:$Y$4,0)),$O70),"##BLANK")</f>
        <v>##BLANK</v>
      </c>
      <c r="Z70" s="16" t="str">
        <f>IFERROR(ROUND(INDEX(F_Inputs!$A$4:$Y$268, MATCH(F_Inputs_Formatted!$B70&amp;F_Inputs_Formatted!$H70,F_Inputs!$Y$4:$Y$268,0),MATCH(F_Inputs_Formatted!Z$4,F_Inputs!$A$4:$Y$4,0)),$O70),"##BLANK")</f>
        <v>##BLANK</v>
      </c>
      <c r="AA70" s="16" t="str">
        <f>IFERROR(ROUND(INDEX(F_Inputs!$A$4:$Y$268, MATCH(F_Inputs_Formatted!$B70&amp;F_Inputs_Formatted!$H70,F_Inputs!$Y$4:$Y$268,0),MATCH(F_Inputs_Formatted!AA$4,F_Inputs!$A$4:$Y$4,0)),$O70),"##BLANK")</f>
        <v>##BLANK</v>
      </c>
      <c r="AB70" s="16" t="str">
        <f>IFERROR(ROUND(INDEX(F_Inputs!$A$4:$Y$268, MATCH(F_Inputs_Formatted!$B70&amp;F_Inputs_Formatted!$H70,F_Inputs!$Y$4:$Y$268,0),MATCH(F_Inputs_Formatted!AB$4,F_Inputs!$A$4:$Y$4,0)),$O70),"##BLANK")</f>
        <v>##BLANK</v>
      </c>
      <c r="AC70" s="16" t="str">
        <f>IFERROR(ROUND(INDEX(F_Inputs!$A$4:$Y$268, MATCH(F_Inputs_Formatted!$B70&amp;F_Inputs_Formatted!$H70,F_Inputs!$Y$4:$Y$268,0),MATCH(F_Inputs_Formatted!AC$4,F_Inputs!$A$4:$Y$4,0)),$O70),"##BLANK")</f>
        <v>##BLANK</v>
      </c>
      <c r="AD70" s="16" t="str">
        <f>IFERROR(ROUND(INDEX(F_Inputs!$A$4:$Y$268, MATCH(F_Inputs_Formatted!$B70&amp;F_Inputs_Formatted!$H70,F_Inputs!$Y$4:$Y$268,0),MATCH(F_Inputs_Formatted!AD$4,F_Inputs!$A$4:$Y$4,0)),$O70),"##BLANK")</f>
        <v>##BLANK</v>
      </c>
      <c r="AE70" s="16" t="str">
        <f>IFERROR(ROUND(INDEX(F_Inputs!$A$4:$Y$268, MATCH(F_Inputs_Formatted!$B70&amp;F_Inputs_Formatted!$H70,F_Inputs!$Y$4:$Y$268,0),MATCH(F_Inputs_Formatted!AE$4,F_Inputs!$A$4:$Y$4,0)),$O70),"##BLANK")</f>
        <v>##BLANK</v>
      </c>
      <c r="AF70" s="16" t="str">
        <f>IFERROR(ROUND(INDEX(F_Inputs!$A$4:$Y$268, MATCH(F_Inputs_Formatted!$B70&amp;F_Inputs_Formatted!$H70,F_Inputs!$Y$4:$Y$268,0),MATCH(F_Inputs_Formatted!AF$4,F_Inputs!$A$4:$Y$4,0)),$O70),"##BLANK")</f>
        <v>##BLANK</v>
      </c>
      <c r="AG70" s="16" t="str">
        <f>IFERROR(ROUND(INDEX(F_Inputs!$A$4:$Y$268, MATCH(F_Inputs_Formatted!$B70&amp;F_Inputs_Formatted!$H70,F_Inputs!$Y$4:$Y$268,0),MATCH(F_Inputs_Formatted!AG$4,F_Inputs!$A$4:$Y$4,0)),$O70),"##BLANK")</f>
        <v>##BLANK</v>
      </c>
      <c r="AH70" s="16" t="str">
        <f>IFERROR(ROUND(INDEX(F_Inputs!$A$4:$Y$268, MATCH(F_Inputs_Formatted!$B70&amp;F_Inputs_Formatted!$H70,F_Inputs!$Y$4:$Y$268,0),MATCH(F_Inputs_Formatted!AH$4,F_Inputs!$A$4:$Y$4,0)),$O70),"##BLANK")</f>
        <v>##BLANK</v>
      </c>
      <c r="AI70" s="16" t="str">
        <f>IFERROR(ROUND(INDEX(F_Inputs!$A$4:$Y$268, MATCH(F_Inputs_Formatted!$B70&amp;F_Inputs_Formatted!$H70,F_Inputs!$Y$4:$Y$268,0),MATCH(F_Inputs_Formatted!AI$4,F_Inputs!$A$4:$Y$4,0)),$O70),"##BLANK")</f>
        <v>##BLANK</v>
      </c>
    </row>
    <row r="71" spans="1:35" x14ac:dyDescent="0.25">
      <c r="A71" s="7"/>
      <c r="B71" s="9" t="s">
        <v>78</v>
      </c>
      <c r="C71" s="9" t="str">
        <f>_xlfn.XLOOKUP($B71,FD_Lists!$B$4:$B$25,FD_Lists!C$4:C$25)</f>
        <v>South West Water</v>
      </c>
      <c r="D71" s="9" t="str">
        <f>_xlfn.XLOOKUP($B71,FD_Lists!$B$4:$B$25,FD_Lists!D$4:D$25)</f>
        <v>England</v>
      </c>
      <c r="E71" s="9" t="str">
        <f>_xlfn.XLOOKUP($B71,FD_Lists!$B$4:$B$25,FD_Lists!E$4:E$25)</f>
        <v>Company</v>
      </c>
      <c r="F71" s="9" t="str">
        <f>_xlfn.XLOOKUP($B71,FD_Lists!$B$4:$B$25,FD_Lists!F$4:F$25)</f>
        <v>WaSC</v>
      </c>
      <c r="G71" s="10" t="s">
        <v>116</v>
      </c>
      <c r="H71" s="52" t="s">
        <v>54</v>
      </c>
      <c r="I71" s="11" t="str">
        <f t="shared" si="3"/>
        <v>SWBOUT5_09_C_PR24</v>
      </c>
      <c r="J71" s="11" t="s">
        <v>117</v>
      </c>
      <c r="K71" s="11" t="s">
        <v>118</v>
      </c>
      <c r="L71" s="11" t="s">
        <v>119</v>
      </c>
      <c r="M71" s="64" t="str">
        <f>_xlfn.XLOOKUP(F_Inputs_Formatted!H71,F_Inputs!$B:$B,F_Inputs!C:C)</f>
        <v>Underlying calculations for common performance commitments - wastewater - River water quality?(phosphorus) - Phosphorus emitted in the latest calendar year from treatment works that had a phosphorus limit.</v>
      </c>
      <c r="N71" s="64" t="str">
        <f>_xlfn.XLOOKUP(F_Inputs_Formatted!H71,F_Inputs!$B:$B,F_Inputs!D:D)</f>
        <v>kg</v>
      </c>
      <c r="O71" s="11">
        <v>4</v>
      </c>
      <c r="P71" s="11"/>
      <c r="Q71" s="16">
        <f>IFERROR(ROUND(INDEX(F_Inputs!$A$4:$Y$268, MATCH(F_Inputs_Formatted!$B71&amp;F_Inputs_Formatted!$H71,F_Inputs!$Y$4:$Y$268,0),MATCH(F_Inputs_Formatted!Q$4,F_Inputs!$A$4:$Y$4,0)),$O71),"##BLANK")</f>
        <v>52103.287700000001</v>
      </c>
      <c r="R71" s="16">
        <f>IFERROR(ROUND(INDEX(F_Inputs!$A$4:$Y$268, MATCH(F_Inputs_Formatted!$B71&amp;F_Inputs_Formatted!$H71,F_Inputs!$Y$4:$Y$268,0),MATCH(F_Inputs_Formatted!R$4,F_Inputs!$A$4:$Y$4,0)),$O71),"##BLANK")</f>
        <v>52760.5219</v>
      </c>
      <c r="S71" s="16">
        <f>IFERROR(ROUND(INDEX(F_Inputs!$A$4:$Y$268, MATCH(F_Inputs_Formatted!$B71&amp;F_Inputs_Formatted!$H71,F_Inputs!$Y$4:$Y$268,0),MATCH(F_Inputs_Formatted!S$4,F_Inputs!$A$4:$Y$4,0)),$O71),"##BLANK")</f>
        <v>79009.534199999995</v>
      </c>
      <c r="T71" s="16">
        <f>IFERROR(ROUND(INDEX(F_Inputs!$A$4:$Y$268, MATCH(F_Inputs_Formatted!$B71&amp;F_Inputs_Formatted!$H71,F_Inputs!$Y$4:$Y$268,0),MATCH(F_Inputs_Formatted!T$4,F_Inputs!$A$4:$Y$4,0)),$O71),"##BLANK")</f>
        <v>60462.475899999998</v>
      </c>
      <c r="U71" s="16">
        <f>IFERROR(ROUND(INDEX(F_Inputs!$A$4:$Y$268, MATCH(F_Inputs_Formatted!$B71&amp;F_Inputs_Formatted!$H71,F_Inputs!$Y$4:$Y$268,0),MATCH(F_Inputs_Formatted!U$4,F_Inputs!$A$4:$Y$4,0)),$O71),"##BLANK")</f>
        <v>64872.288699999997</v>
      </c>
      <c r="V71" s="16">
        <f>IFERROR(ROUND(INDEX(F_Inputs!$A$4:$Y$268, MATCH(F_Inputs_Formatted!$B71&amp;F_Inputs_Formatted!$H71,F_Inputs!$Y$4:$Y$268,0),MATCH(F_Inputs_Formatted!V$4,F_Inputs!$A$4:$Y$4,0)),$O71),"##BLANK")</f>
        <v>97096.743000000002</v>
      </c>
      <c r="W71" s="16">
        <f>IFERROR(ROUND(INDEX(F_Inputs!$A$4:$Y$268, MATCH(F_Inputs_Formatted!$B71&amp;F_Inputs_Formatted!$H71,F_Inputs!$Y$4:$Y$268,0),MATCH(F_Inputs_Formatted!W$4,F_Inputs!$A$4:$Y$4,0)),$O71),"##BLANK")</f>
        <v>128731.1352</v>
      </c>
      <c r="X71" s="16">
        <f>IFERROR(ROUND(INDEX(F_Inputs!$A$4:$Y$268, MATCH(F_Inputs_Formatted!$B71&amp;F_Inputs_Formatted!$H71,F_Inputs!$Y$4:$Y$268,0),MATCH(F_Inputs_Formatted!X$4,F_Inputs!$A$4:$Y$4,0)),$O71),"##BLANK")</f>
        <v>106872.3337</v>
      </c>
      <c r="Y71" s="16">
        <f>IFERROR(ROUND(INDEX(F_Inputs!$A$4:$Y$268, MATCH(F_Inputs_Formatted!$B71&amp;F_Inputs_Formatted!$H71,F_Inputs!$Y$4:$Y$268,0),MATCH(F_Inputs_Formatted!Y$4,F_Inputs!$A$4:$Y$4,0)),$O71),"##BLANK")</f>
        <v>96280.549799999993</v>
      </c>
      <c r="Z71" s="16">
        <f>IFERROR(ROUND(INDEX(F_Inputs!$A$4:$Y$268, MATCH(F_Inputs_Formatted!$B71&amp;F_Inputs_Formatted!$H71,F_Inputs!$Y$4:$Y$268,0),MATCH(F_Inputs_Formatted!Z$4,F_Inputs!$A$4:$Y$4,0)),$O71),"##BLANK")</f>
        <v>109840.57709999999</v>
      </c>
      <c r="AA71" s="16">
        <f>IFERROR(ROUND(INDEX(F_Inputs!$A$4:$Y$268, MATCH(F_Inputs_Formatted!$B71&amp;F_Inputs_Formatted!$H71,F_Inputs!$Y$4:$Y$268,0),MATCH(F_Inputs_Formatted!AA$4,F_Inputs!$A$4:$Y$4,0)),$O71),"##BLANK")</f>
        <v>194218.93479999999</v>
      </c>
      <c r="AB71" s="16">
        <f>IFERROR(ROUND(INDEX(F_Inputs!$A$4:$Y$268, MATCH(F_Inputs_Formatted!$B71&amp;F_Inputs_Formatted!$H71,F_Inputs!$Y$4:$Y$268,0),MATCH(F_Inputs_Formatted!AB$4,F_Inputs!$A$4:$Y$4,0)),$O71),"##BLANK")</f>
        <v>164045.01670000001</v>
      </c>
      <c r="AC71" s="16">
        <f>IFERROR(ROUND(INDEX(F_Inputs!$A$4:$Y$268, MATCH(F_Inputs_Formatted!$B71&amp;F_Inputs_Formatted!$H71,F_Inputs!$Y$4:$Y$268,0),MATCH(F_Inputs_Formatted!AC$4,F_Inputs!$A$4:$Y$4,0)),$O71),"##BLANK")</f>
        <v>173410.23689999999</v>
      </c>
      <c r="AD71" s="16">
        <f>IFERROR(ROUND(INDEX(F_Inputs!$A$4:$Y$268, MATCH(F_Inputs_Formatted!$B71&amp;F_Inputs_Formatted!$H71,F_Inputs!$Y$4:$Y$268,0),MATCH(F_Inputs_Formatted!AD$4,F_Inputs!$A$4:$Y$4,0)),$O71),"##BLANK")</f>
        <v>173003.73360000001</v>
      </c>
      <c r="AE71" s="16">
        <f>IFERROR(ROUND(INDEX(F_Inputs!$A$4:$Y$268, MATCH(F_Inputs_Formatted!$B71&amp;F_Inputs_Formatted!$H71,F_Inputs!$Y$4:$Y$268,0),MATCH(F_Inputs_Formatted!AE$4,F_Inputs!$A$4:$Y$4,0)),$O71),"##BLANK")</f>
        <v>183351.74239999999</v>
      </c>
      <c r="AF71" s="16">
        <f>IFERROR(ROUND(INDEX(F_Inputs!$A$4:$Y$268, MATCH(F_Inputs_Formatted!$B71&amp;F_Inputs_Formatted!$H71,F_Inputs!$Y$4:$Y$268,0),MATCH(F_Inputs_Formatted!AF$4,F_Inputs!$A$4:$Y$4,0)),$O71),"##BLANK")</f>
        <v>224108.87609999999</v>
      </c>
      <c r="AG71" s="16">
        <f>IFERROR(ROUND(INDEX(F_Inputs!$A$4:$Y$268, MATCH(F_Inputs_Formatted!$B71&amp;F_Inputs_Formatted!$H71,F_Inputs!$Y$4:$Y$268,0),MATCH(F_Inputs_Formatted!AG$4,F_Inputs!$A$4:$Y$4,0)),$O71),"##BLANK")</f>
        <v>224729.41800000001</v>
      </c>
      <c r="AH71" s="16">
        <f>IFERROR(ROUND(INDEX(F_Inputs!$A$4:$Y$268, MATCH(F_Inputs_Formatted!$B71&amp;F_Inputs_Formatted!$H71,F_Inputs!$Y$4:$Y$268,0),MATCH(F_Inputs_Formatted!AH$4,F_Inputs!$A$4:$Y$4,0)),$O71),"##BLANK")</f>
        <v>227084.98809999999</v>
      </c>
      <c r="AI71" s="16">
        <f>IFERROR(ROUND(INDEX(F_Inputs!$A$4:$Y$268, MATCH(F_Inputs_Formatted!$B71&amp;F_Inputs_Formatted!$H71,F_Inputs!$Y$4:$Y$268,0),MATCH(F_Inputs_Formatted!AI$4,F_Inputs!$A$4:$Y$4,0)),$O71),"##BLANK")</f>
        <v>223151.92230000001</v>
      </c>
    </row>
    <row r="72" spans="1:35" x14ac:dyDescent="0.25">
      <c r="A72" s="7"/>
      <c r="B72" s="9" t="s">
        <v>90</v>
      </c>
      <c r="C72" s="9" t="str">
        <f>_xlfn.XLOOKUP($B72,FD_Lists!$B$4:$B$25,FD_Lists!C$4:C$25)</f>
        <v>Bristol Water</v>
      </c>
      <c r="D72" s="9" t="str">
        <f>_xlfn.XLOOKUP($B72,FD_Lists!$B$4:$B$25,FD_Lists!D$4:D$25)</f>
        <v>England</v>
      </c>
      <c r="E72" s="9" t="str">
        <f>_xlfn.XLOOKUP($B72,FD_Lists!$B$4:$B$25,FD_Lists!E$4:E$25)</f>
        <v>Company</v>
      </c>
      <c r="F72" s="9" t="str">
        <f>_xlfn.XLOOKUP($B72,FD_Lists!$B$4:$B$25,FD_Lists!F$4:F$25)</f>
        <v>WoC</v>
      </c>
      <c r="G72" s="10" t="s">
        <v>116</v>
      </c>
      <c r="H72" s="52" t="s">
        <v>54</v>
      </c>
      <c r="I72" s="11" t="str">
        <f t="shared" si="3"/>
        <v>BRLOUT5_09_C_PR24</v>
      </c>
      <c r="J72" s="11" t="s">
        <v>117</v>
      </c>
      <c r="K72" s="11" t="s">
        <v>118</v>
      </c>
      <c r="L72" s="11" t="s">
        <v>119</v>
      </c>
      <c r="M72" s="64" t="str">
        <f>_xlfn.XLOOKUP(F_Inputs_Formatted!H72,F_Inputs!$B:$B,F_Inputs!C:C)</f>
        <v>Underlying calculations for common performance commitments - wastewater - River water quality?(phosphorus) - Phosphorus emitted in the latest calendar year from treatment works that had a phosphorus limit.</v>
      </c>
      <c r="N72" s="64" t="str">
        <f>_xlfn.XLOOKUP(F_Inputs_Formatted!H72,F_Inputs!$B:$B,F_Inputs!D:D)</f>
        <v>kg</v>
      </c>
      <c r="O72" s="11">
        <v>4</v>
      </c>
      <c r="P72" s="11"/>
      <c r="Q72" s="16" t="str">
        <f>IFERROR(ROUND(INDEX(F_Inputs!$A$4:$Y$268, MATCH(F_Inputs_Formatted!$B72&amp;F_Inputs_Formatted!$H72,F_Inputs!$Y$4:$Y$268,0),MATCH(F_Inputs_Formatted!Q$4,F_Inputs!$A$4:$Y$4,0)),$O72),"##BLANK")</f>
        <v>##BLANK</v>
      </c>
      <c r="R72" s="16" t="str">
        <f>IFERROR(ROUND(INDEX(F_Inputs!$A$4:$Y$268, MATCH(F_Inputs_Formatted!$B72&amp;F_Inputs_Formatted!$H72,F_Inputs!$Y$4:$Y$268,0),MATCH(F_Inputs_Formatted!R$4,F_Inputs!$A$4:$Y$4,0)),$O72),"##BLANK")</f>
        <v>##BLANK</v>
      </c>
      <c r="S72" s="16" t="str">
        <f>IFERROR(ROUND(INDEX(F_Inputs!$A$4:$Y$268, MATCH(F_Inputs_Formatted!$B72&amp;F_Inputs_Formatted!$H72,F_Inputs!$Y$4:$Y$268,0),MATCH(F_Inputs_Formatted!S$4,F_Inputs!$A$4:$Y$4,0)),$O72),"##BLANK")</f>
        <v>##BLANK</v>
      </c>
      <c r="T72" s="16" t="str">
        <f>IFERROR(ROUND(INDEX(F_Inputs!$A$4:$Y$268, MATCH(F_Inputs_Formatted!$B72&amp;F_Inputs_Formatted!$H72,F_Inputs!$Y$4:$Y$268,0),MATCH(F_Inputs_Formatted!T$4,F_Inputs!$A$4:$Y$4,0)),$O72),"##BLANK")</f>
        <v>##BLANK</v>
      </c>
      <c r="U72" s="16" t="str">
        <f>IFERROR(ROUND(INDEX(F_Inputs!$A$4:$Y$268, MATCH(F_Inputs_Formatted!$B72&amp;F_Inputs_Formatted!$H72,F_Inputs!$Y$4:$Y$268,0),MATCH(F_Inputs_Formatted!U$4,F_Inputs!$A$4:$Y$4,0)),$O72),"##BLANK")</f>
        <v>##BLANK</v>
      </c>
      <c r="V72" s="16" t="str">
        <f>IFERROR(ROUND(INDEX(F_Inputs!$A$4:$Y$268, MATCH(F_Inputs_Formatted!$B72&amp;F_Inputs_Formatted!$H72,F_Inputs!$Y$4:$Y$268,0),MATCH(F_Inputs_Formatted!V$4,F_Inputs!$A$4:$Y$4,0)),$O72),"##BLANK")</f>
        <v>##BLANK</v>
      </c>
      <c r="W72" s="16" t="str">
        <f>IFERROR(ROUND(INDEX(F_Inputs!$A$4:$Y$268, MATCH(F_Inputs_Formatted!$B72&amp;F_Inputs_Formatted!$H72,F_Inputs!$Y$4:$Y$268,0),MATCH(F_Inputs_Formatted!W$4,F_Inputs!$A$4:$Y$4,0)),$O72),"##BLANK")</f>
        <v>##BLANK</v>
      </c>
      <c r="X72" s="16" t="str">
        <f>IFERROR(ROUND(INDEX(F_Inputs!$A$4:$Y$268, MATCH(F_Inputs_Formatted!$B72&amp;F_Inputs_Formatted!$H72,F_Inputs!$Y$4:$Y$268,0),MATCH(F_Inputs_Formatted!X$4,F_Inputs!$A$4:$Y$4,0)),$O72),"##BLANK")</f>
        <v>##BLANK</v>
      </c>
      <c r="Y72" s="16" t="str">
        <f>IFERROR(ROUND(INDEX(F_Inputs!$A$4:$Y$268, MATCH(F_Inputs_Formatted!$B72&amp;F_Inputs_Formatted!$H72,F_Inputs!$Y$4:$Y$268,0),MATCH(F_Inputs_Formatted!Y$4,F_Inputs!$A$4:$Y$4,0)),$O72),"##BLANK")</f>
        <v>##BLANK</v>
      </c>
      <c r="Z72" s="16" t="str">
        <f>IFERROR(ROUND(INDEX(F_Inputs!$A$4:$Y$268, MATCH(F_Inputs_Formatted!$B72&amp;F_Inputs_Formatted!$H72,F_Inputs!$Y$4:$Y$268,0),MATCH(F_Inputs_Formatted!Z$4,F_Inputs!$A$4:$Y$4,0)),$O72),"##BLANK")</f>
        <v>##BLANK</v>
      </c>
      <c r="AA72" s="16" t="str">
        <f>IFERROR(ROUND(INDEX(F_Inputs!$A$4:$Y$268, MATCH(F_Inputs_Formatted!$B72&amp;F_Inputs_Formatted!$H72,F_Inputs!$Y$4:$Y$268,0),MATCH(F_Inputs_Formatted!AA$4,F_Inputs!$A$4:$Y$4,0)),$O72),"##BLANK")</f>
        <v>##BLANK</v>
      </c>
      <c r="AB72" s="16" t="str">
        <f>IFERROR(ROUND(INDEX(F_Inputs!$A$4:$Y$268, MATCH(F_Inputs_Formatted!$B72&amp;F_Inputs_Formatted!$H72,F_Inputs!$Y$4:$Y$268,0),MATCH(F_Inputs_Formatted!AB$4,F_Inputs!$A$4:$Y$4,0)),$O72),"##BLANK")</f>
        <v>##BLANK</v>
      </c>
      <c r="AC72" s="16" t="str">
        <f>IFERROR(ROUND(INDEX(F_Inputs!$A$4:$Y$268, MATCH(F_Inputs_Formatted!$B72&amp;F_Inputs_Formatted!$H72,F_Inputs!$Y$4:$Y$268,0),MATCH(F_Inputs_Formatted!AC$4,F_Inputs!$A$4:$Y$4,0)),$O72),"##BLANK")</f>
        <v>##BLANK</v>
      </c>
      <c r="AD72" s="16" t="str">
        <f>IFERROR(ROUND(INDEX(F_Inputs!$A$4:$Y$268, MATCH(F_Inputs_Formatted!$B72&amp;F_Inputs_Formatted!$H72,F_Inputs!$Y$4:$Y$268,0),MATCH(F_Inputs_Formatted!AD$4,F_Inputs!$A$4:$Y$4,0)),$O72),"##BLANK")</f>
        <v>##BLANK</v>
      </c>
      <c r="AE72" s="16" t="str">
        <f>IFERROR(ROUND(INDEX(F_Inputs!$A$4:$Y$268, MATCH(F_Inputs_Formatted!$B72&amp;F_Inputs_Formatted!$H72,F_Inputs!$Y$4:$Y$268,0),MATCH(F_Inputs_Formatted!AE$4,F_Inputs!$A$4:$Y$4,0)),$O72),"##BLANK")</f>
        <v>##BLANK</v>
      </c>
      <c r="AF72" s="16" t="str">
        <f>IFERROR(ROUND(INDEX(F_Inputs!$A$4:$Y$268, MATCH(F_Inputs_Formatted!$B72&amp;F_Inputs_Formatted!$H72,F_Inputs!$Y$4:$Y$268,0),MATCH(F_Inputs_Formatted!AF$4,F_Inputs!$A$4:$Y$4,0)),$O72),"##BLANK")</f>
        <v>##BLANK</v>
      </c>
      <c r="AG72" s="16" t="str">
        <f>IFERROR(ROUND(INDEX(F_Inputs!$A$4:$Y$268, MATCH(F_Inputs_Formatted!$B72&amp;F_Inputs_Formatted!$H72,F_Inputs!$Y$4:$Y$268,0),MATCH(F_Inputs_Formatted!AG$4,F_Inputs!$A$4:$Y$4,0)),$O72),"##BLANK")</f>
        <v>##BLANK</v>
      </c>
      <c r="AH72" s="16" t="str">
        <f>IFERROR(ROUND(INDEX(F_Inputs!$A$4:$Y$268, MATCH(F_Inputs_Formatted!$B72&amp;F_Inputs_Formatted!$H72,F_Inputs!$Y$4:$Y$268,0),MATCH(F_Inputs_Formatted!AH$4,F_Inputs!$A$4:$Y$4,0)),$O72),"##BLANK")</f>
        <v>##BLANK</v>
      </c>
      <c r="AI72" s="16" t="str">
        <f>IFERROR(ROUND(INDEX(F_Inputs!$A$4:$Y$268, MATCH(F_Inputs_Formatted!$B72&amp;F_Inputs_Formatted!$H72,F_Inputs!$Y$4:$Y$268,0),MATCH(F_Inputs_Formatted!AI$4,F_Inputs!$A$4:$Y$4,0)),$O72),"##BLANK")</f>
        <v>##BLANK</v>
      </c>
    </row>
    <row r="73" spans="1:35" x14ac:dyDescent="0.25">
      <c r="A73" s="7"/>
      <c r="B73" s="8" t="s">
        <v>47</v>
      </c>
      <c r="C73" s="9" t="str">
        <f>_xlfn.XLOOKUP($B73,FD_Lists!$B$4:$B$25,FD_Lists!C$4:C$25)</f>
        <v>Anglian Water</v>
      </c>
      <c r="D73" s="9" t="str">
        <f>_xlfn.XLOOKUP($B73,FD_Lists!$B$4:$B$25,FD_Lists!D$4:D$25)</f>
        <v>England</v>
      </c>
      <c r="E73" s="9" t="str">
        <f>_xlfn.XLOOKUP($B73,FD_Lists!$B$4:$B$25,FD_Lists!E$4:E$25)</f>
        <v>Company</v>
      </c>
      <c r="F73" s="9" t="str">
        <f>_xlfn.XLOOKUP($B73,FD_Lists!$B$4:$B$25,FD_Lists!F$4:F$25)</f>
        <v>WaSC</v>
      </c>
      <c r="G73" s="10" t="s">
        <v>116</v>
      </c>
      <c r="H73" s="52" t="s">
        <v>56</v>
      </c>
      <c r="I73" s="11" t="str">
        <f>B73&amp;H73</f>
        <v>ANHOUT5_09_D_PR24</v>
      </c>
      <c r="J73" s="11" t="s">
        <v>117</v>
      </c>
      <c r="K73" s="11" t="s">
        <v>118</v>
      </c>
      <c r="L73" s="11" t="s">
        <v>119</v>
      </c>
      <c r="M73" s="64" t="str">
        <f>_xlfn.XLOOKUP(F_Inputs_Formatted!H73,F_Inputs!$B:$B,F_Inputs!C:C)</f>
        <v>Underlying calculations for common performance commitments - wastewater - River water quality?(phosphorus) - Change in phosphorus discharged from treatment works</v>
      </c>
      <c r="N73" s="64" t="str">
        <f>_xlfn.XLOOKUP(F_Inputs_Formatted!H73,F_Inputs!$B:$B,F_Inputs!D:D)</f>
        <v>kg</v>
      </c>
      <c r="O73" s="11">
        <v>4</v>
      </c>
      <c r="P73" s="11"/>
      <c r="Q73" s="16">
        <f>IFERROR(ROUND(INDEX(F_Inputs!$A$4:$Y$268, MATCH(F_Inputs_Formatted!$B73&amp;F_Inputs_Formatted!$H73,F_Inputs!$Y$4:$Y$268,0),MATCH(F_Inputs_Formatted!Q$4,F_Inputs!$A$4:$Y$4,0)),$O73),"##BLANK")</f>
        <v>0</v>
      </c>
      <c r="R73" s="16">
        <f>IFERROR(ROUND(INDEX(F_Inputs!$A$4:$Y$268, MATCH(F_Inputs_Formatted!$B73&amp;F_Inputs_Formatted!$H73,F_Inputs!$Y$4:$Y$268,0),MATCH(F_Inputs_Formatted!R$4,F_Inputs!$A$4:$Y$4,0)),$O73),"##BLANK")</f>
        <v>-43268</v>
      </c>
      <c r="S73" s="16">
        <f>IFERROR(ROUND(INDEX(F_Inputs!$A$4:$Y$268, MATCH(F_Inputs_Formatted!$B73&amp;F_Inputs_Formatted!$H73,F_Inputs!$Y$4:$Y$268,0),MATCH(F_Inputs_Formatted!S$4,F_Inputs!$A$4:$Y$4,0)),$O73),"##BLANK")</f>
        <v>-28594</v>
      </c>
      <c r="T73" s="16">
        <f>IFERROR(ROUND(INDEX(F_Inputs!$A$4:$Y$268, MATCH(F_Inputs_Formatted!$B73&amp;F_Inputs_Formatted!$H73,F_Inputs!$Y$4:$Y$268,0),MATCH(F_Inputs_Formatted!T$4,F_Inputs!$A$4:$Y$4,0)),$O73),"##BLANK")</f>
        <v>-295286</v>
      </c>
      <c r="U73" s="16">
        <f>IFERROR(ROUND(INDEX(F_Inputs!$A$4:$Y$268, MATCH(F_Inputs_Formatted!$B73&amp;F_Inputs_Formatted!$H73,F_Inputs!$Y$4:$Y$268,0),MATCH(F_Inputs_Formatted!U$4,F_Inputs!$A$4:$Y$4,0)),$O73),"##BLANK")</f>
        <v>-394160</v>
      </c>
      <c r="V73" s="16">
        <f>IFERROR(ROUND(INDEX(F_Inputs!$A$4:$Y$268, MATCH(F_Inputs_Formatted!$B73&amp;F_Inputs_Formatted!$H73,F_Inputs!$Y$4:$Y$268,0),MATCH(F_Inputs_Formatted!V$4,F_Inputs!$A$4:$Y$4,0)),$O73),"##BLANK")</f>
        <v>-442220</v>
      </c>
      <c r="W73" s="16">
        <f>IFERROR(ROUND(INDEX(F_Inputs!$A$4:$Y$268, MATCH(F_Inputs_Formatted!$B73&amp;F_Inputs_Formatted!$H73,F_Inputs!$Y$4:$Y$268,0),MATCH(F_Inputs_Formatted!W$4,F_Inputs!$A$4:$Y$4,0)),$O73),"##BLANK")</f>
        <v>-401030</v>
      </c>
      <c r="X73" s="16">
        <f>IFERROR(ROUND(INDEX(F_Inputs!$A$4:$Y$268, MATCH(F_Inputs_Formatted!$B73&amp;F_Inputs_Formatted!$H73,F_Inputs!$Y$4:$Y$268,0),MATCH(F_Inputs_Formatted!X$4,F_Inputs!$A$4:$Y$4,0)),$O73),"##BLANK")</f>
        <v>-374868</v>
      </c>
      <c r="Y73" s="16">
        <f>IFERROR(ROUND(INDEX(F_Inputs!$A$4:$Y$268, MATCH(F_Inputs_Formatted!$B73&amp;F_Inputs_Formatted!$H73,F_Inputs!$Y$4:$Y$268,0),MATCH(F_Inputs_Formatted!Y$4,F_Inputs!$A$4:$Y$4,0)),$O73),"##BLANK")</f>
        <v>-343798</v>
      </c>
      <c r="Z73" s="16">
        <f>IFERROR(ROUND(INDEX(F_Inputs!$A$4:$Y$268, MATCH(F_Inputs_Formatted!$B73&amp;F_Inputs_Formatted!$H73,F_Inputs!$Y$4:$Y$268,0),MATCH(F_Inputs_Formatted!Z$4,F_Inputs!$A$4:$Y$4,0)),$O73),"##BLANK")</f>
        <v>0</v>
      </c>
      <c r="AA73" s="16">
        <f>IFERROR(ROUND(INDEX(F_Inputs!$A$4:$Y$268, MATCH(F_Inputs_Formatted!$B73&amp;F_Inputs_Formatted!$H73,F_Inputs!$Y$4:$Y$268,0),MATCH(F_Inputs_Formatted!AA$4,F_Inputs!$A$4:$Y$4,0)),$O73),"##BLANK")</f>
        <v>12295</v>
      </c>
      <c r="AB73" s="16">
        <f>IFERROR(ROUND(INDEX(F_Inputs!$A$4:$Y$268, MATCH(F_Inputs_Formatted!$B73&amp;F_Inputs_Formatted!$H73,F_Inputs!$Y$4:$Y$268,0),MATCH(F_Inputs_Formatted!AB$4,F_Inputs!$A$4:$Y$4,0)),$O73),"##BLANK")</f>
        <v>53721</v>
      </c>
      <c r="AC73" s="16">
        <f>IFERROR(ROUND(INDEX(F_Inputs!$A$4:$Y$268, MATCH(F_Inputs_Formatted!$B73&amp;F_Inputs_Formatted!$H73,F_Inputs!$Y$4:$Y$268,0),MATCH(F_Inputs_Formatted!AC$4,F_Inputs!$A$4:$Y$4,0)),$O73),"##BLANK")</f>
        <v>-5681</v>
      </c>
      <c r="AD73" s="16">
        <f>IFERROR(ROUND(INDEX(F_Inputs!$A$4:$Y$268, MATCH(F_Inputs_Formatted!$B73&amp;F_Inputs_Formatted!$H73,F_Inputs!$Y$4:$Y$268,0),MATCH(F_Inputs_Formatted!AD$4,F_Inputs!$A$4:$Y$4,0)),$O73),"##BLANK")</f>
        <v>-63368</v>
      </c>
      <c r="AE73" s="16">
        <f>IFERROR(ROUND(INDEX(F_Inputs!$A$4:$Y$268, MATCH(F_Inputs_Formatted!$B73&amp;F_Inputs_Formatted!$H73,F_Inputs!$Y$4:$Y$268,0),MATCH(F_Inputs_Formatted!AE$4,F_Inputs!$A$4:$Y$4,0)),$O73),"##BLANK")</f>
        <v>126352</v>
      </c>
      <c r="AF73" s="16">
        <f>IFERROR(ROUND(INDEX(F_Inputs!$A$4:$Y$268, MATCH(F_Inputs_Formatted!$B73&amp;F_Inputs_Formatted!$H73,F_Inputs!$Y$4:$Y$268,0),MATCH(F_Inputs_Formatted!AF$4,F_Inputs!$A$4:$Y$4,0)),$O73),"##BLANK")</f>
        <v>122497</v>
      </c>
      <c r="AG73" s="16">
        <f>IFERROR(ROUND(INDEX(F_Inputs!$A$4:$Y$268, MATCH(F_Inputs_Formatted!$B73&amp;F_Inputs_Formatted!$H73,F_Inputs!$Y$4:$Y$268,0),MATCH(F_Inputs_Formatted!AG$4,F_Inputs!$A$4:$Y$4,0)),$O73),"##BLANK")</f>
        <v>128411</v>
      </c>
      <c r="AH73" s="16">
        <f>IFERROR(ROUND(INDEX(F_Inputs!$A$4:$Y$268, MATCH(F_Inputs_Formatted!$B73&amp;F_Inputs_Formatted!$H73,F_Inputs!$Y$4:$Y$268,0),MATCH(F_Inputs_Formatted!AH$4,F_Inputs!$A$4:$Y$4,0)),$O73),"##BLANK")</f>
        <v>138438</v>
      </c>
      <c r="AI73" s="16">
        <f>IFERROR(ROUND(INDEX(F_Inputs!$A$4:$Y$268, MATCH(F_Inputs_Formatted!$B73&amp;F_Inputs_Formatted!$H73,F_Inputs!$Y$4:$Y$268,0),MATCH(F_Inputs_Formatted!AI$4,F_Inputs!$A$4:$Y$4,0)),$O73),"##BLANK")</f>
        <v>137571</v>
      </c>
    </row>
    <row r="74" spans="1:35" x14ac:dyDescent="0.25">
      <c r="A74" s="7"/>
      <c r="B74" s="9" t="s">
        <v>69</v>
      </c>
      <c r="C74" s="9" t="str">
        <f>_xlfn.XLOOKUP($B74,FD_Lists!$B$4:$B$25,FD_Lists!C$4:C$25)</f>
        <v>Dŵr Cymru</v>
      </c>
      <c r="D74" s="9" t="str">
        <f>_xlfn.XLOOKUP($B74,FD_Lists!$B$4:$B$25,FD_Lists!D$4:D$25)</f>
        <v>Wales</v>
      </c>
      <c r="E74" s="9" t="str">
        <f>_xlfn.XLOOKUP($B74,FD_Lists!$B$4:$B$25,FD_Lists!E$4:E$25)</f>
        <v>Company</v>
      </c>
      <c r="F74" s="9" t="str">
        <f>_xlfn.XLOOKUP($B74,FD_Lists!$B$4:$B$25,FD_Lists!F$4:F$25)</f>
        <v>WaSC</v>
      </c>
      <c r="G74" s="10" t="s">
        <v>116</v>
      </c>
      <c r="H74" s="52" t="s">
        <v>56</v>
      </c>
      <c r="I74" s="11" t="str">
        <f t="shared" ref="I74:I89" si="4">B74&amp;H74</f>
        <v>WSHOUT5_09_D_PR24</v>
      </c>
      <c r="J74" s="11" t="s">
        <v>117</v>
      </c>
      <c r="K74" s="11" t="s">
        <v>118</v>
      </c>
      <c r="L74" s="11" t="s">
        <v>119</v>
      </c>
      <c r="M74" s="64" t="str">
        <f>_xlfn.XLOOKUP(F_Inputs_Formatted!H74,F_Inputs!$B:$B,F_Inputs!C:C)</f>
        <v>Underlying calculations for common performance commitments - wastewater - River water quality?(phosphorus) - Change in phosphorus discharged from treatment works</v>
      </c>
      <c r="N74" s="64" t="str">
        <f>_xlfn.XLOOKUP(F_Inputs_Formatted!H74,F_Inputs!$B:$B,F_Inputs!D:D)</f>
        <v>kg</v>
      </c>
      <c r="O74" s="11">
        <v>4</v>
      </c>
      <c r="P74" s="11"/>
      <c r="Q74" s="16">
        <f>IFERROR(ROUND(INDEX(F_Inputs!$A$4:$Y$268, MATCH(F_Inputs_Formatted!$B74&amp;F_Inputs_Formatted!$H74,F_Inputs!$Y$4:$Y$268,0),MATCH(F_Inputs_Formatted!Q$4,F_Inputs!$A$4:$Y$4,0)),$O74),"##BLANK")</f>
        <v>20004.174500000001</v>
      </c>
      <c r="R74" s="16">
        <f>IFERROR(ROUND(INDEX(F_Inputs!$A$4:$Y$268, MATCH(F_Inputs_Formatted!$B74&amp;F_Inputs_Formatted!$H74,F_Inputs!$Y$4:$Y$268,0),MATCH(F_Inputs_Formatted!R$4,F_Inputs!$A$4:$Y$4,0)),$O74),"##BLANK")</f>
        <v>17928.231199999998</v>
      </c>
      <c r="S74" s="16">
        <f>IFERROR(ROUND(INDEX(F_Inputs!$A$4:$Y$268, MATCH(F_Inputs_Formatted!$B74&amp;F_Inputs_Formatted!$H74,F_Inputs!$Y$4:$Y$268,0),MATCH(F_Inputs_Formatted!S$4,F_Inputs!$A$4:$Y$4,0)),$O74),"##BLANK")</f>
        <v>6948.5010000000002</v>
      </c>
      <c r="T74" s="16">
        <f>IFERROR(ROUND(INDEX(F_Inputs!$A$4:$Y$268, MATCH(F_Inputs_Formatted!$B74&amp;F_Inputs_Formatted!$H74,F_Inputs!$Y$4:$Y$268,0),MATCH(F_Inputs_Formatted!T$4,F_Inputs!$A$4:$Y$4,0)),$O74),"##BLANK")</f>
        <v>10158.2323</v>
      </c>
      <c r="U74" s="16">
        <f>IFERROR(ROUND(INDEX(F_Inputs!$A$4:$Y$268, MATCH(F_Inputs_Formatted!$B74&amp;F_Inputs_Formatted!$H74,F_Inputs!$Y$4:$Y$268,0),MATCH(F_Inputs_Formatted!U$4,F_Inputs!$A$4:$Y$4,0)),$O74),"##BLANK")</f>
        <v>-13138.8315</v>
      </c>
      <c r="V74" s="16">
        <f>IFERROR(ROUND(INDEX(F_Inputs!$A$4:$Y$268, MATCH(F_Inputs_Formatted!$B74&amp;F_Inputs_Formatted!$H74,F_Inputs!$Y$4:$Y$268,0),MATCH(F_Inputs_Formatted!V$4,F_Inputs!$A$4:$Y$4,0)),$O74),"##BLANK")</f>
        <v>3740.6430999999998</v>
      </c>
      <c r="W74" s="16">
        <f>IFERROR(ROUND(INDEX(F_Inputs!$A$4:$Y$268, MATCH(F_Inputs_Formatted!$B74&amp;F_Inputs_Formatted!$H74,F_Inputs!$Y$4:$Y$268,0),MATCH(F_Inputs_Formatted!W$4,F_Inputs!$A$4:$Y$4,0)),$O74),"##BLANK")</f>
        <v>-2914.6217999999999</v>
      </c>
      <c r="X74" s="16">
        <f>IFERROR(ROUND(INDEX(F_Inputs!$A$4:$Y$268, MATCH(F_Inputs_Formatted!$B74&amp;F_Inputs_Formatted!$H74,F_Inputs!$Y$4:$Y$268,0),MATCH(F_Inputs_Formatted!X$4,F_Inputs!$A$4:$Y$4,0)),$O74),"##BLANK")</f>
        <v>-1856.5552</v>
      </c>
      <c r="Y74" s="16">
        <f>IFERROR(ROUND(INDEX(F_Inputs!$A$4:$Y$268, MATCH(F_Inputs_Formatted!$B74&amp;F_Inputs_Formatted!$H74,F_Inputs!$Y$4:$Y$268,0),MATCH(F_Inputs_Formatted!Y$4,F_Inputs!$A$4:$Y$4,0)),$O74),"##BLANK")</f>
        <v>-351.86110000000002</v>
      </c>
      <c r="Z74" s="16">
        <f>IFERROR(ROUND(INDEX(F_Inputs!$A$4:$Y$268, MATCH(F_Inputs_Formatted!$B74&amp;F_Inputs_Formatted!$H74,F_Inputs!$Y$4:$Y$268,0),MATCH(F_Inputs_Formatted!Z$4,F_Inputs!$A$4:$Y$4,0)),$O74),"##BLANK")</f>
        <v>0</v>
      </c>
      <c r="AA74" s="16">
        <f>IFERROR(ROUND(INDEX(F_Inputs!$A$4:$Y$268, MATCH(F_Inputs_Formatted!$B74&amp;F_Inputs_Formatted!$H74,F_Inputs!$Y$4:$Y$268,0),MATCH(F_Inputs_Formatted!AA$4,F_Inputs!$A$4:$Y$4,0)),$O74),"##BLANK")</f>
        <v>6808.2659000000003</v>
      </c>
      <c r="AB74" s="16">
        <f>IFERROR(ROUND(INDEX(F_Inputs!$A$4:$Y$268, MATCH(F_Inputs_Formatted!$B74&amp;F_Inputs_Formatted!$H74,F_Inputs!$Y$4:$Y$268,0),MATCH(F_Inputs_Formatted!AB$4,F_Inputs!$A$4:$Y$4,0)),$O74),"##BLANK")</f>
        <v>11238.1333</v>
      </c>
      <c r="AC74" s="16">
        <f>IFERROR(ROUND(INDEX(F_Inputs!$A$4:$Y$268, MATCH(F_Inputs_Formatted!$B74&amp;F_Inputs_Formatted!$H74,F_Inputs!$Y$4:$Y$268,0),MATCH(F_Inputs_Formatted!AC$4,F_Inputs!$A$4:$Y$4,0)),$O74),"##BLANK")</f>
        <v>24.4619</v>
      </c>
      <c r="AD74" s="16">
        <f>IFERROR(ROUND(INDEX(F_Inputs!$A$4:$Y$268, MATCH(F_Inputs_Formatted!$B74&amp;F_Inputs_Formatted!$H74,F_Inputs!$Y$4:$Y$268,0),MATCH(F_Inputs_Formatted!AD$4,F_Inputs!$A$4:$Y$4,0)),$O74),"##BLANK")</f>
        <v>39804.144899999999</v>
      </c>
      <c r="AE74" s="16">
        <f>IFERROR(ROUND(INDEX(F_Inputs!$A$4:$Y$268, MATCH(F_Inputs_Formatted!$B74&amp;F_Inputs_Formatted!$H74,F_Inputs!$Y$4:$Y$268,0),MATCH(F_Inputs_Formatted!AE$4,F_Inputs!$A$4:$Y$4,0)),$O74),"##BLANK")</f>
        <v>43517.241300000002</v>
      </c>
      <c r="AF74" s="16">
        <f>IFERROR(ROUND(INDEX(F_Inputs!$A$4:$Y$268, MATCH(F_Inputs_Formatted!$B74&amp;F_Inputs_Formatted!$H74,F_Inputs!$Y$4:$Y$268,0),MATCH(F_Inputs_Formatted!AF$4,F_Inputs!$A$4:$Y$4,0)),$O74),"##BLANK")</f>
        <v>87343.669200000004</v>
      </c>
      <c r="AG74" s="16">
        <f>IFERROR(ROUND(INDEX(F_Inputs!$A$4:$Y$268, MATCH(F_Inputs_Formatted!$B74&amp;F_Inputs_Formatted!$H74,F_Inputs!$Y$4:$Y$268,0),MATCH(F_Inputs_Formatted!AG$4,F_Inputs!$A$4:$Y$4,0)),$O74),"##BLANK")</f>
        <v>87556.453699999998</v>
      </c>
      <c r="AH74" s="16">
        <f>IFERROR(ROUND(INDEX(F_Inputs!$A$4:$Y$268, MATCH(F_Inputs_Formatted!$B74&amp;F_Inputs_Formatted!$H74,F_Inputs!$Y$4:$Y$268,0),MATCH(F_Inputs_Formatted!AH$4,F_Inputs!$A$4:$Y$4,0)),$O74),"##BLANK")</f>
        <v>97464.015400000004</v>
      </c>
      <c r="AI74" s="16">
        <f>IFERROR(ROUND(INDEX(F_Inputs!$A$4:$Y$268, MATCH(F_Inputs_Formatted!$B74&amp;F_Inputs_Formatted!$H74,F_Inputs!$Y$4:$Y$268,0),MATCH(F_Inputs_Formatted!AI$4,F_Inputs!$A$4:$Y$4,0)),$O74),"##BLANK")</f>
        <v>98152.173699999999</v>
      </c>
    </row>
    <row r="75" spans="1:35" x14ac:dyDescent="0.25">
      <c r="A75" s="7"/>
      <c r="B75" s="9" t="s">
        <v>71</v>
      </c>
      <c r="C75" s="9" t="str">
        <f>_xlfn.XLOOKUP($B75,FD_Lists!$B$4:$B$25,FD_Lists!C$4:C$25)</f>
        <v>Hafren Dyfrdwy</v>
      </c>
      <c r="D75" s="9" t="str">
        <f>_xlfn.XLOOKUP($B75,FD_Lists!$B$4:$B$25,FD_Lists!D$4:D$25)</f>
        <v>Wales</v>
      </c>
      <c r="E75" s="9" t="str">
        <f>_xlfn.XLOOKUP($B75,FD_Lists!$B$4:$B$25,FD_Lists!E$4:E$25)</f>
        <v>Company</v>
      </c>
      <c r="F75" s="9" t="str">
        <f>_xlfn.XLOOKUP($B75,FD_Lists!$B$4:$B$25,FD_Lists!F$4:F$25)</f>
        <v>WaSC</v>
      </c>
      <c r="G75" s="10" t="s">
        <v>116</v>
      </c>
      <c r="H75" s="52" t="s">
        <v>56</v>
      </c>
      <c r="I75" s="11" t="str">
        <f t="shared" si="4"/>
        <v>HDDOUT5_09_D_PR24</v>
      </c>
      <c r="J75" s="11" t="s">
        <v>117</v>
      </c>
      <c r="K75" s="11" t="s">
        <v>118</v>
      </c>
      <c r="L75" s="11" t="s">
        <v>119</v>
      </c>
      <c r="M75" s="64" t="str">
        <f>_xlfn.XLOOKUP(F_Inputs_Formatted!H75,F_Inputs!$B:$B,F_Inputs!C:C)</f>
        <v>Underlying calculations for common performance commitments - wastewater - River water quality?(phosphorus) - Change in phosphorus discharged from treatment works</v>
      </c>
      <c r="N75" s="64" t="str">
        <f>_xlfn.XLOOKUP(F_Inputs_Formatted!H75,F_Inputs!$B:$B,F_Inputs!D:D)</f>
        <v>kg</v>
      </c>
      <c r="O75" s="11">
        <v>4</v>
      </c>
      <c r="P75" s="11"/>
      <c r="Q75" s="16">
        <f>IFERROR(ROUND(INDEX(F_Inputs!$A$4:$Y$268, MATCH(F_Inputs_Formatted!$B75&amp;F_Inputs_Formatted!$H75,F_Inputs!$Y$4:$Y$268,0),MATCH(F_Inputs_Formatted!Q$4,F_Inputs!$A$4:$Y$4,0)),$O75),"##BLANK")</f>
        <v>-133.59039999999999</v>
      </c>
      <c r="R75" s="16">
        <f>IFERROR(ROUND(INDEX(F_Inputs!$A$4:$Y$268, MATCH(F_Inputs_Formatted!$B75&amp;F_Inputs_Formatted!$H75,F_Inputs!$Y$4:$Y$268,0),MATCH(F_Inputs_Formatted!R$4,F_Inputs!$A$4:$Y$4,0)),$O75),"##BLANK")</f>
        <v>-22.960899999999999</v>
      </c>
      <c r="S75" s="16">
        <f>IFERROR(ROUND(INDEX(F_Inputs!$A$4:$Y$268, MATCH(F_Inputs_Formatted!$B75&amp;F_Inputs_Formatted!$H75,F_Inputs!$Y$4:$Y$268,0),MATCH(F_Inputs_Formatted!S$4,F_Inputs!$A$4:$Y$4,0)),$O75),"##BLANK")</f>
        <v>7.1242000000000001</v>
      </c>
      <c r="T75" s="16">
        <f>IFERROR(ROUND(INDEX(F_Inputs!$A$4:$Y$268, MATCH(F_Inputs_Formatted!$B75&amp;F_Inputs_Formatted!$H75,F_Inputs!$Y$4:$Y$268,0),MATCH(F_Inputs_Formatted!T$4,F_Inputs!$A$4:$Y$4,0)),$O75),"##BLANK")</f>
        <v>10.837400000000001</v>
      </c>
      <c r="U75" s="16">
        <f>IFERROR(ROUND(INDEX(F_Inputs!$A$4:$Y$268, MATCH(F_Inputs_Formatted!$B75&amp;F_Inputs_Formatted!$H75,F_Inputs!$Y$4:$Y$268,0),MATCH(F_Inputs_Formatted!U$4,F_Inputs!$A$4:$Y$4,0)),$O75),"##BLANK")</f>
        <v>-129.75899999999999</v>
      </c>
      <c r="V75" s="16">
        <f>IFERROR(ROUND(INDEX(F_Inputs!$A$4:$Y$268, MATCH(F_Inputs_Formatted!$B75&amp;F_Inputs_Formatted!$H75,F_Inputs!$Y$4:$Y$268,0),MATCH(F_Inputs_Formatted!V$4,F_Inputs!$A$4:$Y$4,0)),$O75),"##BLANK")</f>
        <v>-16.237100000000002</v>
      </c>
      <c r="W75" s="16">
        <f>IFERROR(ROUND(INDEX(F_Inputs!$A$4:$Y$268, MATCH(F_Inputs_Formatted!$B75&amp;F_Inputs_Formatted!$H75,F_Inputs!$Y$4:$Y$268,0),MATCH(F_Inputs_Formatted!W$4,F_Inputs!$A$4:$Y$4,0)),$O75),"##BLANK")</f>
        <v>-7.7344999999999997</v>
      </c>
      <c r="X75" s="16">
        <f>IFERROR(ROUND(INDEX(F_Inputs!$A$4:$Y$268, MATCH(F_Inputs_Formatted!$B75&amp;F_Inputs_Formatted!$H75,F_Inputs!$Y$4:$Y$268,0),MATCH(F_Inputs_Formatted!X$4,F_Inputs!$A$4:$Y$4,0)),$O75),"##BLANK")</f>
        <v>20.517900000000001</v>
      </c>
      <c r="Y75" s="16">
        <f>IFERROR(ROUND(INDEX(F_Inputs!$A$4:$Y$268, MATCH(F_Inputs_Formatted!$B75&amp;F_Inputs_Formatted!$H75,F_Inputs!$Y$4:$Y$268,0),MATCH(F_Inputs_Formatted!Y$4,F_Inputs!$A$4:$Y$4,0)),$O75),"##BLANK")</f>
        <v>25.613</v>
      </c>
      <c r="Z75" s="16">
        <f>IFERROR(ROUND(INDEX(F_Inputs!$A$4:$Y$268, MATCH(F_Inputs_Formatted!$B75&amp;F_Inputs_Formatted!$H75,F_Inputs!$Y$4:$Y$268,0),MATCH(F_Inputs_Formatted!Z$4,F_Inputs!$A$4:$Y$4,0)),$O75),"##BLANK")</f>
        <v>0</v>
      </c>
      <c r="AA75" s="16">
        <f>IFERROR(ROUND(INDEX(F_Inputs!$A$4:$Y$268, MATCH(F_Inputs_Formatted!$B75&amp;F_Inputs_Formatted!$H75,F_Inputs!$Y$4:$Y$268,0),MATCH(F_Inputs_Formatted!AA$4,F_Inputs!$A$4:$Y$4,0)),$O75),"##BLANK")</f>
        <v>-29.446400000000001</v>
      </c>
      <c r="AB75" s="16">
        <f>IFERROR(ROUND(INDEX(F_Inputs!$A$4:$Y$268, MATCH(F_Inputs_Formatted!$B75&amp;F_Inputs_Formatted!$H75,F_Inputs!$Y$4:$Y$268,0),MATCH(F_Inputs_Formatted!AB$4,F_Inputs!$A$4:$Y$4,0)),$O75),"##BLANK")</f>
        <v>-74.989599999999996</v>
      </c>
      <c r="AC75" s="16">
        <f>IFERROR(ROUND(INDEX(F_Inputs!$A$4:$Y$268, MATCH(F_Inputs_Formatted!$B75&amp;F_Inputs_Formatted!$H75,F_Inputs!$Y$4:$Y$268,0),MATCH(F_Inputs_Formatted!AC$4,F_Inputs!$A$4:$Y$4,0)),$O75),"##BLANK")</f>
        <v>0</v>
      </c>
      <c r="AD75" s="16">
        <f>IFERROR(ROUND(INDEX(F_Inputs!$A$4:$Y$268, MATCH(F_Inputs_Formatted!$B75&amp;F_Inputs_Formatted!$H75,F_Inputs!$Y$4:$Y$268,0),MATCH(F_Inputs_Formatted!AD$4,F_Inputs!$A$4:$Y$4,0)),$O75),"##BLANK")</f>
        <v>0</v>
      </c>
      <c r="AE75" s="16">
        <f>IFERROR(ROUND(INDEX(F_Inputs!$A$4:$Y$268, MATCH(F_Inputs_Formatted!$B75&amp;F_Inputs_Formatted!$H75,F_Inputs!$Y$4:$Y$268,0),MATCH(F_Inputs_Formatted!AE$4,F_Inputs!$A$4:$Y$4,0)),$O75),"##BLANK")</f>
        <v>3443.2865999999999</v>
      </c>
      <c r="AF75" s="16">
        <f>IFERROR(ROUND(INDEX(F_Inputs!$A$4:$Y$268, MATCH(F_Inputs_Formatted!$B75&amp;F_Inputs_Formatted!$H75,F_Inputs!$Y$4:$Y$268,0),MATCH(F_Inputs_Formatted!AF$4,F_Inputs!$A$4:$Y$4,0)),$O75),"##BLANK")</f>
        <v>3443.2865999999999</v>
      </c>
      <c r="AG75" s="16">
        <f>IFERROR(ROUND(INDEX(F_Inputs!$A$4:$Y$268, MATCH(F_Inputs_Formatted!$B75&amp;F_Inputs_Formatted!$H75,F_Inputs!$Y$4:$Y$268,0),MATCH(F_Inputs_Formatted!AG$4,F_Inputs!$A$4:$Y$4,0)),$O75),"##BLANK")</f>
        <v>3443.2865999999999</v>
      </c>
      <c r="AH75" s="16">
        <f>IFERROR(ROUND(INDEX(F_Inputs!$A$4:$Y$268, MATCH(F_Inputs_Formatted!$B75&amp;F_Inputs_Formatted!$H75,F_Inputs!$Y$4:$Y$268,0),MATCH(F_Inputs_Formatted!AH$4,F_Inputs!$A$4:$Y$4,0)),$O75),"##BLANK")</f>
        <v>3443.2865999999999</v>
      </c>
      <c r="AI75" s="16">
        <f>IFERROR(ROUND(INDEX(F_Inputs!$A$4:$Y$268, MATCH(F_Inputs_Formatted!$B75&amp;F_Inputs_Formatted!$H75,F_Inputs!$Y$4:$Y$268,0),MATCH(F_Inputs_Formatted!AI$4,F_Inputs!$A$4:$Y$4,0)),$O75),"##BLANK")</f>
        <v>3443.2865999999999</v>
      </c>
    </row>
    <row r="76" spans="1:35" x14ac:dyDescent="0.25">
      <c r="A76" s="7"/>
      <c r="B76" s="9" t="s">
        <v>75</v>
      </c>
      <c r="C76" s="9" t="str">
        <f>_xlfn.XLOOKUP($B76,FD_Lists!$B$4:$B$25,FD_Lists!C$4:C$25)</f>
        <v>Northumbrian Water</v>
      </c>
      <c r="D76" s="9" t="str">
        <f>_xlfn.XLOOKUP($B76,FD_Lists!$B$4:$B$25,FD_Lists!D$4:D$25)</f>
        <v>England</v>
      </c>
      <c r="E76" s="9" t="str">
        <f>_xlfn.XLOOKUP($B76,FD_Lists!$B$4:$B$25,FD_Lists!E$4:E$25)</f>
        <v>Company</v>
      </c>
      <c r="F76" s="9" t="str">
        <f>_xlfn.XLOOKUP($B76,FD_Lists!$B$4:$B$25,FD_Lists!F$4:F$25)</f>
        <v>WaSC</v>
      </c>
      <c r="G76" s="10" t="s">
        <v>116</v>
      </c>
      <c r="H76" s="52" t="s">
        <v>56</v>
      </c>
      <c r="I76" s="11" t="str">
        <f t="shared" si="4"/>
        <v>NESOUT5_09_D_PR24</v>
      </c>
      <c r="J76" s="11" t="s">
        <v>117</v>
      </c>
      <c r="K76" s="11" t="s">
        <v>118</v>
      </c>
      <c r="L76" s="11" t="s">
        <v>119</v>
      </c>
      <c r="M76" s="64" t="str">
        <f>_xlfn.XLOOKUP(F_Inputs_Formatted!H76,F_Inputs!$B:$B,F_Inputs!C:C)</f>
        <v>Underlying calculations for common performance commitments - wastewater - River water quality?(phosphorus) - Change in phosphorus discharged from treatment works</v>
      </c>
      <c r="N76" s="64" t="str">
        <f>_xlfn.XLOOKUP(F_Inputs_Formatted!H76,F_Inputs!$B:$B,F_Inputs!D:D)</f>
        <v>kg</v>
      </c>
      <c r="O76" s="11">
        <v>4</v>
      </c>
      <c r="P76" s="11"/>
      <c r="Q76" s="16">
        <f>IFERROR(ROUND(INDEX(F_Inputs!$A$4:$Y$268, MATCH(F_Inputs_Formatted!$B76&amp;F_Inputs_Formatted!$H76,F_Inputs!$Y$4:$Y$268,0),MATCH(F_Inputs_Formatted!Q$4,F_Inputs!$A$4:$Y$4,0)),$O76),"##BLANK")</f>
        <v>0</v>
      </c>
      <c r="R76" s="16">
        <f>IFERROR(ROUND(INDEX(F_Inputs!$A$4:$Y$268, MATCH(F_Inputs_Formatted!$B76&amp;F_Inputs_Formatted!$H76,F_Inputs!$Y$4:$Y$268,0),MATCH(F_Inputs_Formatted!R$4,F_Inputs!$A$4:$Y$4,0)),$O76),"##BLANK")</f>
        <v>0</v>
      </c>
      <c r="S76" s="16">
        <f>IFERROR(ROUND(INDEX(F_Inputs!$A$4:$Y$268, MATCH(F_Inputs_Formatted!$B76&amp;F_Inputs_Formatted!$H76,F_Inputs!$Y$4:$Y$268,0),MATCH(F_Inputs_Formatted!S$4,F_Inputs!$A$4:$Y$4,0)),$O76),"##BLANK")</f>
        <v>0</v>
      </c>
      <c r="T76" s="16">
        <f>IFERROR(ROUND(INDEX(F_Inputs!$A$4:$Y$268, MATCH(F_Inputs_Formatted!$B76&amp;F_Inputs_Formatted!$H76,F_Inputs!$Y$4:$Y$268,0),MATCH(F_Inputs_Formatted!T$4,F_Inputs!$A$4:$Y$4,0)),$O76),"##BLANK")</f>
        <v>0</v>
      </c>
      <c r="U76" s="16">
        <f>IFERROR(ROUND(INDEX(F_Inputs!$A$4:$Y$268, MATCH(F_Inputs_Formatted!$B76&amp;F_Inputs_Formatted!$H76,F_Inputs!$Y$4:$Y$268,0),MATCH(F_Inputs_Formatted!U$4,F_Inputs!$A$4:$Y$4,0)),$O76),"##BLANK")</f>
        <v>0</v>
      </c>
      <c r="V76" s="16">
        <f>IFERROR(ROUND(INDEX(F_Inputs!$A$4:$Y$268, MATCH(F_Inputs_Formatted!$B76&amp;F_Inputs_Formatted!$H76,F_Inputs!$Y$4:$Y$268,0),MATCH(F_Inputs_Formatted!V$4,F_Inputs!$A$4:$Y$4,0)),$O76),"##BLANK")</f>
        <v>0</v>
      </c>
      <c r="W76" s="16">
        <f>IFERROR(ROUND(INDEX(F_Inputs!$A$4:$Y$268, MATCH(F_Inputs_Formatted!$B76&amp;F_Inputs_Formatted!$H76,F_Inputs!$Y$4:$Y$268,0),MATCH(F_Inputs_Formatted!W$4,F_Inputs!$A$4:$Y$4,0)),$O76),"##BLANK")</f>
        <v>0</v>
      </c>
      <c r="X76" s="16">
        <f>IFERROR(ROUND(INDEX(F_Inputs!$A$4:$Y$268, MATCH(F_Inputs_Formatted!$B76&amp;F_Inputs_Formatted!$H76,F_Inputs!$Y$4:$Y$268,0),MATCH(F_Inputs_Formatted!X$4,F_Inputs!$A$4:$Y$4,0)),$O76),"##BLANK")</f>
        <v>0</v>
      </c>
      <c r="Y76" s="16">
        <f>IFERROR(ROUND(INDEX(F_Inputs!$A$4:$Y$268, MATCH(F_Inputs_Formatted!$B76&amp;F_Inputs_Formatted!$H76,F_Inputs!$Y$4:$Y$268,0),MATCH(F_Inputs_Formatted!Y$4,F_Inputs!$A$4:$Y$4,0)),$O76),"##BLANK")</f>
        <v>0</v>
      </c>
      <c r="Z76" s="16">
        <f>IFERROR(ROUND(INDEX(F_Inputs!$A$4:$Y$268, MATCH(F_Inputs_Formatted!$B76&amp;F_Inputs_Formatted!$H76,F_Inputs!$Y$4:$Y$268,0),MATCH(F_Inputs_Formatted!Z$4,F_Inputs!$A$4:$Y$4,0)),$O76),"##BLANK")</f>
        <v>0</v>
      </c>
      <c r="AA76" s="16">
        <f>IFERROR(ROUND(INDEX(F_Inputs!$A$4:$Y$268, MATCH(F_Inputs_Formatted!$B76&amp;F_Inputs_Formatted!$H76,F_Inputs!$Y$4:$Y$268,0),MATCH(F_Inputs_Formatted!AA$4,F_Inputs!$A$4:$Y$4,0)),$O76),"##BLANK")</f>
        <v>2277.4249</v>
      </c>
      <c r="AB76" s="16">
        <f>IFERROR(ROUND(INDEX(F_Inputs!$A$4:$Y$268, MATCH(F_Inputs_Formatted!$B76&amp;F_Inputs_Formatted!$H76,F_Inputs!$Y$4:$Y$268,0),MATCH(F_Inputs_Formatted!AB$4,F_Inputs!$A$4:$Y$4,0)),$O76),"##BLANK")</f>
        <v>6394.0753999999997</v>
      </c>
      <c r="AC76" s="16">
        <f>IFERROR(ROUND(INDEX(F_Inputs!$A$4:$Y$268, MATCH(F_Inputs_Formatted!$B76&amp;F_Inputs_Formatted!$H76,F_Inputs!$Y$4:$Y$268,0),MATCH(F_Inputs_Formatted!AC$4,F_Inputs!$A$4:$Y$4,0)),$O76),"##BLANK")</f>
        <v>2649.4971</v>
      </c>
      <c r="AD76" s="16">
        <f>IFERROR(ROUND(INDEX(F_Inputs!$A$4:$Y$268, MATCH(F_Inputs_Formatted!$B76&amp;F_Inputs_Formatted!$H76,F_Inputs!$Y$4:$Y$268,0),MATCH(F_Inputs_Formatted!AD$4,F_Inputs!$A$4:$Y$4,0)),$O76),"##BLANK")</f>
        <v>-28286.611199999999</v>
      </c>
      <c r="AE76" s="16">
        <f>IFERROR(ROUND(INDEX(F_Inputs!$A$4:$Y$268, MATCH(F_Inputs_Formatted!$B76&amp;F_Inputs_Formatted!$H76,F_Inputs!$Y$4:$Y$268,0),MATCH(F_Inputs_Formatted!AE$4,F_Inputs!$A$4:$Y$4,0)),$O76),"##BLANK")</f>
        <v>-10004.439700000001</v>
      </c>
      <c r="AF76" s="16">
        <f>IFERROR(ROUND(INDEX(F_Inputs!$A$4:$Y$268, MATCH(F_Inputs_Formatted!$B76&amp;F_Inputs_Formatted!$H76,F_Inputs!$Y$4:$Y$268,0),MATCH(F_Inputs_Formatted!AF$4,F_Inputs!$A$4:$Y$4,0)),$O76),"##BLANK")</f>
        <v>-9210.9467999999997</v>
      </c>
      <c r="AG76" s="16">
        <f>IFERROR(ROUND(INDEX(F_Inputs!$A$4:$Y$268, MATCH(F_Inputs_Formatted!$B76&amp;F_Inputs_Formatted!$H76,F_Inputs!$Y$4:$Y$268,0),MATCH(F_Inputs_Formatted!AG$4,F_Inputs!$A$4:$Y$4,0)),$O76),"##BLANK")</f>
        <v>7121.2232999999997</v>
      </c>
      <c r="AH76" s="16">
        <f>IFERROR(ROUND(INDEX(F_Inputs!$A$4:$Y$268, MATCH(F_Inputs_Formatted!$B76&amp;F_Inputs_Formatted!$H76,F_Inputs!$Y$4:$Y$268,0),MATCH(F_Inputs_Formatted!AH$4,F_Inputs!$A$4:$Y$4,0)),$O76),"##BLANK")</f>
        <v>7340.5941999999995</v>
      </c>
      <c r="AI76" s="16">
        <f>IFERROR(ROUND(INDEX(F_Inputs!$A$4:$Y$268, MATCH(F_Inputs_Formatted!$B76&amp;F_Inputs_Formatted!$H76,F_Inputs!$Y$4:$Y$268,0),MATCH(F_Inputs_Formatted!AI$4,F_Inputs!$A$4:$Y$4,0)),$O76),"##BLANK")</f>
        <v>7567.4960000000001</v>
      </c>
    </row>
    <row r="77" spans="1:35" x14ac:dyDescent="0.25">
      <c r="A77" s="7"/>
      <c r="B77" s="9" t="s">
        <v>76</v>
      </c>
      <c r="C77" s="9" t="str">
        <f>_xlfn.XLOOKUP($B77,FD_Lists!$B$4:$B$25,FD_Lists!C$4:C$25)</f>
        <v>Severn Trent Water</v>
      </c>
      <c r="D77" s="9" t="str">
        <f>_xlfn.XLOOKUP($B77,FD_Lists!$B$4:$B$25,FD_Lists!D$4:D$25)</f>
        <v>England</v>
      </c>
      <c r="E77" s="9" t="str">
        <f>_xlfn.XLOOKUP($B77,FD_Lists!$B$4:$B$25,FD_Lists!E$4:E$25)</f>
        <v>Company</v>
      </c>
      <c r="F77" s="9" t="str">
        <f>_xlfn.XLOOKUP($B77,FD_Lists!$B$4:$B$25,FD_Lists!F$4:F$25)</f>
        <v>WaSC</v>
      </c>
      <c r="G77" s="10" t="s">
        <v>116</v>
      </c>
      <c r="H77" s="52" t="s">
        <v>56</v>
      </c>
      <c r="I77" s="11" t="str">
        <f t="shared" si="4"/>
        <v>SVEOUT5_09_D_PR24</v>
      </c>
      <c r="J77" s="11" t="s">
        <v>117</v>
      </c>
      <c r="K77" s="11" t="s">
        <v>118</v>
      </c>
      <c r="L77" s="11" t="s">
        <v>119</v>
      </c>
      <c r="M77" s="64" t="str">
        <f>_xlfn.XLOOKUP(F_Inputs_Formatted!H77,F_Inputs!$B:$B,F_Inputs!C:C)</f>
        <v>Underlying calculations for common performance commitments - wastewater - River water quality?(phosphorus) - Change in phosphorus discharged from treatment works</v>
      </c>
      <c r="N77" s="64" t="str">
        <f>_xlfn.XLOOKUP(F_Inputs_Formatted!H77,F_Inputs!$B:$B,F_Inputs!D:D)</f>
        <v>kg</v>
      </c>
      <c r="O77" s="11">
        <v>4</v>
      </c>
      <c r="P77" s="11"/>
      <c r="Q77" s="16">
        <f>IFERROR(ROUND(INDEX(F_Inputs!$A$4:$Y$268, MATCH(F_Inputs_Formatted!$B77&amp;F_Inputs_Formatted!$H77,F_Inputs!$Y$4:$Y$268,0),MATCH(F_Inputs_Formatted!Q$4,F_Inputs!$A$4:$Y$4,0)),$O77),"##BLANK")</f>
        <v>0</v>
      </c>
      <c r="R77" s="16">
        <f>IFERROR(ROUND(INDEX(F_Inputs!$A$4:$Y$268, MATCH(F_Inputs_Formatted!$B77&amp;F_Inputs_Formatted!$H77,F_Inputs!$Y$4:$Y$268,0),MATCH(F_Inputs_Formatted!R$4,F_Inputs!$A$4:$Y$4,0)),$O77),"##BLANK")</f>
        <v>0</v>
      </c>
      <c r="S77" s="16">
        <f>IFERROR(ROUND(INDEX(F_Inputs!$A$4:$Y$268, MATCH(F_Inputs_Formatted!$B77&amp;F_Inputs_Formatted!$H77,F_Inputs!$Y$4:$Y$268,0),MATCH(F_Inputs_Formatted!S$4,F_Inputs!$A$4:$Y$4,0)),$O77),"##BLANK")</f>
        <v>0</v>
      </c>
      <c r="T77" s="16">
        <f>IFERROR(ROUND(INDEX(F_Inputs!$A$4:$Y$268, MATCH(F_Inputs_Formatted!$B77&amp;F_Inputs_Formatted!$H77,F_Inputs!$Y$4:$Y$268,0),MATCH(F_Inputs_Formatted!T$4,F_Inputs!$A$4:$Y$4,0)),$O77),"##BLANK")</f>
        <v>0</v>
      </c>
      <c r="U77" s="16">
        <f>IFERROR(ROUND(INDEX(F_Inputs!$A$4:$Y$268, MATCH(F_Inputs_Formatted!$B77&amp;F_Inputs_Formatted!$H77,F_Inputs!$Y$4:$Y$268,0),MATCH(F_Inputs_Formatted!U$4,F_Inputs!$A$4:$Y$4,0)),$O77),"##BLANK")</f>
        <v>0</v>
      </c>
      <c r="V77" s="16">
        <f>IFERROR(ROUND(INDEX(F_Inputs!$A$4:$Y$268, MATCH(F_Inputs_Formatted!$B77&amp;F_Inputs_Formatted!$H77,F_Inputs!$Y$4:$Y$268,0),MATCH(F_Inputs_Formatted!V$4,F_Inputs!$A$4:$Y$4,0)),$O77),"##BLANK")</f>
        <v>0</v>
      </c>
      <c r="W77" s="16">
        <f>IFERROR(ROUND(INDEX(F_Inputs!$A$4:$Y$268, MATCH(F_Inputs_Formatted!$B77&amp;F_Inputs_Formatted!$H77,F_Inputs!$Y$4:$Y$268,0),MATCH(F_Inputs_Formatted!W$4,F_Inputs!$A$4:$Y$4,0)),$O77),"##BLANK")</f>
        <v>0</v>
      </c>
      <c r="X77" s="16">
        <f>IFERROR(ROUND(INDEX(F_Inputs!$A$4:$Y$268, MATCH(F_Inputs_Formatted!$B77&amp;F_Inputs_Formatted!$H77,F_Inputs!$Y$4:$Y$268,0),MATCH(F_Inputs_Formatted!X$4,F_Inputs!$A$4:$Y$4,0)),$O77),"##BLANK")</f>
        <v>0</v>
      </c>
      <c r="Y77" s="16">
        <f>IFERROR(ROUND(INDEX(F_Inputs!$A$4:$Y$268, MATCH(F_Inputs_Formatted!$B77&amp;F_Inputs_Formatted!$H77,F_Inputs!$Y$4:$Y$268,0),MATCH(F_Inputs_Formatted!Y$4,F_Inputs!$A$4:$Y$4,0)),$O77),"##BLANK")</f>
        <v>0</v>
      </c>
      <c r="Z77" s="16">
        <f>IFERROR(ROUND(INDEX(F_Inputs!$A$4:$Y$268, MATCH(F_Inputs_Formatted!$B77&amp;F_Inputs_Formatted!$H77,F_Inputs!$Y$4:$Y$268,0),MATCH(F_Inputs_Formatted!Z$4,F_Inputs!$A$4:$Y$4,0)),$O77),"##BLANK")</f>
        <v>0</v>
      </c>
      <c r="AA77" s="16">
        <f>IFERROR(ROUND(INDEX(F_Inputs!$A$4:$Y$268, MATCH(F_Inputs_Formatted!$B77&amp;F_Inputs_Formatted!$H77,F_Inputs!$Y$4:$Y$268,0),MATCH(F_Inputs_Formatted!AA$4,F_Inputs!$A$4:$Y$4,0)),$O77),"##BLANK")</f>
        <v>184831.89910000001</v>
      </c>
      <c r="AB77" s="16">
        <f>IFERROR(ROUND(INDEX(F_Inputs!$A$4:$Y$268, MATCH(F_Inputs_Formatted!$B77&amp;F_Inputs_Formatted!$H77,F_Inputs!$Y$4:$Y$268,0),MATCH(F_Inputs_Formatted!AB$4,F_Inputs!$A$4:$Y$4,0)),$O77),"##BLANK")</f>
        <v>169482.05960000001</v>
      </c>
      <c r="AC77" s="16">
        <f>IFERROR(ROUND(INDEX(F_Inputs!$A$4:$Y$268, MATCH(F_Inputs_Formatted!$B77&amp;F_Inputs_Formatted!$H77,F_Inputs!$Y$4:$Y$268,0),MATCH(F_Inputs_Formatted!AC$4,F_Inputs!$A$4:$Y$4,0)),$O77),"##BLANK")</f>
        <v>180966.53</v>
      </c>
      <c r="AD77" s="16">
        <f>IFERROR(ROUND(INDEX(F_Inputs!$A$4:$Y$268, MATCH(F_Inputs_Formatted!$B77&amp;F_Inputs_Formatted!$H77,F_Inputs!$Y$4:$Y$268,0),MATCH(F_Inputs_Formatted!AD$4,F_Inputs!$A$4:$Y$4,0)),$O77),"##BLANK")</f>
        <v>186267.44639999999</v>
      </c>
      <c r="AE77" s="16">
        <f>IFERROR(ROUND(INDEX(F_Inputs!$A$4:$Y$268, MATCH(F_Inputs_Formatted!$B77&amp;F_Inputs_Formatted!$H77,F_Inputs!$Y$4:$Y$268,0),MATCH(F_Inputs_Formatted!AE$4,F_Inputs!$A$4:$Y$4,0)),$O77),"##BLANK")</f>
        <v>585367.69090000005</v>
      </c>
      <c r="AF77" s="16">
        <f>IFERROR(ROUND(INDEX(F_Inputs!$A$4:$Y$268, MATCH(F_Inputs_Formatted!$B77&amp;F_Inputs_Formatted!$H77,F_Inputs!$Y$4:$Y$268,0),MATCH(F_Inputs_Formatted!AF$4,F_Inputs!$A$4:$Y$4,0)),$O77),"##BLANK")</f>
        <v>623415.72560000001</v>
      </c>
      <c r="AG77" s="16">
        <f>IFERROR(ROUND(INDEX(F_Inputs!$A$4:$Y$268, MATCH(F_Inputs_Formatted!$B77&amp;F_Inputs_Formatted!$H77,F_Inputs!$Y$4:$Y$268,0),MATCH(F_Inputs_Formatted!AG$4,F_Inputs!$A$4:$Y$4,0)),$O77),"##BLANK")</f>
        <v>779730.41119999997</v>
      </c>
      <c r="AH77" s="16">
        <f>IFERROR(ROUND(INDEX(F_Inputs!$A$4:$Y$268, MATCH(F_Inputs_Formatted!$B77&amp;F_Inputs_Formatted!$H77,F_Inputs!$Y$4:$Y$268,0),MATCH(F_Inputs_Formatted!AH$4,F_Inputs!$A$4:$Y$4,0)),$O77),"##BLANK")</f>
        <v>886671.86739999999</v>
      </c>
      <c r="AI77" s="16">
        <f>IFERROR(ROUND(INDEX(F_Inputs!$A$4:$Y$268, MATCH(F_Inputs_Formatted!$B77&amp;F_Inputs_Formatted!$H77,F_Inputs!$Y$4:$Y$268,0),MATCH(F_Inputs_Formatted!AI$4,F_Inputs!$A$4:$Y$4,0)),$O77),"##BLANK")</f>
        <v>886671.86739999999</v>
      </c>
    </row>
    <row r="78" spans="1:35" x14ac:dyDescent="0.25">
      <c r="A78" s="7"/>
      <c r="B78" s="9" t="s">
        <v>81</v>
      </c>
      <c r="C78" s="9" t="str">
        <f>_xlfn.XLOOKUP($B78,FD_Lists!$B$4:$B$25,FD_Lists!C$4:C$25)</f>
        <v>Southern Water</v>
      </c>
      <c r="D78" s="9" t="str">
        <f>_xlfn.XLOOKUP($B78,FD_Lists!$B$4:$B$25,FD_Lists!D$4:D$25)</f>
        <v>England</v>
      </c>
      <c r="E78" s="9" t="str">
        <f>_xlfn.XLOOKUP($B78,FD_Lists!$B$4:$B$25,FD_Lists!E$4:E$25)</f>
        <v>Company</v>
      </c>
      <c r="F78" s="9" t="str">
        <f>_xlfn.XLOOKUP($B78,FD_Lists!$B$4:$B$25,FD_Lists!F$4:F$25)</f>
        <v>WaSC</v>
      </c>
      <c r="G78" s="10" t="s">
        <v>116</v>
      </c>
      <c r="H78" s="52" t="s">
        <v>56</v>
      </c>
      <c r="I78" s="11" t="str">
        <f t="shared" si="4"/>
        <v>SRNOUT5_09_D_PR24</v>
      </c>
      <c r="J78" s="11" t="s">
        <v>117</v>
      </c>
      <c r="K78" s="11" t="s">
        <v>118</v>
      </c>
      <c r="L78" s="11" t="s">
        <v>119</v>
      </c>
      <c r="M78" s="64" t="str">
        <f>_xlfn.XLOOKUP(F_Inputs_Formatted!H78,F_Inputs!$B:$B,F_Inputs!C:C)</f>
        <v>Underlying calculations for common performance commitments - wastewater - River water quality?(phosphorus) - Change in phosphorus discharged from treatment works</v>
      </c>
      <c r="N78" s="64" t="str">
        <f>_xlfn.XLOOKUP(F_Inputs_Formatted!H78,F_Inputs!$B:$B,F_Inputs!D:D)</f>
        <v>kg</v>
      </c>
      <c r="O78" s="11">
        <v>4</v>
      </c>
      <c r="P78" s="11"/>
      <c r="Q78" s="16">
        <f>IFERROR(ROUND(INDEX(F_Inputs!$A$4:$Y$268, MATCH(F_Inputs_Formatted!$B78&amp;F_Inputs_Formatted!$H78,F_Inputs!$Y$4:$Y$268,0),MATCH(F_Inputs_Formatted!Q$4,F_Inputs!$A$4:$Y$4,0)),$O78),"##BLANK")</f>
        <v>0</v>
      </c>
      <c r="R78" s="16">
        <f>IFERROR(ROUND(INDEX(F_Inputs!$A$4:$Y$268, MATCH(F_Inputs_Formatted!$B78&amp;F_Inputs_Formatted!$H78,F_Inputs!$Y$4:$Y$268,0),MATCH(F_Inputs_Formatted!R$4,F_Inputs!$A$4:$Y$4,0)),$O78),"##BLANK")</f>
        <v>0</v>
      </c>
      <c r="S78" s="16">
        <f>IFERROR(ROUND(INDEX(F_Inputs!$A$4:$Y$268, MATCH(F_Inputs_Formatted!$B78&amp;F_Inputs_Formatted!$H78,F_Inputs!$Y$4:$Y$268,0),MATCH(F_Inputs_Formatted!S$4,F_Inputs!$A$4:$Y$4,0)),$O78),"##BLANK")</f>
        <v>0</v>
      </c>
      <c r="T78" s="16">
        <f>IFERROR(ROUND(INDEX(F_Inputs!$A$4:$Y$268, MATCH(F_Inputs_Formatted!$B78&amp;F_Inputs_Formatted!$H78,F_Inputs!$Y$4:$Y$268,0),MATCH(F_Inputs_Formatted!T$4,F_Inputs!$A$4:$Y$4,0)),$O78),"##BLANK")</f>
        <v>0</v>
      </c>
      <c r="U78" s="16">
        <f>IFERROR(ROUND(INDEX(F_Inputs!$A$4:$Y$268, MATCH(F_Inputs_Formatted!$B78&amp;F_Inputs_Formatted!$H78,F_Inputs!$Y$4:$Y$268,0),MATCH(F_Inputs_Formatted!U$4,F_Inputs!$A$4:$Y$4,0)),$O78),"##BLANK")</f>
        <v>0</v>
      </c>
      <c r="V78" s="16">
        <f>IFERROR(ROUND(INDEX(F_Inputs!$A$4:$Y$268, MATCH(F_Inputs_Formatted!$B78&amp;F_Inputs_Formatted!$H78,F_Inputs!$Y$4:$Y$268,0),MATCH(F_Inputs_Formatted!V$4,F_Inputs!$A$4:$Y$4,0)),$O78),"##BLANK")</f>
        <v>0</v>
      </c>
      <c r="W78" s="16">
        <f>IFERROR(ROUND(INDEX(F_Inputs!$A$4:$Y$268, MATCH(F_Inputs_Formatted!$B78&amp;F_Inputs_Formatted!$H78,F_Inputs!$Y$4:$Y$268,0),MATCH(F_Inputs_Formatted!W$4,F_Inputs!$A$4:$Y$4,0)),$O78),"##BLANK")</f>
        <v>0</v>
      </c>
      <c r="X78" s="16">
        <f>IFERROR(ROUND(INDEX(F_Inputs!$A$4:$Y$268, MATCH(F_Inputs_Formatted!$B78&amp;F_Inputs_Formatted!$H78,F_Inputs!$Y$4:$Y$268,0),MATCH(F_Inputs_Formatted!X$4,F_Inputs!$A$4:$Y$4,0)),$O78),"##BLANK")</f>
        <v>0</v>
      </c>
      <c r="Y78" s="16">
        <f>IFERROR(ROUND(INDEX(F_Inputs!$A$4:$Y$268, MATCH(F_Inputs_Formatted!$B78&amp;F_Inputs_Formatted!$H78,F_Inputs!$Y$4:$Y$268,0),MATCH(F_Inputs_Formatted!Y$4,F_Inputs!$A$4:$Y$4,0)),$O78),"##BLANK")</f>
        <v>0</v>
      </c>
      <c r="Z78" s="16">
        <f>IFERROR(ROUND(INDEX(F_Inputs!$A$4:$Y$268, MATCH(F_Inputs_Formatted!$B78&amp;F_Inputs_Formatted!$H78,F_Inputs!$Y$4:$Y$268,0),MATCH(F_Inputs_Formatted!Z$4,F_Inputs!$A$4:$Y$4,0)),$O78),"##BLANK")</f>
        <v>0</v>
      </c>
      <c r="AA78" s="16">
        <f>IFERROR(ROUND(INDEX(F_Inputs!$A$4:$Y$268, MATCH(F_Inputs_Formatted!$B78&amp;F_Inputs_Formatted!$H78,F_Inputs!$Y$4:$Y$268,0),MATCH(F_Inputs_Formatted!AA$4,F_Inputs!$A$4:$Y$4,0)),$O78),"##BLANK")</f>
        <v>0</v>
      </c>
      <c r="AB78" s="16">
        <f>IFERROR(ROUND(INDEX(F_Inputs!$A$4:$Y$268, MATCH(F_Inputs_Formatted!$B78&amp;F_Inputs_Formatted!$H78,F_Inputs!$Y$4:$Y$268,0),MATCH(F_Inputs_Formatted!AB$4,F_Inputs!$A$4:$Y$4,0)),$O78),"##BLANK")</f>
        <v>0</v>
      </c>
      <c r="AC78" s="16">
        <f>IFERROR(ROUND(INDEX(F_Inputs!$A$4:$Y$268, MATCH(F_Inputs_Formatted!$B78&amp;F_Inputs_Formatted!$H78,F_Inputs!$Y$4:$Y$268,0),MATCH(F_Inputs_Formatted!AC$4,F_Inputs!$A$4:$Y$4,0)),$O78),"##BLANK")</f>
        <v>0</v>
      </c>
      <c r="AD78" s="16">
        <f>IFERROR(ROUND(INDEX(F_Inputs!$A$4:$Y$268, MATCH(F_Inputs_Formatted!$B78&amp;F_Inputs_Formatted!$H78,F_Inputs!$Y$4:$Y$268,0),MATCH(F_Inputs_Formatted!AD$4,F_Inputs!$A$4:$Y$4,0)),$O78),"##BLANK")</f>
        <v>84345.593099999998</v>
      </c>
      <c r="AE78" s="16">
        <f>IFERROR(ROUND(INDEX(F_Inputs!$A$4:$Y$268, MATCH(F_Inputs_Formatted!$B78&amp;F_Inputs_Formatted!$H78,F_Inputs!$Y$4:$Y$268,0),MATCH(F_Inputs_Formatted!AE$4,F_Inputs!$A$4:$Y$4,0)),$O78),"##BLANK")</f>
        <v>84345.593099999998</v>
      </c>
      <c r="AF78" s="16">
        <f>IFERROR(ROUND(INDEX(F_Inputs!$A$4:$Y$268, MATCH(F_Inputs_Formatted!$B78&amp;F_Inputs_Formatted!$H78,F_Inputs!$Y$4:$Y$268,0),MATCH(F_Inputs_Formatted!AF$4,F_Inputs!$A$4:$Y$4,0)),$O78),"##BLANK")</f>
        <v>84345.593099999998</v>
      </c>
      <c r="AG78" s="16">
        <f>IFERROR(ROUND(INDEX(F_Inputs!$A$4:$Y$268, MATCH(F_Inputs_Formatted!$B78&amp;F_Inputs_Formatted!$H78,F_Inputs!$Y$4:$Y$268,0),MATCH(F_Inputs_Formatted!AG$4,F_Inputs!$A$4:$Y$4,0)),$O78),"##BLANK")</f>
        <v>84345.593099999998</v>
      </c>
      <c r="AH78" s="16">
        <f>IFERROR(ROUND(INDEX(F_Inputs!$A$4:$Y$268, MATCH(F_Inputs_Formatted!$B78&amp;F_Inputs_Formatted!$H78,F_Inputs!$Y$4:$Y$268,0),MATCH(F_Inputs_Formatted!AH$4,F_Inputs!$A$4:$Y$4,0)),$O78),"##BLANK")</f>
        <v>84345.593099999998</v>
      </c>
      <c r="AI78" s="16">
        <f>IFERROR(ROUND(INDEX(F_Inputs!$A$4:$Y$268, MATCH(F_Inputs_Formatted!$B78&amp;F_Inputs_Formatted!$H78,F_Inputs!$Y$4:$Y$268,0),MATCH(F_Inputs_Formatted!AI$4,F_Inputs!$A$4:$Y$4,0)),$O78),"##BLANK")</f>
        <v>182028.3842</v>
      </c>
    </row>
    <row r="79" spans="1:35" x14ac:dyDescent="0.25">
      <c r="A79" s="7"/>
      <c r="B79" s="9" t="s">
        <v>82</v>
      </c>
      <c r="C79" s="9" t="str">
        <f>_xlfn.XLOOKUP($B79,FD_Lists!$B$4:$B$25,FD_Lists!C$4:C$25)</f>
        <v>Thames Water</v>
      </c>
      <c r="D79" s="9" t="str">
        <f>_xlfn.XLOOKUP($B79,FD_Lists!$B$4:$B$25,FD_Lists!D$4:D$25)</f>
        <v>England</v>
      </c>
      <c r="E79" s="9" t="str">
        <f>_xlfn.XLOOKUP($B79,FD_Lists!$B$4:$B$25,FD_Lists!E$4:E$25)</f>
        <v>Company</v>
      </c>
      <c r="F79" s="9" t="str">
        <f>_xlfn.XLOOKUP($B79,FD_Lists!$B$4:$B$25,FD_Lists!F$4:F$25)</f>
        <v>WaSC</v>
      </c>
      <c r="G79" s="10" t="s">
        <v>116</v>
      </c>
      <c r="H79" s="52" t="s">
        <v>56</v>
      </c>
      <c r="I79" s="11" t="str">
        <f t="shared" si="4"/>
        <v>TMSOUT5_09_D_PR24</v>
      </c>
      <c r="J79" s="11" t="s">
        <v>117</v>
      </c>
      <c r="K79" s="11" t="s">
        <v>118</v>
      </c>
      <c r="L79" s="11" t="s">
        <v>119</v>
      </c>
      <c r="M79" s="64" t="str">
        <f>_xlfn.XLOOKUP(F_Inputs_Formatted!H79,F_Inputs!$B:$B,F_Inputs!C:C)</f>
        <v>Underlying calculations for common performance commitments - wastewater - River water quality?(phosphorus) - Change in phosphorus discharged from treatment works</v>
      </c>
      <c r="N79" s="64" t="str">
        <f>_xlfn.XLOOKUP(F_Inputs_Formatted!H79,F_Inputs!$B:$B,F_Inputs!D:D)</f>
        <v>kg</v>
      </c>
      <c r="O79" s="11">
        <v>4</v>
      </c>
      <c r="P79" s="11"/>
      <c r="Q79" s="16">
        <f>IFERROR(ROUND(INDEX(F_Inputs!$A$4:$Y$268, MATCH(F_Inputs_Formatted!$B79&amp;F_Inputs_Formatted!$H79,F_Inputs!$Y$4:$Y$268,0),MATCH(F_Inputs_Formatted!Q$4,F_Inputs!$A$4:$Y$4,0)),$O79),"##BLANK")</f>
        <v>72194.198999999993</v>
      </c>
      <c r="R79" s="16">
        <f>IFERROR(ROUND(INDEX(F_Inputs!$A$4:$Y$268, MATCH(F_Inputs_Formatted!$B79&amp;F_Inputs_Formatted!$H79,F_Inputs!$Y$4:$Y$268,0),MATCH(F_Inputs_Formatted!R$4,F_Inputs!$A$4:$Y$4,0)),$O79),"##BLANK")</f>
        <v>-71094.672399999996</v>
      </c>
      <c r="S79" s="16">
        <f>IFERROR(ROUND(INDEX(F_Inputs!$A$4:$Y$268, MATCH(F_Inputs_Formatted!$B79&amp;F_Inputs_Formatted!$H79,F_Inputs!$Y$4:$Y$268,0),MATCH(F_Inputs_Formatted!S$4,F_Inputs!$A$4:$Y$4,0)),$O79),"##BLANK")</f>
        <v>-15003.320299999999</v>
      </c>
      <c r="T79" s="16">
        <f>IFERROR(ROUND(INDEX(F_Inputs!$A$4:$Y$268, MATCH(F_Inputs_Formatted!$B79&amp;F_Inputs_Formatted!$H79,F_Inputs!$Y$4:$Y$268,0),MATCH(F_Inputs_Formatted!T$4,F_Inputs!$A$4:$Y$4,0)),$O79),"##BLANK")</f>
        <v>13974.9797</v>
      </c>
      <c r="U79" s="16">
        <f>IFERROR(ROUND(INDEX(F_Inputs!$A$4:$Y$268, MATCH(F_Inputs_Formatted!$B79&amp;F_Inputs_Formatted!$H79,F_Inputs!$Y$4:$Y$268,0),MATCH(F_Inputs_Formatted!U$4,F_Inputs!$A$4:$Y$4,0)),$O79),"##BLANK")</f>
        <v>42884.624300000003</v>
      </c>
      <c r="V79" s="16">
        <f>IFERROR(ROUND(INDEX(F_Inputs!$A$4:$Y$268, MATCH(F_Inputs_Formatted!$B79&amp;F_Inputs_Formatted!$H79,F_Inputs!$Y$4:$Y$268,0),MATCH(F_Inputs_Formatted!V$4,F_Inputs!$A$4:$Y$4,0)),$O79),"##BLANK")</f>
        <v>16118.177600000001</v>
      </c>
      <c r="W79" s="16">
        <f>IFERROR(ROUND(INDEX(F_Inputs!$A$4:$Y$268, MATCH(F_Inputs_Formatted!$B79&amp;F_Inputs_Formatted!$H79,F_Inputs!$Y$4:$Y$268,0),MATCH(F_Inputs_Formatted!W$4,F_Inputs!$A$4:$Y$4,0)),$O79),"##BLANK")</f>
        <v>101396.86169999999</v>
      </c>
      <c r="X79" s="16">
        <f>IFERROR(ROUND(INDEX(F_Inputs!$A$4:$Y$268, MATCH(F_Inputs_Formatted!$B79&amp;F_Inputs_Formatted!$H79,F_Inputs!$Y$4:$Y$268,0),MATCH(F_Inputs_Formatted!X$4,F_Inputs!$A$4:$Y$4,0)),$O79),"##BLANK")</f>
        <v>110991.58259999999</v>
      </c>
      <c r="Y79" s="16">
        <f>IFERROR(ROUND(INDEX(F_Inputs!$A$4:$Y$268, MATCH(F_Inputs_Formatted!$B79&amp;F_Inputs_Formatted!$H79,F_Inputs!$Y$4:$Y$268,0),MATCH(F_Inputs_Formatted!Y$4,F_Inputs!$A$4:$Y$4,0)),$O79),"##BLANK")</f>
        <v>97902.815499999997</v>
      </c>
      <c r="Z79" s="16">
        <f>IFERROR(ROUND(INDEX(F_Inputs!$A$4:$Y$268, MATCH(F_Inputs_Formatted!$B79&amp;F_Inputs_Formatted!$H79,F_Inputs!$Y$4:$Y$268,0),MATCH(F_Inputs_Formatted!Z$4,F_Inputs!$A$4:$Y$4,0)),$O79),"##BLANK")</f>
        <v>0</v>
      </c>
      <c r="AA79" s="16">
        <f>IFERROR(ROUND(INDEX(F_Inputs!$A$4:$Y$268, MATCH(F_Inputs_Formatted!$B79&amp;F_Inputs_Formatted!$H79,F_Inputs!$Y$4:$Y$268,0),MATCH(F_Inputs_Formatted!AA$4,F_Inputs!$A$4:$Y$4,0)),$O79),"##BLANK")</f>
        <v>22985.135699999999</v>
      </c>
      <c r="AB79" s="16">
        <f>IFERROR(ROUND(INDEX(F_Inputs!$A$4:$Y$268, MATCH(F_Inputs_Formatted!$B79&amp;F_Inputs_Formatted!$H79,F_Inputs!$Y$4:$Y$268,0),MATCH(F_Inputs_Formatted!AB$4,F_Inputs!$A$4:$Y$4,0)),$O79),"##BLANK")</f>
        <v>66702.650299999994</v>
      </c>
      <c r="AC79" s="16">
        <f>IFERROR(ROUND(INDEX(F_Inputs!$A$4:$Y$268, MATCH(F_Inputs_Formatted!$B79&amp;F_Inputs_Formatted!$H79,F_Inputs!$Y$4:$Y$268,0),MATCH(F_Inputs_Formatted!AC$4,F_Inputs!$A$4:$Y$4,0)),$O79),"##BLANK")</f>
        <v>32688.405999999999</v>
      </c>
      <c r="AD79" s="16">
        <f>IFERROR(ROUND(INDEX(F_Inputs!$A$4:$Y$268, MATCH(F_Inputs_Formatted!$B79&amp;F_Inputs_Formatted!$H79,F_Inputs!$Y$4:$Y$268,0),MATCH(F_Inputs_Formatted!AD$4,F_Inputs!$A$4:$Y$4,0)),$O79),"##BLANK")</f>
        <v>32930.629399999998</v>
      </c>
      <c r="AE79" s="16">
        <f>IFERROR(ROUND(INDEX(F_Inputs!$A$4:$Y$268, MATCH(F_Inputs_Formatted!$B79&amp;F_Inputs_Formatted!$H79,F_Inputs!$Y$4:$Y$268,0),MATCH(F_Inputs_Formatted!AE$4,F_Inputs!$A$4:$Y$4,0)),$O79),"##BLANK")</f>
        <v>43765.112500000003</v>
      </c>
      <c r="AF79" s="16">
        <f>IFERROR(ROUND(INDEX(F_Inputs!$A$4:$Y$268, MATCH(F_Inputs_Formatted!$B79&amp;F_Inputs_Formatted!$H79,F_Inputs!$Y$4:$Y$268,0),MATCH(F_Inputs_Formatted!AF$4,F_Inputs!$A$4:$Y$4,0)),$O79),"##BLANK")</f>
        <v>43765.112500000003</v>
      </c>
      <c r="AG79" s="16">
        <f>IFERROR(ROUND(INDEX(F_Inputs!$A$4:$Y$268, MATCH(F_Inputs_Formatted!$B79&amp;F_Inputs_Formatted!$H79,F_Inputs!$Y$4:$Y$268,0),MATCH(F_Inputs_Formatted!AG$4,F_Inputs!$A$4:$Y$4,0)),$O79),"##BLANK")</f>
        <v>65438.865299999998</v>
      </c>
      <c r="AH79" s="16">
        <f>IFERROR(ROUND(INDEX(F_Inputs!$A$4:$Y$268, MATCH(F_Inputs_Formatted!$B79&amp;F_Inputs_Formatted!$H79,F_Inputs!$Y$4:$Y$268,0),MATCH(F_Inputs_Formatted!AH$4,F_Inputs!$A$4:$Y$4,0)),$O79),"##BLANK")</f>
        <v>123664.0919</v>
      </c>
      <c r="AI79" s="16">
        <f>IFERROR(ROUND(INDEX(F_Inputs!$A$4:$Y$268, MATCH(F_Inputs_Formatted!$B79&amp;F_Inputs_Formatted!$H79,F_Inputs!$Y$4:$Y$268,0),MATCH(F_Inputs_Formatted!AI$4,F_Inputs!$A$4:$Y$4,0)),$O79),"##BLANK")</f>
        <v>163554.63320000001</v>
      </c>
    </row>
    <row r="80" spans="1:35" x14ac:dyDescent="0.25">
      <c r="A80" s="14" t="s">
        <v>120</v>
      </c>
      <c r="B80" s="9" t="s">
        <v>83</v>
      </c>
      <c r="C80" s="9" t="str">
        <f>_xlfn.XLOOKUP($B80,FD_Lists!$B$4:$B$25,FD_Lists!C$4:C$25)</f>
        <v xml:space="preserve">United Utilities </v>
      </c>
      <c r="D80" s="9" t="str">
        <f>_xlfn.XLOOKUP($B80,FD_Lists!$B$4:$B$25,FD_Lists!D$4:D$25)</f>
        <v>England</v>
      </c>
      <c r="E80" s="9" t="str">
        <f>_xlfn.XLOOKUP($B80,FD_Lists!$B$4:$B$25,FD_Lists!E$4:E$25)</f>
        <v>Company</v>
      </c>
      <c r="F80" s="9" t="str">
        <f>_xlfn.XLOOKUP($B80,FD_Lists!$B$4:$B$25,FD_Lists!F$4:F$25)</f>
        <v>WaSC</v>
      </c>
      <c r="G80" s="10" t="s">
        <v>116</v>
      </c>
      <c r="H80" s="52" t="s">
        <v>56</v>
      </c>
      <c r="I80" s="11" t="str">
        <f t="shared" si="4"/>
        <v>NWTOUT5_09_D_PR24</v>
      </c>
      <c r="J80" s="11" t="s">
        <v>117</v>
      </c>
      <c r="K80" s="11" t="s">
        <v>118</v>
      </c>
      <c r="L80" s="11" t="s">
        <v>119</v>
      </c>
      <c r="M80" s="64" t="str">
        <f>_xlfn.XLOOKUP(F_Inputs_Formatted!H80,F_Inputs!$B:$B,F_Inputs!C:C)</f>
        <v>Underlying calculations for common performance commitments - wastewater - River water quality?(phosphorus) - Change in phosphorus discharged from treatment works</v>
      </c>
      <c r="N80" s="64" t="str">
        <f>_xlfn.XLOOKUP(F_Inputs_Formatted!H80,F_Inputs!$B:$B,F_Inputs!D:D)</f>
        <v>kg</v>
      </c>
      <c r="O80" s="11">
        <v>4</v>
      </c>
      <c r="P80" s="11"/>
      <c r="Q80" s="16">
        <f>IFERROR(ROUND(INDEX(F_Inputs!$A$4:$Y$268, MATCH(F_Inputs_Formatted!$B80&amp;F_Inputs_Formatted!$H80,F_Inputs!$Y$4:$Y$268,0),MATCH(F_Inputs_Formatted!Q$4,F_Inputs!$A$4:$Y$4,0)),$O80),"##BLANK")</f>
        <v>0</v>
      </c>
      <c r="R80" s="16">
        <f>IFERROR(ROUND(INDEX(F_Inputs!$A$4:$Y$268, MATCH(F_Inputs_Formatted!$B80&amp;F_Inputs_Formatted!$H80,F_Inputs!$Y$4:$Y$268,0),MATCH(F_Inputs_Formatted!R$4,F_Inputs!$A$4:$Y$4,0)),$O80),"##BLANK")</f>
        <v>0</v>
      </c>
      <c r="S80" s="16">
        <f>IFERROR(ROUND(INDEX(F_Inputs!$A$4:$Y$268, MATCH(F_Inputs_Formatted!$B80&amp;F_Inputs_Formatted!$H80,F_Inputs!$Y$4:$Y$268,0),MATCH(F_Inputs_Formatted!S$4,F_Inputs!$A$4:$Y$4,0)),$O80),"##BLANK")</f>
        <v>0</v>
      </c>
      <c r="T80" s="16">
        <f>IFERROR(ROUND(INDEX(F_Inputs!$A$4:$Y$268, MATCH(F_Inputs_Formatted!$B80&amp;F_Inputs_Formatted!$H80,F_Inputs!$Y$4:$Y$268,0),MATCH(F_Inputs_Formatted!T$4,F_Inputs!$A$4:$Y$4,0)),$O80),"##BLANK")</f>
        <v>0</v>
      </c>
      <c r="U80" s="16">
        <f>IFERROR(ROUND(INDEX(F_Inputs!$A$4:$Y$268, MATCH(F_Inputs_Formatted!$B80&amp;F_Inputs_Formatted!$H80,F_Inputs!$Y$4:$Y$268,0),MATCH(F_Inputs_Formatted!U$4,F_Inputs!$A$4:$Y$4,0)),$O80),"##BLANK")</f>
        <v>0</v>
      </c>
      <c r="V80" s="16">
        <f>IFERROR(ROUND(INDEX(F_Inputs!$A$4:$Y$268, MATCH(F_Inputs_Formatted!$B80&amp;F_Inputs_Formatted!$H80,F_Inputs!$Y$4:$Y$268,0),MATCH(F_Inputs_Formatted!V$4,F_Inputs!$A$4:$Y$4,0)),$O80),"##BLANK")</f>
        <v>0</v>
      </c>
      <c r="W80" s="16">
        <f>IFERROR(ROUND(INDEX(F_Inputs!$A$4:$Y$268, MATCH(F_Inputs_Formatted!$B80&amp;F_Inputs_Formatted!$H80,F_Inputs!$Y$4:$Y$268,0),MATCH(F_Inputs_Formatted!W$4,F_Inputs!$A$4:$Y$4,0)),$O80),"##BLANK")</f>
        <v>0</v>
      </c>
      <c r="X80" s="16">
        <f>IFERROR(ROUND(INDEX(F_Inputs!$A$4:$Y$268, MATCH(F_Inputs_Formatted!$B80&amp;F_Inputs_Formatted!$H80,F_Inputs!$Y$4:$Y$268,0),MATCH(F_Inputs_Formatted!X$4,F_Inputs!$A$4:$Y$4,0)),$O80),"##BLANK")</f>
        <v>0</v>
      </c>
      <c r="Y80" s="16">
        <f>IFERROR(ROUND(INDEX(F_Inputs!$A$4:$Y$268, MATCH(F_Inputs_Formatted!$B80&amp;F_Inputs_Formatted!$H80,F_Inputs!$Y$4:$Y$268,0),MATCH(F_Inputs_Formatted!Y$4,F_Inputs!$A$4:$Y$4,0)),$O80),"##BLANK")</f>
        <v>0</v>
      </c>
      <c r="Z80" s="16">
        <f>IFERROR(ROUND(INDEX(F_Inputs!$A$4:$Y$268, MATCH(F_Inputs_Formatted!$B80&amp;F_Inputs_Formatted!$H80,F_Inputs!$Y$4:$Y$268,0),MATCH(F_Inputs_Formatted!Z$4,F_Inputs!$A$4:$Y$4,0)),$O80),"##BLANK")</f>
        <v>0</v>
      </c>
      <c r="AA80" s="16">
        <f>IFERROR(ROUND(INDEX(F_Inputs!$A$4:$Y$268, MATCH(F_Inputs_Formatted!$B80&amp;F_Inputs_Formatted!$H80,F_Inputs!$Y$4:$Y$268,0),MATCH(F_Inputs_Formatted!AA$4,F_Inputs!$A$4:$Y$4,0)),$O80),"##BLANK")</f>
        <v>0</v>
      </c>
      <c r="AB80" s="16">
        <f>IFERROR(ROUND(INDEX(F_Inputs!$A$4:$Y$268, MATCH(F_Inputs_Formatted!$B80&amp;F_Inputs_Formatted!$H80,F_Inputs!$Y$4:$Y$268,0),MATCH(F_Inputs_Formatted!AB$4,F_Inputs!$A$4:$Y$4,0)),$O80),"##BLANK")</f>
        <v>14392.5826</v>
      </c>
      <c r="AC80" s="16">
        <f>IFERROR(ROUND(INDEX(F_Inputs!$A$4:$Y$268, MATCH(F_Inputs_Formatted!$B80&amp;F_Inputs_Formatted!$H80,F_Inputs!$Y$4:$Y$268,0),MATCH(F_Inputs_Formatted!AC$4,F_Inputs!$A$4:$Y$4,0)),$O80),"##BLANK")</f>
        <v>29079.873</v>
      </c>
      <c r="AD80" s="16">
        <f>IFERROR(ROUND(INDEX(F_Inputs!$A$4:$Y$268, MATCH(F_Inputs_Formatted!$B80&amp;F_Inputs_Formatted!$H80,F_Inputs!$Y$4:$Y$268,0),MATCH(F_Inputs_Formatted!AD$4,F_Inputs!$A$4:$Y$4,0)),$O80),"##BLANK")</f>
        <v>89274.127900000007</v>
      </c>
      <c r="AE80" s="16">
        <f>IFERROR(ROUND(INDEX(F_Inputs!$A$4:$Y$268, MATCH(F_Inputs_Formatted!$B80&amp;F_Inputs_Formatted!$H80,F_Inputs!$Y$4:$Y$268,0),MATCH(F_Inputs_Formatted!AE$4,F_Inputs!$A$4:$Y$4,0)),$O80),"##BLANK")</f>
        <v>356969.99440000003</v>
      </c>
      <c r="AF80" s="16">
        <f>IFERROR(ROUND(INDEX(F_Inputs!$A$4:$Y$268, MATCH(F_Inputs_Formatted!$B80&amp;F_Inputs_Formatted!$H80,F_Inputs!$Y$4:$Y$268,0),MATCH(F_Inputs_Formatted!AF$4,F_Inputs!$A$4:$Y$4,0)),$O80),"##BLANK")</f>
        <v>363953.2452</v>
      </c>
      <c r="AG80" s="16">
        <f>IFERROR(ROUND(INDEX(F_Inputs!$A$4:$Y$268, MATCH(F_Inputs_Formatted!$B80&amp;F_Inputs_Formatted!$H80,F_Inputs!$Y$4:$Y$268,0),MATCH(F_Inputs_Formatted!AG$4,F_Inputs!$A$4:$Y$4,0)),$O80),"##BLANK")</f>
        <v>483663.68070000003</v>
      </c>
      <c r="AH80" s="16">
        <f>IFERROR(ROUND(INDEX(F_Inputs!$A$4:$Y$268, MATCH(F_Inputs_Formatted!$B80&amp;F_Inputs_Formatted!$H80,F_Inputs!$Y$4:$Y$268,0),MATCH(F_Inputs_Formatted!AH$4,F_Inputs!$A$4:$Y$4,0)),$O80),"##BLANK")</f>
        <v>483663.68070000003</v>
      </c>
      <c r="AI80" s="16">
        <f>IFERROR(ROUND(INDEX(F_Inputs!$A$4:$Y$268, MATCH(F_Inputs_Formatted!$B80&amp;F_Inputs_Formatted!$H80,F_Inputs!$Y$4:$Y$268,0),MATCH(F_Inputs_Formatted!AI$4,F_Inputs!$A$4:$Y$4,0)),$O80),"##BLANK")</f>
        <v>780841.67839999998</v>
      </c>
    </row>
    <row r="81" spans="1:35" x14ac:dyDescent="0.25">
      <c r="A81" s="7"/>
      <c r="B81" s="9" t="s">
        <v>86</v>
      </c>
      <c r="C81" s="9" t="str">
        <f>_xlfn.XLOOKUP($B81,FD_Lists!$B$4:$B$25,FD_Lists!C$4:C$25)</f>
        <v>Wessex Water</v>
      </c>
      <c r="D81" s="9" t="str">
        <f>_xlfn.XLOOKUP($B81,FD_Lists!$B$4:$B$25,FD_Lists!D$4:D$25)</f>
        <v>England</v>
      </c>
      <c r="E81" s="9" t="str">
        <f>_xlfn.XLOOKUP($B81,FD_Lists!$B$4:$B$25,FD_Lists!E$4:E$25)</f>
        <v>Company</v>
      </c>
      <c r="F81" s="9" t="str">
        <f>_xlfn.XLOOKUP($B81,FD_Lists!$B$4:$B$25,FD_Lists!F$4:F$25)</f>
        <v>WaSC</v>
      </c>
      <c r="G81" s="10" t="s">
        <v>116</v>
      </c>
      <c r="H81" s="52" t="s">
        <v>56</v>
      </c>
      <c r="I81" s="11" t="str">
        <f t="shared" si="4"/>
        <v>WSXOUT5_09_D_PR24</v>
      </c>
      <c r="J81" s="11" t="s">
        <v>117</v>
      </c>
      <c r="K81" s="11" t="s">
        <v>118</v>
      </c>
      <c r="L81" s="11" t="s">
        <v>119</v>
      </c>
      <c r="M81" s="64" t="str">
        <f>_xlfn.XLOOKUP(F_Inputs_Formatted!H81,F_Inputs!$B:$B,F_Inputs!C:C)</f>
        <v>Underlying calculations for common performance commitments - wastewater - River water quality?(phosphorus) - Change in phosphorus discharged from treatment works</v>
      </c>
      <c r="N81" s="64" t="str">
        <f>_xlfn.XLOOKUP(F_Inputs_Formatted!H81,F_Inputs!$B:$B,F_Inputs!D:D)</f>
        <v>kg</v>
      </c>
      <c r="O81" s="11">
        <v>4</v>
      </c>
      <c r="P81" s="11"/>
      <c r="Q81" s="16">
        <f>IFERROR(ROUND(INDEX(F_Inputs!$A$4:$Y$268, MATCH(F_Inputs_Formatted!$B81&amp;F_Inputs_Formatted!$H81,F_Inputs!$Y$4:$Y$268,0),MATCH(F_Inputs_Formatted!Q$4,F_Inputs!$A$4:$Y$4,0)),$O81),"##BLANK")</f>
        <v>4445.5151999999998</v>
      </c>
      <c r="R81" s="16">
        <f>IFERROR(ROUND(INDEX(F_Inputs!$A$4:$Y$268, MATCH(F_Inputs_Formatted!$B81&amp;F_Inputs_Formatted!$H81,F_Inputs!$Y$4:$Y$268,0),MATCH(F_Inputs_Formatted!R$4,F_Inputs!$A$4:$Y$4,0)),$O81),"##BLANK")</f>
        <v>5265.8729999999996</v>
      </c>
      <c r="S81" s="16">
        <f>IFERROR(ROUND(INDEX(F_Inputs!$A$4:$Y$268, MATCH(F_Inputs_Formatted!$B81&amp;F_Inputs_Formatted!$H81,F_Inputs!$Y$4:$Y$268,0),MATCH(F_Inputs_Formatted!S$4,F_Inputs!$A$4:$Y$4,0)),$O81),"##BLANK")</f>
        <v>-18687.749299999999</v>
      </c>
      <c r="T81" s="16">
        <f>IFERROR(ROUND(INDEX(F_Inputs!$A$4:$Y$268, MATCH(F_Inputs_Formatted!$B81&amp;F_Inputs_Formatted!$H81,F_Inputs!$Y$4:$Y$268,0),MATCH(F_Inputs_Formatted!T$4,F_Inputs!$A$4:$Y$4,0)),$O81),"##BLANK")</f>
        <v>-21864.357400000001</v>
      </c>
      <c r="U81" s="16">
        <f>IFERROR(ROUND(INDEX(F_Inputs!$A$4:$Y$268, MATCH(F_Inputs_Formatted!$B81&amp;F_Inputs_Formatted!$H81,F_Inputs!$Y$4:$Y$268,0),MATCH(F_Inputs_Formatted!U$4,F_Inputs!$A$4:$Y$4,0)),$O81),"##BLANK")</f>
        <v>-1780.6243999999999</v>
      </c>
      <c r="V81" s="16">
        <f>IFERROR(ROUND(INDEX(F_Inputs!$A$4:$Y$268, MATCH(F_Inputs_Formatted!$B81&amp;F_Inputs_Formatted!$H81,F_Inputs!$Y$4:$Y$268,0),MATCH(F_Inputs_Formatted!V$4,F_Inputs!$A$4:$Y$4,0)),$O81),"##BLANK")</f>
        <v>-5356.6252999999997</v>
      </c>
      <c r="W81" s="16">
        <f>IFERROR(ROUND(INDEX(F_Inputs!$A$4:$Y$268, MATCH(F_Inputs_Formatted!$B81&amp;F_Inputs_Formatted!$H81,F_Inputs!$Y$4:$Y$268,0),MATCH(F_Inputs_Formatted!W$4,F_Inputs!$A$4:$Y$4,0)),$O81),"##BLANK")</f>
        <v>16830.6554</v>
      </c>
      <c r="X81" s="16">
        <f>IFERROR(ROUND(INDEX(F_Inputs!$A$4:$Y$268, MATCH(F_Inputs_Formatted!$B81&amp;F_Inputs_Formatted!$H81,F_Inputs!$Y$4:$Y$268,0),MATCH(F_Inputs_Formatted!X$4,F_Inputs!$A$4:$Y$4,0)),$O81),"##BLANK")</f>
        <v>-48965.4591</v>
      </c>
      <c r="Y81" s="16">
        <f>IFERROR(ROUND(INDEX(F_Inputs!$A$4:$Y$268, MATCH(F_Inputs_Formatted!$B81&amp;F_Inputs_Formatted!$H81,F_Inputs!$Y$4:$Y$268,0),MATCH(F_Inputs_Formatted!Y$4,F_Inputs!$A$4:$Y$4,0)),$O81),"##BLANK")</f>
        <v>1123.1211000000001</v>
      </c>
      <c r="Z81" s="16">
        <f>IFERROR(ROUND(INDEX(F_Inputs!$A$4:$Y$268, MATCH(F_Inputs_Formatted!$B81&amp;F_Inputs_Formatted!$H81,F_Inputs!$Y$4:$Y$268,0),MATCH(F_Inputs_Formatted!Z$4,F_Inputs!$A$4:$Y$4,0)),$O81),"##BLANK")</f>
        <v>0</v>
      </c>
      <c r="AA81" s="16">
        <f>IFERROR(ROUND(INDEX(F_Inputs!$A$4:$Y$268, MATCH(F_Inputs_Formatted!$B81&amp;F_Inputs_Formatted!$H81,F_Inputs!$Y$4:$Y$268,0),MATCH(F_Inputs_Formatted!AA$4,F_Inputs!$A$4:$Y$4,0)),$O81),"##BLANK")</f>
        <v>9710.7628000000004</v>
      </c>
      <c r="AB81" s="16">
        <f>IFERROR(ROUND(INDEX(F_Inputs!$A$4:$Y$268, MATCH(F_Inputs_Formatted!$B81&amp;F_Inputs_Formatted!$H81,F_Inputs!$Y$4:$Y$268,0),MATCH(F_Inputs_Formatted!AB$4,F_Inputs!$A$4:$Y$4,0)),$O81),"##BLANK")</f>
        <v>44436.9565</v>
      </c>
      <c r="AC81" s="16">
        <f>IFERROR(ROUND(INDEX(F_Inputs!$A$4:$Y$268, MATCH(F_Inputs_Formatted!$B81&amp;F_Inputs_Formatted!$H81,F_Inputs!$Y$4:$Y$268,0),MATCH(F_Inputs_Formatted!AC$4,F_Inputs!$A$4:$Y$4,0)),$O81),"##BLANK")</f>
        <v>41592.344100000002</v>
      </c>
      <c r="AD81" s="16">
        <f>IFERROR(ROUND(INDEX(F_Inputs!$A$4:$Y$268, MATCH(F_Inputs_Formatted!$B81&amp;F_Inputs_Formatted!$H81,F_Inputs!$Y$4:$Y$268,0),MATCH(F_Inputs_Formatted!AD$4,F_Inputs!$A$4:$Y$4,0)),$O81),"##BLANK")</f>
        <v>53709.580900000001</v>
      </c>
      <c r="AE81" s="16">
        <f>IFERROR(ROUND(INDEX(F_Inputs!$A$4:$Y$268, MATCH(F_Inputs_Formatted!$B81&amp;F_Inputs_Formatted!$H81,F_Inputs!$Y$4:$Y$268,0),MATCH(F_Inputs_Formatted!AE$4,F_Inputs!$A$4:$Y$4,0)),$O81),"##BLANK")</f>
        <v>254899.7219</v>
      </c>
      <c r="AF81" s="16">
        <f>IFERROR(ROUND(INDEX(F_Inputs!$A$4:$Y$268, MATCH(F_Inputs_Formatted!$B81&amp;F_Inputs_Formatted!$H81,F_Inputs!$Y$4:$Y$268,0),MATCH(F_Inputs_Formatted!AF$4,F_Inputs!$A$4:$Y$4,0)),$O81),"##BLANK")</f>
        <v>254899.7219</v>
      </c>
      <c r="AG81" s="16">
        <f>IFERROR(ROUND(INDEX(F_Inputs!$A$4:$Y$268, MATCH(F_Inputs_Formatted!$B81&amp;F_Inputs_Formatted!$H81,F_Inputs!$Y$4:$Y$268,0),MATCH(F_Inputs_Formatted!AG$4,F_Inputs!$A$4:$Y$4,0)),$O81),"##BLANK")</f>
        <v>259081.30600000001</v>
      </c>
      <c r="AH81" s="16">
        <f>IFERROR(ROUND(INDEX(F_Inputs!$A$4:$Y$268, MATCH(F_Inputs_Formatted!$B81&amp;F_Inputs_Formatted!$H81,F_Inputs!$Y$4:$Y$268,0),MATCH(F_Inputs_Formatted!AH$4,F_Inputs!$A$4:$Y$4,0)),$O81),"##BLANK")</f>
        <v>274154.12089999998</v>
      </c>
      <c r="AI81" s="16">
        <f>IFERROR(ROUND(INDEX(F_Inputs!$A$4:$Y$268, MATCH(F_Inputs_Formatted!$B81&amp;F_Inputs_Formatted!$H81,F_Inputs!$Y$4:$Y$268,0),MATCH(F_Inputs_Formatted!AI$4,F_Inputs!$A$4:$Y$4,0)),$O81),"##BLANK")</f>
        <v>281517.34899999999</v>
      </c>
    </row>
    <row r="82" spans="1:35" x14ac:dyDescent="0.25">
      <c r="A82" s="7"/>
      <c r="B82" s="9" t="s">
        <v>87</v>
      </c>
      <c r="C82" s="9" t="str">
        <f>_xlfn.XLOOKUP($B82,FD_Lists!$B$4:$B$25,FD_Lists!C$4:C$25)</f>
        <v>Yorkshire Water</v>
      </c>
      <c r="D82" s="9" t="str">
        <f>_xlfn.XLOOKUP($B82,FD_Lists!$B$4:$B$25,FD_Lists!D$4:D$25)</f>
        <v>England</v>
      </c>
      <c r="E82" s="9" t="str">
        <f>_xlfn.XLOOKUP($B82,FD_Lists!$B$4:$B$25,FD_Lists!E$4:E$25)</f>
        <v>Company</v>
      </c>
      <c r="F82" s="9" t="str">
        <f>_xlfn.XLOOKUP($B82,FD_Lists!$B$4:$B$25,FD_Lists!F$4:F$25)</f>
        <v>WaSC</v>
      </c>
      <c r="G82" s="10" t="s">
        <v>116</v>
      </c>
      <c r="H82" s="52" t="s">
        <v>56</v>
      </c>
      <c r="I82" s="11" t="str">
        <f t="shared" si="4"/>
        <v>YKYOUT5_09_D_PR24</v>
      </c>
      <c r="J82" s="11" t="s">
        <v>117</v>
      </c>
      <c r="K82" s="11" t="s">
        <v>118</v>
      </c>
      <c r="L82" s="11" t="s">
        <v>119</v>
      </c>
      <c r="M82" s="64" t="str">
        <f>_xlfn.XLOOKUP(F_Inputs_Formatted!H82,F_Inputs!$B:$B,F_Inputs!C:C)</f>
        <v>Underlying calculations for common performance commitments - wastewater - River water quality?(phosphorus) - Change in phosphorus discharged from treatment works</v>
      </c>
      <c r="N82" s="64" t="str">
        <f>_xlfn.XLOOKUP(F_Inputs_Formatted!H82,F_Inputs!$B:$B,F_Inputs!D:D)</f>
        <v>kg</v>
      </c>
      <c r="O82" s="11">
        <v>4</v>
      </c>
      <c r="P82" s="11"/>
      <c r="Q82" s="16">
        <f>IFERROR(ROUND(INDEX(F_Inputs!$A$4:$Y$268, MATCH(F_Inputs_Formatted!$B82&amp;F_Inputs_Formatted!$H82,F_Inputs!$Y$4:$Y$268,0),MATCH(F_Inputs_Formatted!Q$4,F_Inputs!$A$4:$Y$4,0)),$O82),"##BLANK")</f>
        <v>0</v>
      </c>
      <c r="R82" s="16">
        <f>IFERROR(ROUND(INDEX(F_Inputs!$A$4:$Y$268, MATCH(F_Inputs_Formatted!$B82&amp;F_Inputs_Formatted!$H82,F_Inputs!$Y$4:$Y$268,0),MATCH(F_Inputs_Formatted!R$4,F_Inputs!$A$4:$Y$4,0)),$O82),"##BLANK")</f>
        <v>0</v>
      </c>
      <c r="S82" s="16">
        <f>IFERROR(ROUND(INDEX(F_Inputs!$A$4:$Y$268, MATCH(F_Inputs_Formatted!$B82&amp;F_Inputs_Formatted!$H82,F_Inputs!$Y$4:$Y$268,0),MATCH(F_Inputs_Formatted!S$4,F_Inputs!$A$4:$Y$4,0)),$O82),"##BLANK")</f>
        <v>0</v>
      </c>
      <c r="T82" s="16">
        <f>IFERROR(ROUND(INDEX(F_Inputs!$A$4:$Y$268, MATCH(F_Inputs_Formatted!$B82&amp;F_Inputs_Formatted!$H82,F_Inputs!$Y$4:$Y$268,0),MATCH(F_Inputs_Formatted!T$4,F_Inputs!$A$4:$Y$4,0)),$O82),"##BLANK")</f>
        <v>0</v>
      </c>
      <c r="U82" s="16">
        <f>IFERROR(ROUND(INDEX(F_Inputs!$A$4:$Y$268, MATCH(F_Inputs_Formatted!$B82&amp;F_Inputs_Formatted!$H82,F_Inputs!$Y$4:$Y$268,0),MATCH(F_Inputs_Formatted!U$4,F_Inputs!$A$4:$Y$4,0)),$O82),"##BLANK")</f>
        <v>0</v>
      </c>
      <c r="V82" s="16">
        <f>IFERROR(ROUND(INDEX(F_Inputs!$A$4:$Y$268, MATCH(F_Inputs_Formatted!$B82&amp;F_Inputs_Formatted!$H82,F_Inputs!$Y$4:$Y$268,0),MATCH(F_Inputs_Formatted!V$4,F_Inputs!$A$4:$Y$4,0)),$O82),"##BLANK")</f>
        <v>0</v>
      </c>
      <c r="W82" s="16">
        <f>IFERROR(ROUND(INDEX(F_Inputs!$A$4:$Y$268, MATCH(F_Inputs_Formatted!$B82&amp;F_Inputs_Formatted!$H82,F_Inputs!$Y$4:$Y$268,0),MATCH(F_Inputs_Formatted!W$4,F_Inputs!$A$4:$Y$4,0)),$O82),"##BLANK")</f>
        <v>0</v>
      </c>
      <c r="X82" s="16">
        <f>IFERROR(ROUND(INDEX(F_Inputs!$A$4:$Y$268, MATCH(F_Inputs_Formatted!$B82&amp;F_Inputs_Formatted!$H82,F_Inputs!$Y$4:$Y$268,0),MATCH(F_Inputs_Formatted!X$4,F_Inputs!$A$4:$Y$4,0)),$O82),"##BLANK")</f>
        <v>0</v>
      </c>
      <c r="Y82" s="16">
        <f>IFERROR(ROUND(INDEX(F_Inputs!$A$4:$Y$268, MATCH(F_Inputs_Formatted!$B82&amp;F_Inputs_Formatted!$H82,F_Inputs!$Y$4:$Y$268,0),MATCH(F_Inputs_Formatted!Y$4,F_Inputs!$A$4:$Y$4,0)),$O82),"##BLANK")</f>
        <v>0</v>
      </c>
      <c r="Z82" s="16">
        <f>IFERROR(ROUND(INDEX(F_Inputs!$A$4:$Y$268, MATCH(F_Inputs_Formatted!$B82&amp;F_Inputs_Formatted!$H82,F_Inputs!$Y$4:$Y$268,0),MATCH(F_Inputs_Formatted!Z$4,F_Inputs!$A$4:$Y$4,0)),$O82),"##BLANK")</f>
        <v>0</v>
      </c>
      <c r="AA82" s="16">
        <f>IFERROR(ROUND(INDEX(F_Inputs!$A$4:$Y$268, MATCH(F_Inputs_Formatted!$B82&amp;F_Inputs_Formatted!$H82,F_Inputs!$Y$4:$Y$268,0),MATCH(F_Inputs_Formatted!AA$4,F_Inputs!$A$4:$Y$4,0)),$O82),"##BLANK")</f>
        <v>58129.9</v>
      </c>
      <c r="AB82" s="16">
        <f>IFERROR(ROUND(INDEX(F_Inputs!$A$4:$Y$268, MATCH(F_Inputs_Formatted!$B82&amp;F_Inputs_Formatted!$H82,F_Inputs!$Y$4:$Y$268,0),MATCH(F_Inputs_Formatted!AB$4,F_Inputs!$A$4:$Y$4,0)),$O82),"##BLANK")</f>
        <v>58717.55</v>
      </c>
      <c r="AC82" s="16">
        <f>IFERROR(ROUND(INDEX(F_Inputs!$A$4:$Y$268, MATCH(F_Inputs_Formatted!$B82&amp;F_Inputs_Formatted!$H82,F_Inputs!$Y$4:$Y$268,0),MATCH(F_Inputs_Formatted!AC$4,F_Inputs!$A$4:$Y$4,0)),$O82),"##BLANK")</f>
        <v>33328.15</v>
      </c>
      <c r="AD82" s="16">
        <f>IFERROR(ROUND(INDEX(F_Inputs!$A$4:$Y$268, MATCH(F_Inputs_Formatted!$B82&amp;F_Inputs_Formatted!$H82,F_Inputs!$Y$4:$Y$268,0),MATCH(F_Inputs_Formatted!AD$4,F_Inputs!$A$4:$Y$4,0)),$O82),"##BLANK")</f>
        <v>33328.15</v>
      </c>
      <c r="AE82" s="16">
        <f>IFERROR(ROUND(INDEX(F_Inputs!$A$4:$Y$268, MATCH(F_Inputs_Formatted!$B82&amp;F_Inputs_Formatted!$H82,F_Inputs!$Y$4:$Y$268,0),MATCH(F_Inputs_Formatted!AE$4,F_Inputs!$A$4:$Y$4,0)),$O82),"##BLANK")</f>
        <v>2193405.4500000002</v>
      </c>
      <c r="AF82" s="16">
        <f>IFERROR(ROUND(INDEX(F_Inputs!$A$4:$Y$268, MATCH(F_Inputs_Formatted!$B82&amp;F_Inputs_Formatted!$H82,F_Inputs!$Y$4:$Y$268,0),MATCH(F_Inputs_Formatted!AF$4,F_Inputs!$A$4:$Y$4,0)),$O82),"##BLANK")</f>
        <v>2291550.2999999998</v>
      </c>
      <c r="AG82" s="16">
        <f>IFERROR(ROUND(INDEX(F_Inputs!$A$4:$Y$268, MATCH(F_Inputs_Formatted!$B82&amp;F_Inputs_Formatted!$H82,F_Inputs!$Y$4:$Y$268,0),MATCH(F_Inputs_Formatted!AG$4,F_Inputs!$A$4:$Y$4,0)),$O82),"##BLANK")</f>
        <v>2309194.4</v>
      </c>
      <c r="AH82" s="16">
        <f>IFERROR(ROUND(INDEX(F_Inputs!$A$4:$Y$268, MATCH(F_Inputs_Formatted!$B82&amp;F_Inputs_Formatted!$H82,F_Inputs!$Y$4:$Y$268,0),MATCH(F_Inputs_Formatted!AH$4,F_Inputs!$A$4:$Y$4,0)),$O82),"##BLANK")</f>
        <v>2314614.65</v>
      </c>
      <c r="AI82" s="16">
        <f>IFERROR(ROUND(INDEX(F_Inputs!$A$4:$Y$268, MATCH(F_Inputs_Formatted!$B82&amp;F_Inputs_Formatted!$H82,F_Inputs!$Y$4:$Y$268,0),MATCH(F_Inputs_Formatted!AI$4,F_Inputs!$A$4:$Y$4,0)),$O82),"##BLANK")</f>
        <v>2314614.65</v>
      </c>
    </row>
    <row r="83" spans="1:35" x14ac:dyDescent="0.25">
      <c r="A83" s="7"/>
      <c r="B83" s="9" t="s">
        <v>88</v>
      </c>
      <c r="C83" s="9" t="str">
        <f>_xlfn.XLOOKUP($B83,FD_Lists!$B$4:$B$25,FD_Lists!C$4:C$25)</f>
        <v>Affinity Water</v>
      </c>
      <c r="D83" s="9" t="str">
        <f>_xlfn.XLOOKUP($B83,FD_Lists!$B$4:$B$25,FD_Lists!D$4:D$25)</f>
        <v>England</v>
      </c>
      <c r="E83" s="9" t="str">
        <f>_xlfn.XLOOKUP($B83,FD_Lists!$B$4:$B$25,FD_Lists!E$4:E$25)</f>
        <v>Company</v>
      </c>
      <c r="F83" s="9" t="str">
        <f>_xlfn.XLOOKUP($B83,FD_Lists!$B$4:$B$25,FD_Lists!F$4:F$25)</f>
        <v>WoC</v>
      </c>
      <c r="G83" s="10" t="s">
        <v>116</v>
      </c>
      <c r="H83" s="52" t="s">
        <v>56</v>
      </c>
      <c r="I83" s="11" t="str">
        <f t="shared" si="4"/>
        <v>AFWOUT5_09_D_PR24</v>
      </c>
      <c r="J83" s="11" t="s">
        <v>117</v>
      </c>
      <c r="K83" s="11" t="s">
        <v>118</v>
      </c>
      <c r="L83" s="11" t="s">
        <v>119</v>
      </c>
      <c r="M83" s="64" t="str">
        <f>_xlfn.XLOOKUP(F_Inputs_Formatted!H83,F_Inputs!$B:$B,F_Inputs!C:C)</f>
        <v>Underlying calculations for common performance commitments - wastewater - River water quality?(phosphorus) - Change in phosphorus discharged from treatment works</v>
      </c>
      <c r="N83" s="64" t="str">
        <f>_xlfn.XLOOKUP(F_Inputs_Formatted!H83,F_Inputs!$B:$B,F_Inputs!D:D)</f>
        <v>kg</v>
      </c>
      <c r="O83" s="11">
        <v>4</v>
      </c>
      <c r="P83" s="11"/>
      <c r="Q83" s="16">
        <f>IFERROR(ROUND(INDEX(F_Inputs!$A$4:$Y$268, MATCH(F_Inputs_Formatted!$B83&amp;F_Inputs_Formatted!$H83,F_Inputs!$Y$4:$Y$268,0),MATCH(F_Inputs_Formatted!Q$4,F_Inputs!$A$4:$Y$4,0)),$O83),"##BLANK")</f>
        <v>0</v>
      </c>
      <c r="R83" s="16">
        <f>IFERROR(ROUND(INDEX(F_Inputs!$A$4:$Y$268, MATCH(F_Inputs_Formatted!$B83&amp;F_Inputs_Formatted!$H83,F_Inputs!$Y$4:$Y$268,0),MATCH(F_Inputs_Formatted!R$4,F_Inputs!$A$4:$Y$4,0)),$O83),"##BLANK")</f>
        <v>0</v>
      </c>
      <c r="S83" s="16">
        <f>IFERROR(ROUND(INDEX(F_Inputs!$A$4:$Y$268, MATCH(F_Inputs_Formatted!$B83&amp;F_Inputs_Formatted!$H83,F_Inputs!$Y$4:$Y$268,0),MATCH(F_Inputs_Formatted!S$4,F_Inputs!$A$4:$Y$4,0)),$O83),"##BLANK")</f>
        <v>0</v>
      </c>
      <c r="T83" s="16">
        <f>IFERROR(ROUND(INDEX(F_Inputs!$A$4:$Y$268, MATCH(F_Inputs_Formatted!$B83&amp;F_Inputs_Formatted!$H83,F_Inputs!$Y$4:$Y$268,0),MATCH(F_Inputs_Formatted!T$4,F_Inputs!$A$4:$Y$4,0)),$O83),"##BLANK")</f>
        <v>0</v>
      </c>
      <c r="U83" s="16">
        <f>IFERROR(ROUND(INDEX(F_Inputs!$A$4:$Y$268, MATCH(F_Inputs_Formatted!$B83&amp;F_Inputs_Formatted!$H83,F_Inputs!$Y$4:$Y$268,0),MATCH(F_Inputs_Formatted!U$4,F_Inputs!$A$4:$Y$4,0)),$O83),"##BLANK")</f>
        <v>0</v>
      </c>
      <c r="V83" s="16">
        <f>IFERROR(ROUND(INDEX(F_Inputs!$A$4:$Y$268, MATCH(F_Inputs_Formatted!$B83&amp;F_Inputs_Formatted!$H83,F_Inputs!$Y$4:$Y$268,0),MATCH(F_Inputs_Formatted!V$4,F_Inputs!$A$4:$Y$4,0)),$O83),"##BLANK")</f>
        <v>0</v>
      </c>
      <c r="W83" s="16">
        <f>IFERROR(ROUND(INDEX(F_Inputs!$A$4:$Y$268, MATCH(F_Inputs_Formatted!$B83&amp;F_Inputs_Formatted!$H83,F_Inputs!$Y$4:$Y$268,0),MATCH(F_Inputs_Formatted!W$4,F_Inputs!$A$4:$Y$4,0)),$O83),"##BLANK")</f>
        <v>0</v>
      </c>
      <c r="X83" s="16">
        <f>IFERROR(ROUND(INDEX(F_Inputs!$A$4:$Y$268, MATCH(F_Inputs_Formatted!$B83&amp;F_Inputs_Formatted!$H83,F_Inputs!$Y$4:$Y$268,0),MATCH(F_Inputs_Formatted!X$4,F_Inputs!$A$4:$Y$4,0)),$O83),"##BLANK")</f>
        <v>0</v>
      </c>
      <c r="Y83" s="16">
        <f>IFERROR(ROUND(INDEX(F_Inputs!$A$4:$Y$268, MATCH(F_Inputs_Formatted!$B83&amp;F_Inputs_Formatted!$H83,F_Inputs!$Y$4:$Y$268,0),MATCH(F_Inputs_Formatted!Y$4,F_Inputs!$A$4:$Y$4,0)),$O83),"##BLANK")</f>
        <v>0</v>
      </c>
      <c r="Z83" s="16">
        <f>IFERROR(ROUND(INDEX(F_Inputs!$A$4:$Y$268, MATCH(F_Inputs_Formatted!$B83&amp;F_Inputs_Formatted!$H83,F_Inputs!$Y$4:$Y$268,0),MATCH(F_Inputs_Formatted!Z$4,F_Inputs!$A$4:$Y$4,0)),$O83),"##BLANK")</f>
        <v>0</v>
      </c>
      <c r="AA83" s="16">
        <f>IFERROR(ROUND(INDEX(F_Inputs!$A$4:$Y$268, MATCH(F_Inputs_Formatted!$B83&amp;F_Inputs_Formatted!$H83,F_Inputs!$Y$4:$Y$268,0),MATCH(F_Inputs_Formatted!AA$4,F_Inputs!$A$4:$Y$4,0)),$O83),"##BLANK")</f>
        <v>0</v>
      </c>
      <c r="AB83" s="16">
        <f>IFERROR(ROUND(INDEX(F_Inputs!$A$4:$Y$268, MATCH(F_Inputs_Formatted!$B83&amp;F_Inputs_Formatted!$H83,F_Inputs!$Y$4:$Y$268,0),MATCH(F_Inputs_Formatted!AB$4,F_Inputs!$A$4:$Y$4,0)),$O83),"##BLANK")</f>
        <v>0</v>
      </c>
      <c r="AC83" s="16">
        <f>IFERROR(ROUND(INDEX(F_Inputs!$A$4:$Y$268, MATCH(F_Inputs_Formatted!$B83&amp;F_Inputs_Formatted!$H83,F_Inputs!$Y$4:$Y$268,0),MATCH(F_Inputs_Formatted!AC$4,F_Inputs!$A$4:$Y$4,0)),$O83),"##BLANK")</f>
        <v>0</v>
      </c>
      <c r="AD83" s="16">
        <f>IFERROR(ROUND(INDEX(F_Inputs!$A$4:$Y$268, MATCH(F_Inputs_Formatted!$B83&amp;F_Inputs_Formatted!$H83,F_Inputs!$Y$4:$Y$268,0),MATCH(F_Inputs_Formatted!AD$4,F_Inputs!$A$4:$Y$4,0)),$O83),"##BLANK")</f>
        <v>0</v>
      </c>
      <c r="AE83" s="16">
        <f>IFERROR(ROUND(INDEX(F_Inputs!$A$4:$Y$268, MATCH(F_Inputs_Formatted!$B83&amp;F_Inputs_Formatted!$H83,F_Inputs!$Y$4:$Y$268,0),MATCH(F_Inputs_Formatted!AE$4,F_Inputs!$A$4:$Y$4,0)),$O83),"##BLANK")</f>
        <v>0</v>
      </c>
      <c r="AF83" s="16">
        <f>IFERROR(ROUND(INDEX(F_Inputs!$A$4:$Y$268, MATCH(F_Inputs_Formatted!$B83&amp;F_Inputs_Formatted!$H83,F_Inputs!$Y$4:$Y$268,0),MATCH(F_Inputs_Formatted!AF$4,F_Inputs!$A$4:$Y$4,0)),$O83),"##BLANK")</f>
        <v>0</v>
      </c>
      <c r="AG83" s="16">
        <f>IFERROR(ROUND(INDEX(F_Inputs!$A$4:$Y$268, MATCH(F_Inputs_Formatted!$B83&amp;F_Inputs_Formatted!$H83,F_Inputs!$Y$4:$Y$268,0),MATCH(F_Inputs_Formatted!AG$4,F_Inputs!$A$4:$Y$4,0)),$O83),"##BLANK")</f>
        <v>0</v>
      </c>
      <c r="AH83" s="16">
        <f>IFERROR(ROUND(INDEX(F_Inputs!$A$4:$Y$268, MATCH(F_Inputs_Formatted!$B83&amp;F_Inputs_Formatted!$H83,F_Inputs!$Y$4:$Y$268,0),MATCH(F_Inputs_Formatted!AH$4,F_Inputs!$A$4:$Y$4,0)),$O83),"##BLANK")</f>
        <v>0</v>
      </c>
      <c r="AI83" s="16">
        <f>IFERROR(ROUND(INDEX(F_Inputs!$A$4:$Y$268, MATCH(F_Inputs_Formatted!$B83&amp;F_Inputs_Formatted!$H83,F_Inputs!$Y$4:$Y$268,0),MATCH(F_Inputs_Formatted!AI$4,F_Inputs!$A$4:$Y$4,0)),$O83),"##BLANK")</f>
        <v>0</v>
      </c>
    </row>
    <row r="84" spans="1:35" x14ac:dyDescent="0.25">
      <c r="B84" s="9" t="s">
        <v>94</v>
      </c>
      <c r="C84" s="9" t="str">
        <f>_xlfn.XLOOKUP($B84,FD_Lists!$B$4:$B$25,FD_Lists!C$4:C$25)</f>
        <v>Portsmouth Water</v>
      </c>
      <c r="D84" s="9" t="str">
        <f>_xlfn.XLOOKUP($B84,FD_Lists!$B$4:$B$25,FD_Lists!D$4:D$25)</f>
        <v>England</v>
      </c>
      <c r="E84" s="9" t="str">
        <f>_xlfn.XLOOKUP($B84,FD_Lists!$B$4:$B$25,FD_Lists!E$4:E$25)</f>
        <v>Company</v>
      </c>
      <c r="F84" s="9" t="str">
        <f>_xlfn.XLOOKUP($B84,FD_Lists!$B$4:$B$25,FD_Lists!F$4:F$25)</f>
        <v>WoC</v>
      </c>
      <c r="G84" s="10" t="s">
        <v>116</v>
      </c>
      <c r="H84" s="52" t="s">
        <v>56</v>
      </c>
      <c r="I84" s="11" t="str">
        <f t="shared" si="4"/>
        <v>PRTOUT5_09_D_PR24</v>
      </c>
      <c r="J84" s="11" t="s">
        <v>117</v>
      </c>
      <c r="K84" s="11" t="s">
        <v>118</v>
      </c>
      <c r="L84" s="11" t="s">
        <v>119</v>
      </c>
      <c r="M84" s="64" t="str">
        <f>_xlfn.XLOOKUP(F_Inputs_Formatted!H84,F_Inputs!$B:$B,F_Inputs!C:C)</f>
        <v>Underlying calculations for common performance commitments - wastewater - River water quality?(phosphorus) - Change in phosphorus discharged from treatment works</v>
      </c>
      <c r="N84" s="64" t="str">
        <f>_xlfn.XLOOKUP(F_Inputs_Formatted!H84,F_Inputs!$B:$B,F_Inputs!D:D)</f>
        <v>kg</v>
      </c>
      <c r="O84" s="11">
        <v>4</v>
      </c>
      <c r="P84" s="11"/>
      <c r="Q84" s="16">
        <f>IFERROR(ROUND(INDEX(F_Inputs!$A$4:$Y$268, MATCH(F_Inputs_Formatted!$B84&amp;F_Inputs_Formatted!$H84,F_Inputs!$Y$4:$Y$268,0),MATCH(F_Inputs_Formatted!Q$4,F_Inputs!$A$4:$Y$4,0)),$O84),"##BLANK")</f>
        <v>0</v>
      </c>
      <c r="R84" s="16">
        <f>IFERROR(ROUND(INDEX(F_Inputs!$A$4:$Y$268, MATCH(F_Inputs_Formatted!$B84&amp;F_Inputs_Formatted!$H84,F_Inputs!$Y$4:$Y$268,0),MATCH(F_Inputs_Formatted!R$4,F_Inputs!$A$4:$Y$4,0)),$O84),"##BLANK")</f>
        <v>0</v>
      </c>
      <c r="S84" s="16">
        <f>IFERROR(ROUND(INDEX(F_Inputs!$A$4:$Y$268, MATCH(F_Inputs_Formatted!$B84&amp;F_Inputs_Formatted!$H84,F_Inputs!$Y$4:$Y$268,0),MATCH(F_Inputs_Formatted!S$4,F_Inputs!$A$4:$Y$4,0)),$O84),"##BLANK")</f>
        <v>0</v>
      </c>
      <c r="T84" s="16">
        <f>IFERROR(ROUND(INDEX(F_Inputs!$A$4:$Y$268, MATCH(F_Inputs_Formatted!$B84&amp;F_Inputs_Formatted!$H84,F_Inputs!$Y$4:$Y$268,0),MATCH(F_Inputs_Formatted!T$4,F_Inputs!$A$4:$Y$4,0)),$O84),"##BLANK")</f>
        <v>0</v>
      </c>
      <c r="U84" s="16">
        <f>IFERROR(ROUND(INDEX(F_Inputs!$A$4:$Y$268, MATCH(F_Inputs_Formatted!$B84&amp;F_Inputs_Formatted!$H84,F_Inputs!$Y$4:$Y$268,0),MATCH(F_Inputs_Formatted!U$4,F_Inputs!$A$4:$Y$4,0)),$O84),"##BLANK")</f>
        <v>0</v>
      </c>
      <c r="V84" s="16">
        <f>IFERROR(ROUND(INDEX(F_Inputs!$A$4:$Y$268, MATCH(F_Inputs_Formatted!$B84&amp;F_Inputs_Formatted!$H84,F_Inputs!$Y$4:$Y$268,0),MATCH(F_Inputs_Formatted!V$4,F_Inputs!$A$4:$Y$4,0)),$O84),"##BLANK")</f>
        <v>0</v>
      </c>
      <c r="W84" s="16">
        <f>IFERROR(ROUND(INDEX(F_Inputs!$A$4:$Y$268, MATCH(F_Inputs_Formatted!$B84&amp;F_Inputs_Formatted!$H84,F_Inputs!$Y$4:$Y$268,0),MATCH(F_Inputs_Formatted!W$4,F_Inputs!$A$4:$Y$4,0)),$O84),"##BLANK")</f>
        <v>0</v>
      </c>
      <c r="X84" s="16">
        <f>IFERROR(ROUND(INDEX(F_Inputs!$A$4:$Y$268, MATCH(F_Inputs_Formatted!$B84&amp;F_Inputs_Formatted!$H84,F_Inputs!$Y$4:$Y$268,0),MATCH(F_Inputs_Formatted!X$4,F_Inputs!$A$4:$Y$4,0)),$O84),"##BLANK")</f>
        <v>0</v>
      </c>
      <c r="Y84" s="16">
        <f>IFERROR(ROUND(INDEX(F_Inputs!$A$4:$Y$268, MATCH(F_Inputs_Formatted!$B84&amp;F_Inputs_Formatted!$H84,F_Inputs!$Y$4:$Y$268,0),MATCH(F_Inputs_Formatted!Y$4,F_Inputs!$A$4:$Y$4,0)),$O84),"##BLANK")</f>
        <v>0</v>
      </c>
      <c r="Z84" s="16">
        <f>IFERROR(ROUND(INDEX(F_Inputs!$A$4:$Y$268, MATCH(F_Inputs_Formatted!$B84&amp;F_Inputs_Formatted!$H84,F_Inputs!$Y$4:$Y$268,0),MATCH(F_Inputs_Formatted!Z$4,F_Inputs!$A$4:$Y$4,0)),$O84),"##BLANK")</f>
        <v>0</v>
      </c>
      <c r="AA84" s="16">
        <f>IFERROR(ROUND(INDEX(F_Inputs!$A$4:$Y$268, MATCH(F_Inputs_Formatted!$B84&amp;F_Inputs_Formatted!$H84,F_Inputs!$Y$4:$Y$268,0),MATCH(F_Inputs_Formatted!AA$4,F_Inputs!$A$4:$Y$4,0)),$O84),"##BLANK")</f>
        <v>0</v>
      </c>
      <c r="AB84" s="16">
        <f>IFERROR(ROUND(INDEX(F_Inputs!$A$4:$Y$268, MATCH(F_Inputs_Formatted!$B84&amp;F_Inputs_Formatted!$H84,F_Inputs!$Y$4:$Y$268,0),MATCH(F_Inputs_Formatted!AB$4,F_Inputs!$A$4:$Y$4,0)),$O84),"##BLANK")</f>
        <v>0</v>
      </c>
      <c r="AC84" s="16">
        <f>IFERROR(ROUND(INDEX(F_Inputs!$A$4:$Y$268, MATCH(F_Inputs_Formatted!$B84&amp;F_Inputs_Formatted!$H84,F_Inputs!$Y$4:$Y$268,0),MATCH(F_Inputs_Formatted!AC$4,F_Inputs!$A$4:$Y$4,0)),$O84),"##BLANK")</f>
        <v>0</v>
      </c>
      <c r="AD84" s="16">
        <f>IFERROR(ROUND(INDEX(F_Inputs!$A$4:$Y$268, MATCH(F_Inputs_Formatted!$B84&amp;F_Inputs_Formatted!$H84,F_Inputs!$Y$4:$Y$268,0),MATCH(F_Inputs_Formatted!AD$4,F_Inputs!$A$4:$Y$4,0)),$O84),"##BLANK")</f>
        <v>0</v>
      </c>
      <c r="AE84" s="16">
        <f>IFERROR(ROUND(INDEX(F_Inputs!$A$4:$Y$268, MATCH(F_Inputs_Formatted!$B84&amp;F_Inputs_Formatted!$H84,F_Inputs!$Y$4:$Y$268,0),MATCH(F_Inputs_Formatted!AE$4,F_Inputs!$A$4:$Y$4,0)),$O84),"##BLANK")</f>
        <v>0</v>
      </c>
      <c r="AF84" s="16">
        <f>IFERROR(ROUND(INDEX(F_Inputs!$A$4:$Y$268, MATCH(F_Inputs_Formatted!$B84&amp;F_Inputs_Formatted!$H84,F_Inputs!$Y$4:$Y$268,0),MATCH(F_Inputs_Formatted!AF$4,F_Inputs!$A$4:$Y$4,0)),$O84),"##BLANK")</f>
        <v>0</v>
      </c>
      <c r="AG84" s="16">
        <f>IFERROR(ROUND(INDEX(F_Inputs!$A$4:$Y$268, MATCH(F_Inputs_Formatted!$B84&amp;F_Inputs_Formatted!$H84,F_Inputs!$Y$4:$Y$268,0),MATCH(F_Inputs_Formatted!AG$4,F_Inputs!$A$4:$Y$4,0)),$O84),"##BLANK")</f>
        <v>0</v>
      </c>
      <c r="AH84" s="16">
        <f>IFERROR(ROUND(INDEX(F_Inputs!$A$4:$Y$268, MATCH(F_Inputs_Formatted!$B84&amp;F_Inputs_Formatted!$H84,F_Inputs!$Y$4:$Y$268,0),MATCH(F_Inputs_Formatted!AH$4,F_Inputs!$A$4:$Y$4,0)),$O84),"##BLANK")</f>
        <v>0</v>
      </c>
      <c r="AI84" s="16">
        <f>IFERROR(ROUND(INDEX(F_Inputs!$A$4:$Y$268, MATCH(F_Inputs_Formatted!$B84&amp;F_Inputs_Formatted!$H84,F_Inputs!$Y$4:$Y$268,0),MATCH(F_Inputs_Formatted!AI$4,F_Inputs!$A$4:$Y$4,0)),$O84),"##BLANK")</f>
        <v>0</v>
      </c>
    </row>
    <row r="85" spans="1:35" x14ac:dyDescent="0.25">
      <c r="A85" s="7"/>
      <c r="B85" s="9" t="s">
        <v>95</v>
      </c>
      <c r="C85" s="9" t="str">
        <f>_xlfn.XLOOKUP($B85,FD_Lists!$B$4:$B$25,FD_Lists!C$4:C$25)</f>
        <v>South East Water</v>
      </c>
      <c r="D85" s="9" t="str">
        <f>_xlfn.XLOOKUP($B85,FD_Lists!$B$4:$B$25,FD_Lists!D$4:D$25)</f>
        <v>England</v>
      </c>
      <c r="E85" s="9" t="str">
        <f>_xlfn.XLOOKUP($B85,FD_Lists!$B$4:$B$25,FD_Lists!E$4:E$25)</f>
        <v>Company</v>
      </c>
      <c r="F85" s="9" t="str">
        <f>_xlfn.XLOOKUP($B85,FD_Lists!$B$4:$B$25,FD_Lists!F$4:F$25)</f>
        <v>WoC</v>
      </c>
      <c r="G85" s="10" t="s">
        <v>116</v>
      </c>
      <c r="H85" s="52" t="s">
        <v>56</v>
      </c>
      <c r="I85" s="11" t="str">
        <f t="shared" si="4"/>
        <v>SEWOUT5_09_D_PR24</v>
      </c>
      <c r="J85" s="11" t="s">
        <v>117</v>
      </c>
      <c r="K85" s="11" t="s">
        <v>118</v>
      </c>
      <c r="L85" s="11" t="s">
        <v>119</v>
      </c>
      <c r="M85" s="64" t="str">
        <f>_xlfn.XLOOKUP(F_Inputs_Formatted!H85,F_Inputs!$B:$B,F_Inputs!C:C)</f>
        <v>Underlying calculations for common performance commitments - wastewater - River water quality?(phosphorus) - Change in phosphorus discharged from treatment works</v>
      </c>
      <c r="N85" s="64" t="str">
        <f>_xlfn.XLOOKUP(F_Inputs_Formatted!H85,F_Inputs!$B:$B,F_Inputs!D:D)</f>
        <v>kg</v>
      </c>
      <c r="O85" s="11">
        <v>4</v>
      </c>
      <c r="P85" s="11"/>
      <c r="Q85" s="16">
        <f>IFERROR(ROUND(INDEX(F_Inputs!$A$4:$Y$268, MATCH(F_Inputs_Formatted!$B85&amp;F_Inputs_Formatted!$H85,F_Inputs!$Y$4:$Y$268,0),MATCH(F_Inputs_Formatted!Q$4,F_Inputs!$A$4:$Y$4,0)),$O85),"##BLANK")</f>
        <v>0</v>
      </c>
      <c r="R85" s="16">
        <f>IFERROR(ROUND(INDEX(F_Inputs!$A$4:$Y$268, MATCH(F_Inputs_Formatted!$B85&amp;F_Inputs_Formatted!$H85,F_Inputs!$Y$4:$Y$268,0),MATCH(F_Inputs_Formatted!R$4,F_Inputs!$A$4:$Y$4,0)),$O85),"##BLANK")</f>
        <v>0</v>
      </c>
      <c r="S85" s="16">
        <f>IFERROR(ROUND(INDEX(F_Inputs!$A$4:$Y$268, MATCH(F_Inputs_Formatted!$B85&amp;F_Inputs_Formatted!$H85,F_Inputs!$Y$4:$Y$268,0),MATCH(F_Inputs_Formatted!S$4,F_Inputs!$A$4:$Y$4,0)),$O85),"##BLANK")</f>
        <v>0</v>
      </c>
      <c r="T85" s="16">
        <f>IFERROR(ROUND(INDEX(F_Inputs!$A$4:$Y$268, MATCH(F_Inputs_Formatted!$B85&amp;F_Inputs_Formatted!$H85,F_Inputs!$Y$4:$Y$268,0),MATCH(F_Inputs_Formatted!T$4,F_Inputs!$A$4:$Y$4,0)),$O85),"##BLANK")</f>
        <v>0</v>
      </c>
      <c r="U85" s="16">
        <f>IFERROR(ROUND(INDEX(F_Inputs!$A$4:$Y$268, MATCH(F_Inputs_Formatted!$B85&amp;F_Inputs_Formatted!$H85,F_Inputs!$Y$4:$Y$268,0),MATCH(F_Inputs_Formatted!U$4,F_Inputs!$A$4:$Y$4,0)),$O85),"##BLANK")</f>
        <v>0</v>
      </c>
      <c r="V85" s="16">
        <f>IFERROR(ROUND(INDEX(F_Inputs!$A$4:$Y$268, MATCH(F_Inputs_Formatted!$B85&amp;F_Inputs_Formatted!$H85,F_Inputs!$Y$4:$Y$268,0),MATCH(F_Inputs_Formatted!V$4,F_Inputs!$A$4:$Y$4,0)),$O85),"##BLANK")</f>
        <v>0</v>
      </c>
      <c r="W85" s="16">
        <f>IFERROR(ROUND(INDEX(F_Inputs!$A$4:$Y$268, MATCH(F_Inputs_Formatted!$B85&amp;F_Inputs_Formatted!$H85,F_Inputs!$Y$4:$Y$268,0),MATCH(F_Inputs_Formatted!W$4,F_Inputs!$A$4:$Y$4,0)),$O85),"##BLANK")</f>
        <v>0</v>
      </c>
      <c r="X85" s="16">
        <f>IFERROR(ROUND(INDEX(F_Inputs!$A$4:$Y$268, MATCH(F_Inputs_Formatted!$B85&amp;F_Inputs_Formatted!$H85,F_Inputs!$Y$4:$Y$268,0),MATCH(F_Inputs_Formatted!X$4,F_Inputs!$A$4:$Y$4,0)),$O85),"##BLANK")</f>
        <v>0</v>
      </c>
      <c r="Y85" s="16">
        <f>IFERROR(ROUND(INDEX(F_Inputs!$A$4:$Y$268, MATCH(F_Inputs_Formatted!$B85&amp;F_Inputs_Formatted!$H85,F_Inputs!$Y$4:$Y$268,0),MATCH(F_Inputs_Formatted!Y$4,F_Inputs!$A$4:$Y$4,0)),$O85),"##BLANK")</f>
        <v>0</v>
      </c>
      <c r="Z85" s="16">
        <f>IFERROR(ROUND(INDEX(F_Inputs!$A$4:$Y$268, MATCH(F_Inputs_Formatted!$B85&amp;F_Inputs_Formatted!$H85,F_Inputs!$Y$4:$Y$268,0),MATCH(F_Inputs_Formatted!Z$4,F_Inputs!$A$4:$Y$4,0)),$O85),"##BLANK")</f>
        <v>0</v>
      </c>
      <c r="AA85" s="16">
        <f>IFERROR(ROUND(INDEX(F_Inputs!$A$4:$Y$268, MATCH(F_Inputs_Formatted!$B85&amp;F_Inputs_Formatted!$H85,F_Inputs!$Y$4:$Y$268,0),MATCH(F_Inputs_Formatted!AA$4,F_Inputs!$A$4:$Y$4,0)),$O85),"##BLANK")</f>
        <v>0</v>
      </c>
      <c r="AB85" s="16">
        <f>IFERROR(ROUND(INDEX(F_Inputs!$A$4:$Y$268, MATCH(F_Inputs_Formatted!$B85&amp;F_Inputs_Formatted!$H85,F_Inputs!$Y$4:$Y$268,0),MATCH(F_Inputs_Formatted!AB$4,F_Inputs!$A$4:$Y$4,0)),$O85),"##BLANK")</f>
        <v>0</v>
      </c>
      <c r="AC85" s="16">
        <f>IFERROR(ROUND(INDEX(F_Inputs!$A$4:$Y$268, MATCH(F_Inputs_Formatted!$B85&amp;F_Inputs_Formatted!$H85,F_Inputs!$Y$4:$Y$268,0),MATCH(F_Inputs_Formatted!AC$4,F_Inputs!$A$4:$Y$4,0)),$O85),"##BLANK")</f>
        <v>0</v>
      </c>
      <c r="AD85" s="16">
        <f>IFERROR(ROUND(INDEX(F_Inputs!$A$4:$Y$268, MATCH(F_Inputs_Formatted!$B85&amp;F_Inputs_Formatted!$H85,F_Inputs!$Y$4:$Y$268,0),MATCH(F_Inputs_Formatted!AD$4,F_Inputs!$A$4:$Y$4,0)),$O85),"##BLANK")</f>
        <v>0</v>
      </c>
      <c r="AE85" s="16">
        <f>IFERROR(ROUND(INDEX(F_Inputs!$A$4:$Y$268, MATCH(F_Inputs_Formatted!$B85&amp;F_Inputs_Formatted!$H85,F_Inputs!$Y$4:$Y$268,0),MATCH(F_Inputs_Formatted!AE$4,F_Inputs!$A$4:$Y$4,0)),$O85),"##BLANK")</f>
        <v>0</v>
      </c>
      <c r="AF85" s="16">
        <f>IFERROR(ROUND(INDEX(F_Inputs!$A$4:$Y$268, MATCH(F_Inputs_Formatted!$B85&amp;F_Inputs_Formatted!$H85,F_Inputs!$Y$4:$Y$268,0),MATCH(F_Inputs_Formatted!AF$4,F_Inputs!$A$4:$Y$4,0)),$O85),"##BLANK")</f>
        <v>0</v>
      </c>
      <c r="AG85" s="16">
        <f>IFERROR(ROUND(INDEX(F_Inputs!$A$4:$Y$268, MATCH(F_Inputs_Formatted!$B85&amp;F_Inputs_Formatted!$H85,F_Inputs!$Y$4:$Y$268,0),MATCH(F_Inputs_Formatted!AG$4,F_Inputs!$A$4:$Y$4,0)),$O85),"##BLANK")</f>
        <v>0</v>
      </c>
      <c r="AH85" s="16">
        <f>IFERROR(ROUND(INDEX(F_Inputs!$A$4:$Y$268, MATCH(F_Inputs_Formatted!$B85&amp;F_Inputs_Formatted!$H85,F_Inputs!$Y$4:$Y$268,0),MATCH(F_Inputs_Formatted!AH$4,F_Inputs!$A$4:$Y$4,0)),$O85),"##BLANK")</f>
        <v>0</v>
      </c>
      <c r="AI85" s="16">
        <f>IFERROR(ROUND(INDEX(F_Inputs!$A$4:$Y$268, MATCH(F_Inputs_Formatted!$B85&amp;F_Inputs_Formatted!$H85,F_Inputs!$Y$4:$Y$268,0),MATCH(F_Inputs_Formatted!AI$4,F_Inputs!$A$4:$Y$4,0)),$O85),"##BLANK")</f>
        <v>0</v>
      </c>
    </row>
    <row r="86" spans="1:35" x14ac:dyDescent="0.25">
      <c r="A86" s="7"/>
      <c r="B86" s="9" t="s">
        <v>96</v>
      </c>
      <c r="C86" s="9" t="str">
        <f>_xlfn.XLOOKUP($B86,FD_Lists!$B$4:$B$25,FD_Lists!C$4:C$25)</f>
        <v>South Staffordshire Water</v>
      </c>
      <c r="D86" s="9" t="str">
        <f>_xlfn.XLOOKUP($B86,FD_Lists!$B$4:$B$25,FD_Lists!D$4:D$25)</f>
        <v>England</v>
      </c>
      <c r="E86" s="9" t="str">
        <f>_xlfn.XLOOKUP($B86,FD_Lists!$B$4:$B$25,FD_Lists!E$4:E$25)</f>
        <v>Company</v>
      </c>
      <c r="F86" s="9" t="str">
        <f>_xlfn.XLOOKUP($B86,FD_Lists!$B$4:$B$25,FD_Lists!F$4:F$25)</f>
        <v>WoC</v>
      </c>
      <c r="G86" s="10" t="s">
        <v>116</v>
      </c>
      <c r="H86" s="52" t="s">
        <v>56</v>
      </c>
      <c r="I86" s="11" t="str">
        <f t="shared" si="4"/>
        <v>SSCOUT5_09_D_PR24</v>
      </c>
      <c r="J86" s="11" t="s">
        <v>117</v>
      </c>
      <c r="K86" s="11" t="s">
        <v>118</v>
      </c>
      <c r="L86" s="11" t="s">
        <v>119</v>
      </c>
      <c r="M86" s="64" t="str">
        <f>_xlfn.XLOOKUP(F_Inputs_Formatted!H86,F_Inputs!$B:$B,F_Inputs!C:C)</f>
        <v>Underlying calculations for common performance commitments - wastewater - River water quality?(phosphorus) - Change in phosphorus discharged from treatment works</v>
      </c>
      <c r="N86" s="64" t="str">
        <f>_xlfn.XLOOKUP(F_Inputs_Formatted!H86,F_Inputs!$B:$B,F_Inputs!D:D)</f>
        <v>kg</v>
      </c>
      <c r="O86" s="11">
        <v>4</v>
      </c>
      <c r="P86" s="11"/>
      <c r="Q86" s="16">
        <f>IFERROR(ROUND(INDEX(F_Inputs!$A$4:$Y$268, MATCH(F_Inputs_Formatted!$B86&amp;F_Inputs_Formatted!$H86,F_Inputs!$Y$4:$Y$268,0),MATCH(F_Inputs_Formatted!Q$4,F_Inputs!$A$4:$Y$4,0)),$O86),"##BLANK")</f>
        <v>0</v>
      </c>
      <c r="R86" s="16">
        <f>IFERROR(ROUND(INDEX(F_Inputs!$A$4:$Y$268, MATCH(F_Inputs_Formatted!$B86&amp;F_Inputs_Formatted!$H86,F_Inputs!$Y$4:$Y$268,0),MATCH(F_Inputs_Formatted!R$4,F_Inputs!$A$4:$Y$4,0)),$O86),"##BLANK")</f>
        <v>0</v>
      </c>
      <c r="S86" s="16">
        <f>IFERROR(ROUND(INDEX(F_Inputs!$A$4:$Y$268, MATCH(F_Inputs_Formatted!$B86&amp;F_Inputs_Formatted!$H86,F_Inputs!$Y$4:$Y$268,0),MATCH(F_Inputs_Formatted!S$4,F_Inputs!$A$4:$Y$4,0)),$O86),"##BLANK")</f>
        <v>0</v>
      </c>
      <c r="T86" s="16">
        <f>IFERROR(ROUND(INDEX(F_Inputs!$A$4:$Y$268, MATCH(F_Inputs_Formatted!$B86&amp;F_Inputs_Formatted!$H86,F_Inputs!$Y$4:$Y$268,0),MATCH(F_Inputs_Formatted!T$4,F_Inputs!$A$4:$Y$4,0)),$O86),"##BLANK")</f>
        <v>0</v>
      </c>
      <c r="U86" s="16">
        <f>IFERROR(ROUND(INDEX(F_Inputs!$A$4:$Y$268, MATCH(F_Inputs_Formatted!$B86&amp;F_Inputs_Formatted!$H86,F_Inputs!$Y$4:$Y$268,0),MATCH(F_Inputs_Formatted!U$4,F_Inputs!$A$4:$Y$4,0)),$O86),"##BLANK")</f>
        <v>0</v>
      </c>
      <c r="V86" s="16">
        <f>IFERROR(ROUND(INDEX(F_Inputs!$A$4:$Y$268, MATCH(F_Inputs_Formatted!$B86&amp;F_Inputs_Formatted!$H86,F_Inputs!$Y$4:$Y$268,0),MATCH(F_Inputs_Formatted!V$4,F_Inputs!$A$4:$Y$4,0)),$O86),"##BLANK")</f>
        <v>0</v>
      </c>
      <c r="W86" s="16">
        <f>IFERROR(ROUND(INDEX(F_Inputs!$A$4:$Y$268, MATCH(F_Inputs_Formatted!$B86&amp;F_Inputs_Formatted!$H86,F_Inputs!$Y$4:$Y$268,0),MATCH(F_Inputs_Formatted!W$4,F_Inputs!$A$4:$Y$4,0)),$O86),"##BLANK")</f>
        <v>0</v>
      </c>
      <c r="X86" s="16">
        <f>IFERROR(ROUND(INDEX(F_Inputs!$A$4:$Y$268, MATCH(F_Inputs_Formatted!$B86&amp;F_Inputs_Formatted!$H86,F_Inputs!$Y$4:$Y$268,0),MATCH(F_Inputs_Formatted!X$4,F_Inputs!$A$4:$Y$4,0)),$O86),"##BLANK")</f>
        <v>0</v>
      </c>
      <c r="Y86" s="16">
        <f>IFERROR(ROUND(INDEX(F_Inputs!$A$4:$Y$268, MATCH(F_Inputs_Formatted!$B86&amp;F_Inputs_Formatted!$H86,F_Inputs!$Y$4:$Y$268,0),MATCH(F_Inputs_Formatted!Y$4,F_Inputs!$A$4:$Y$4,0)),$O86),"##BLANK")</f>
        <v>0</v>
      </c>
      <c r="Z86" s="16">
        <f>IFERROR(ROUND(INDEX(F_Inputs!$A$4:$Y$268, MATCH(F_Inputs_Formatted!$B86&amp;F_Inputs_Formatted!$H86,F_Inputs!$Y$4:$Y$268,0),MATCH(F_Inputs_Formatted!Z$4,F_Inputs!$A$4:$Y$4,0)),$O86),"##BLANK")</f>
        <v>0</v>
      </c>
      <c r="AA86" s="16">
        <f>IFERROR(ROUND(INDEX(F_Inputs!$A$4:$Y$268, MATCH(F_Inputs_Formatted!$B86&amp;F_Inputs_Formatted!$H86,F_Inputs!$Y$4:$Y$268,0),MATCH(F_Inputs_Formatted!AA$4,F_Inputs!$A$4:$Y$4,0)),$O86),"##BLANK")</f>
        <v>0</v>
      </c>
      <c r="AB86" s="16">
        <f>IFERROR(ROUND(INDEX(F_Inputs!$A$4:$Y$268, MATCH(F_Inputs_Formatted!$B86&amp;F_Inputs_Formatted!$H86,F_Inputs!$Y$4:$Y$268,0),MATCH(F_Inputs_Formatted!AB$4,F_Inputs!$A$4:$Y$4,0)),$O86),"##BLANK")</f>
        <v>0</v>
      </c>
      <c r="AC86" s="16">
        <f>IFERROR(ROUND(INDEX(F_Inputs!$A$4:$Y$268, MATCH(F_Inputs_Formatted!$B86&amp;F_Inputs_Formatted!$H86,F_Inputs!$Y$4:$Y$268,0),MATCH(F_Inputs_Formatted!AC$4,F_Inputs!$A$4:$Y$4,0)),$O86),"##BLANK")</f>
        <v>0</v>
      </c>
      <c r="AD86" s="16">
        <f>IFERROR(ROUND(INDEX(F_Inputs!$A$4:$Y$268, MATCH(F_Inputs_Formatted!$B86&amp;F_Inputs_Formatted!$H86,F_Inputs!$Y$4:$Y$268,0),MATCH(F_Inputs_Formatted!AD$4,F_Inputs!$A$4:$Y$4,0)),$O86),"##BLANK")</f>
        <v>0</v>
      </c>
      <c r="AE86" s="16">
        <f>IFERROR(ROUND(INDEX(F_Inputs!$A$4:$Y$268, MATCH(F_Inputs_Formatted!$B86&amp;F_Inputs_Formatted!$H86,F_Inputs!$Y$4:$Y$268,0),MATCH(F_Inputs_Formatted!AE$4,F_Inputs!$A$4:$Y$4,0)),$O86),"##BLANK")</f>
        <v>0</v>
      </c>
      <c r="AF86" s="16">
        <f>IFERROR(ROUND(INDEX(F_Inputs!$A$4:$Y$268, MATCH(F_Inputs_Formatted!$B86&amp;F_Inputs_Formatted!$H86,F_Inputs!$Y$4:$Y$268,0),MATCH(F_Inputs_Formatted!AF$4,F_Inputs!$A$4:$Y$4,0)),$O86),"##BLANK")</f>
        <v>0</v>
      </c>
      <c r="AG86" s="16">
        <f>IFERROR(ROUND(INDEX(F_Inputs!$A$4:$Y$268, MATCH(F_Inputs_Formatted!$B86&amp;F_Inputs_Formatted!$H86,F_Inputs!$Y$4:$Y$268,0),MATCH(F_Inputs_Formatted!AG$4,F_Inputs!$A$4:$Y$4,0)),$O86),"##BLANK")</f>
        <v>0</v>
      </c>
      <c r="AH86" s="16">
        <f>IFERROR(ROUND(INDEX(F_Inputs!$A$4:$Y$268, MATCH(F_Inputs_Formatted!$B86&amp;F_Inputs_Formatted!$H86,F_Inputs!$Y$4:$Y$268,0),MATCH(F_Inputs_Formatted!AH$4,F_Inputs!$A$4:$Y$4,0)),$O86),"##BLANK")</f>
        <v>0</v>
      </c>
      <c r="AI86" s="16">
        <f>IFERROR(ROUND(INDEX(F_Inputs!$A$4:$Y$268, MATCH(F_Inputs_Formatted!$B86&amp;F_Inputs_Formatted!$H86,F_Inputs!$Y$4:$Y$268,0),MATCH(F_Inputs_Formatted!AI$4,F_Inputs!$A$4:$Y$4,0)),$O86),"##BLANK")</f>
        <v>0</v>
      </c>
    </row>
    <row r="87" spans="1:35" x14ac:dyDescent="0.25">
      <c r="A87" s="7"/>
      <c r="B87" s="9" t="s">
        <v>100</v>
      </c>
      <c r="C87" s="9" t="str">
        <f>_xlfn.XLOOKUP($B87,FD_Lists!$B$4:$B$25,FD_Lists!C$4:C$25)</f>
        <v>SES Water</v>
      </c>
      <c r="D87" s="9" t="str">
        <f>_xlfn.XLOOKUP($B87,FD_Lists!$B$4:$B$25,FD_Lists!D$4:D$25)</f>
        <v>England</v>
      </c>
      <c r="E87" s="9" t="str">
        <f>_xlfn.XLOOKUP($B87,FD_Lists!$B$4:$B$25,FD_Lists!E$4:E$25)</f>
        <v>Company</v>
      </c>
      <c r="F87" s="9" t="str">
        <f>_xlfn.XLOOKUP($B87,FD_Lists!$B$4:$B$25,FD_Lists!F$4:F$25)</f>
        <v>WoC</v>
      </c>
      <c r="G87" s="10" t="s">
        <v>116</v>
      </c>
      <c r="H87" s="52" t="s">
        <v>56</v>
      </c>
      <c r="I87" s="11" t="str">
        <f t="shared" si="4"/>
        <v>SESOUT5_09_D_PR24</v>
      </c>
      <c r="J87" s="11" t="s">
        <v>117</v>
      </c>
      <c r="K87" s="11" t="s">
        <v>118</v>
      </c>
      <c r="L87" s="11" t="s">
        <v>119</v>
      </c>
      <c r="M87" s="64" t="str">
        <f>_xlfn.XLOOKUP(F_Inputs_Formatted!H87,F_Inputs!$B:$B,F_Inputs!C:C)</f>
        <v>Underlying calculations for common performance commitments - wastewater - River water quality?(phosphorus) - Change in phosphorus discharged from treatment works</v>
      </c>
      <c r="N87" s="64" t="str">
        <f>_xlfn.XLOOKUP(F_Inputs_Formatted!H87,F_Inputs!$B:$B,F_Inputs!D:D)</f>
        <v>kg</v>
      </c>
      <c r="O87" s="11">
        <v>4</v>
      </c>
      <c r="P87" s="11"/>
      <c r="Q87" s="16" t="str">
        <f>IFERROR(ROUND(INDEX(F_Inputs!$A$4:$Y$268, MATCH(F_Inputs_Formatted!$B87&amp;F_Inputs_Formatted!$H87,F_Inputs!$Y$4:$Y$268,0),MATCH(F_Inputs_Formatted!Q$4,F_Inputs!$A$4:$Y$4,0)),$O87),"##BLANK")</f>
        <v>##BLANK</v>
      </c>
      <c r="R87" s="16" t="str">
        <f>IFERROR(ROUND(INDEX(F_Inputs!$A$4:$Y$268, MATCH(F_Inputs_Formatted!$B87&amp;F_Inputs_Formatted!$H87,F_Inputs!$Y$4:$Y$268,0),MATCH(F_Inputs_Formatted!R$4,F_Inputs!$A$4:$Y$4,0)),$O87),"##BLANK")</f>
        <v>##BLANK</v>
      </c>
      <c r="S87" s="16" t="str">
        <f>IFERROR(ROUND(INDEX(F_Inputs!$A$4:$Y$268, MATCH(F_Inputs_Formatted!$B87&amp;F_Inputs_Formatted!$H87,F_Inputs!$Y$4:$Y$268,0),MATCH(F_Inputs_Formatted!S$4,F_Inputs!$A$4:$Y$4,0)),$O87),"##BLANK")</f>
        <v>##BLANK</v>
      </c>
      <c r="T87" s="16" t="str">
        <f>IFERROR(ROUND(INDEX(F_Inputs!$A$4:$Y$268, MATCH(F_Inputs_Formatted!$B87&amp;F_Inputs_Formatted!$H87,F_Inputs!$Y$4:$Y$268,0),MATCH(F_Inputs_Formatted!T$4,F_Inputs!$A$4:$Y$4,0)),$O87),"##BLANK")</f>
        <v>##BLANK</v>
      </c>
      <c r="U87" s="16" t="str">
        <f>IFERROR(ROUND(INDEX(F_Inputs!$A$4:$Y$268, MATCH(F_Inputs_Formatted!$B87&amp;F_Inputs_Formatted!$H87,F_Inputs!$Y$4:$Y$268,0),MATCH(F_Inputs_Formatted!U$4,F_Inputs!$A$4:$Y$4,0)),$O87),"##BLANK")</f>
        <v>##BLANK</v>
      </c>
      <c r="V87" s="16" t="str">
        <f>IFERROR(ROUND(INDEX(F_Inputs!$A$4:$Y$268, MATCH(F_Inputs_Formatted!$B87&amp;F_Inputs_Formatted!$H87,F_Inputs!$Y$4:$Y$268,0),MATCH(F_Inputs_Formatted!V$4,F_Inputs!$A$4:$Y$4,0)),$O87),"##BLANK")</f>
        <v>##BLANK</v>
      </c>
      <c r="W87" s="16" t="str">
        <f>IFERROR(ROUND(INDEX(F_Inputs!$A$4:$Y$268, MATCH(F_Inputs_Formatted!$B87&amp;F_Inputs_Formatted!$H87,F_Inputs!$Y$4:$Y$268,0),MATCH(F_Inputs_Formatted!W$4,F_Inputs!$A$4:$Y$4,0)),$O87),"##BLANK")</f>
        <v>##BLANK</v>
      </c>
      <c r="X87" s="16" t="str">
        <f>IFERROR(ROUND(INDEX(F_Inputs!$A$4:$Y$268, MATCH(F_Inputs_Formatted!$B87&amp;F_Inputs_Formatted!$H87,F_Inputs!$Y$4:$Y$268,0),MATCH(F_Inputs_Formatted!X$4,F_Inputs!$A$4:$Y$4,0)),$O87),"##BLANK")</f>
        <v>##BLANK</v>
      </c>
      <c r="Y87" s="16" t="str">
        <f>IFERROR(ROUND(INDEX(F_Inputs!$A$4:$Y$268, MATCH(F_Inputs_Formatted!$B87&amp;F_Inputs_Formatted!$H87,F_Inputs!$Y$4:$Y$268,0),MATCH(F_Inputs_Formatted!Y$4,F_Inputs!$A$4:$Y$4,0)),$O87),"##BLANK")</f>
        <v>##BLANK</v>
      </c>
      <c r="Z87" s="16" t="str">
        <f>IFERROR(ROUND(INDEX(F_Inputs!$A$4:$Y$268, MATCH(F_Inputs_Formatted!$B87&amp;F_Inputs_Formatted!$H87,F_Inputs!$Y$4:$Y$268,0),MATCH(F_Inputs_Formatted!Z$4,F_Inputs!$A$4:$Y$4,0)),$O87),"##BLANK")</f>
        <v>##BLANK</v>
      </c>
      <c r="AA87" s="16" t="str">
        <f>IFERROR(ROUND(INDEX(F_Inputs!$A$4:$Y$268, MATCH(F_Inputs_Formatted!$B87&amp;F_Inputs_Formatted!$H87,F_Inputs!$Y$4:$Y$268,0),MATCH(F_Inputs_Formatted!AA$4,F_Inputs!$A$4:$Y$4,0)),$O87),"##BLANK")</f>
        <v>##BLANK</v>
      </c>
      <c r="AB87" s="16" t="str">
        <f>IFERROR(ROUND(INDEX(F_Inputs!$A$4:$Y$268, MATCH(F_Inputs_Formatted!$B87&amp;F_Inputs_Formatted!$H87,F_Inputs!$Y$4:$Y$268,0),MATCH(F_Inputs_Formatted!AB$4,F_Inputs!$A$4:$Y$4,0)),$O87),"##BLANK")</f>
        <v>##BLANK</v>
      </c>
      <c r="AC87" s="16" t="str">
        <f>IFERROR(ROUND(INDEX(F_Inputs!$A$4:$Y$268, MATCH(F_Inputs_Formatted!$B87&amp;F_Inputs_Formatted!$H87,F_Inputs!$Y$4:$Y$268,0),MATCH(F_Inputs_Formatted!AC$4,F_Inputs!$A$4:$Y$4,0)),$O87),"##BLANK")</f>
        <v>##BLANK</v>
      </c>
      <c r="AD87" s="16" t="str">
        <f>IFERROR(ROUND(INDEX(F_Inputs!$A$4:$Y$268, MATCH(F_Inputs_Formatted!$B87&amp;F_Inputs_Formatted!$H87,F_Inputs!$Y$4:$Y$268,0),MATCH(F_Inputs_Formatted!AD$4,F_Inputs!$A$4:$Y$4,0)),$O87),"##BLANK")</f>
        <v>##BLANK</v>
      </c>
      <c r="AE87" s="16" t="str">
        <f>IFERROR(ROUND(INDEX(F_Inputs!$A$4:$Y$268, MATCH(F_Inputs_Formatted!$B87&amp;F_Inputs_Formatted!$H87,F_Inputs!$Y$4:$Y$268,0),MATCH(F_Inputs_Formatted!AE$4,F_Inputs!$A$4:$Y$4,0)),$O87),"##BLANK")</f>
        <v>##BLANK</v>
      </c>
      <c r="AF87" s="16" t="str">
        <f>IFERROR(ROUND(INDEX(F_Inputs!$A$4:$Y$268, MATCH(F_Inputs_Formatted!$B87&amp;F_Inputs_Formatted!$H87,F_Inputs!$Y$4:$Y$268,0),MATCH(F_Inputs_Formatted!AF$4,F_Inputs!$A$4:$Y$4,0)),$O87),"##BLANK")</f>
        <v>##BLANK</v>
      </c>
      <c r="AG87" s="16" t="str">
        <f>IFERROR(ROUND(INDEX(F_Inputs!$A$4:$Y$268, MATCH(F_Inputs_Formatted!$B87&amp;F_Inputs_Formatted!$H87,F_Inputs!$Y$4:$Y$268,0),MATCH(F_Inputs_Formatted!AG$4,F_Inputs!$A$4:$Y$4,0)),$O87),"##BLANK")</f>
        <v>##BLANK</v>
      </c>
      <c r="AH87" s="16" t="str">
        <f>IFERROR(ROUND(INDEX(F_Inputs!$A$4:$Y$268, MATCH(F_Inputs_Formatted!$B87&amp;F_Inputs_Formatted!$H87,F_Inputs!$Y$4:$Y$268,0),MATCH(F_Inputs_Formatted!AH$4,F_Inputs!$A$4:$Y$4,0)),$O87),"##BLANK")</f>
        <v>##BLANK</v>
      </c>
      <c r="AI87" s="16" t="str">
        <f>IFERROR(ROUND(INDEX(F_Inputs!$A$4:$Y$268, MATCH(F_Inputs_Formatted!$B87&amp;F_Inputs_Formatted!$H87,F_Inputs!$Y$4:$Y$268,0),MATCH(F_Inputs_Formatted!AI$4,F_Inputs!$A$4:$Y$4,0)),$O87),"##BLANK")</f>
        <v>##BLANK</v>
      </c>
    </row>
    <row r="88" spans="1:35" x14ac:dyDescent="0.25">
      <c r="A88" s="7"/>
      <c r="B88" s="9" t="s">
        <v>78</v>
      </c>
      <c r="C88" s="9" t="str">
        <f>_xlfn.XLOOKUP($B88,FD_Lists!$B$4:$B$25,FD_Lists!C$4:C$25)</f>
        <v>South West Water</v>
      </c>
      <c r="D88" s="9" t="str">
        <f>_xlfn.XLOOKUP($B88,FD_Lists!$B$4:$B$25,FD_Lists!D$4:D$25)</f>
        <v>England</v>
      </c>
      <c r="E88" s="9" t="str">
        <f>_xlfn.XLOOKUP($B88,FD_Lists!$B$4:$B$25,FD_Lists!E$4:E$25)</f>
        <v>Company</v>
      </c>
      <c r="F88" s="9" t="str">
        <f>_xlfn.XLOOKUP($B88,FD_Lists!$B$4:$B$25,FD_Lists!F$4:F$25)</f>
        <v>WaSC</v>
      </c>
      <c r="G88" s="10" t="s">
        <v>116</v>
      </c>
      <c r="H88" s="52" t="s">
        <v>56</v>
      </c>
      <c r="I88" s="11" t="str">
        <f t="shared" si="4"/>
        <v>SWBOUT5_09_D_PR24</v>
      </c>
      <c r="J88" s="11" t="s">
        <v>117</v>
      </c>
      <c r="K88" s="11" t="s">
        <v>118</v>
      </c>
      <c r="L88" s="11" t="s">
        <v>119</v>
      </c>
      <c r="M88" s="64" t="str">
        <f>_xlfn.XLOOKUP(F_Inputs_Formatted!H88,F_Inputs!$B:$B,F_Inputs!C:C)</f>
        <v>Underlying calculations for common performance commitments - wastewater - River water quality?(phosphorus) - Change in phosphorus discharged from treatment works</v>
      </c>
      <c r="N88" s="64" t="str">
        <f>_xlfn.XLOOKUP(F_Inputs_Formatted!H88,F_Inputs!$B:$B,F_Inputs!D:D)</f>
        <v>kg</v>
      </c>
      <c r="O88" s="11">
        <v>4</v>
      </c>
      <c r="P88" s="11"/>
      <c r="Q88" s="16">
        <f>IFERROR(ROUND(INDEX(F_Inputs!$A$4:$Y$268, MATCH(F_Inputs_Formatted!$B88&amp;F_Inputs_Formatted!$H88,F_Inputs!$Y$4:$Y$268,0),MATCH(F_Inputs_Formatted!Q$4,F_Inputs!$A$4:$Y$4,0)),$O88),"##BLANK")</f>
        <v>11731.2327</v>
      </c>
      <c r="R88" s="16">
        <f>IFERROR(ROUND(INDEX(F_Inputs!$A$4:$Y$268, MATCH(F_Inputs_Formatted!$B88&amp;F_Inputs_Formatted!$H88,F_Inputs!$Y$4:$Y$268,0),MATCH(F_Inputs_Formatted!R$4,F_Inputs!$A$4:$Y$4,0)),$O88),"##BLANK")</f>
        <v>11073.9985</v>
      </c>
      <c r="S88" s="16">
        <f>IFERROR(ROUND(INDEX(F_Inputs!$A$4:$Y$268, MATCH(F_Inputs_Formatted!$B88&amp;F_Inputs_Formatted!$H88,F_Inputs!$Y$4:$Y$268,0),MATCH(F_Inputs_Formatted!S$4,F_Inputs!$A$4:$Y$4,0)),$O88),"##BLANK")</f>
        <v>-15175.013800000001</v>
      </c>
      <c r="T88" s="16">
        <f>IFERROR(ROUND(INDEX(F_Inputs!$A$4:$Y$268, MATCH(F_Inputs_Formatted!$B88&amp;F_Inputs_Formatted!$H88,F_Inputs!$Y$4:$Y$268,0),MATCH(F_Inputs_Formatted!T$4,F_Inputs!$A$4:$Y$4,0)),$O88),"##BLANK")</f>
        <v>3372.0445</v>
      </c>
      <c r="U88" s="16">
        <f>IFERROR(ROUND(INDEX(F_Inputs!$A$4:$Y$268, MATCH(F_Inputs_Formatted!$B88&amp;F_Inputs_Formatted!$H88,F_Inputs!$Y$4:$Y$268,0),MATCH(F_Inputs_Formatted!U$4,F_Inputs!$A$4:$Y$4,0)),$O88),"##BLANK")</f>
        <v>-1037.7683</v>
      </c>
      <c r="V88" s="16">
        <f>IFERROR(ROUND(INDEX(F_Inputs!$A$4:$Y$268, MATCH(F_Inputs_Formatted!$B88&amp;F_Inputs_Formatted!$H88,F_Inputs!$Y$4:$Y$268,0),MATCH(F_Inputs_Formatted!V$4,F_Inputs!$A$4:$Y$4,0)),$O88),"##BLANK")</f>
        <v>12743.8341</v>
      </c>
      <c r="W88" s="16">
        <f>IFERROR(ROUND(INDEX(F_Inputs!$A$4:$Y$268, MATCH(F_Inputs_Formatted!$B88&amp;F_Inputs_Formatted!$H88,F_Inputs!$Y$4:$Y$268,0),MATCH(F_Inputs_Formatted!W$4,F_Inputs!$A$4:$Y$4,0)),$O88),"##BLANK")</f>
        <v>-18890.558099999998</v>
      </c>
      <c r="X88" s="16">
        <f>IFERROR(ROUND(INDEX(F_Inputs!$A$4:$Y$268, MATCH(F_Inputs_Formatted!$B88&amp;F_Inputs_Formatted!$H88,F_Inputs!$Y$4:$Y$268,0),MATCH(F_Inputs_Formatted!X$4,F_Inputs!$A$4:$Y$4,0)),$O88),"##BLANK")</f>
        <v>2968.2433999999998</v>
      </c>
      <c r="Y88" s="16">
        <f>IFERROR(ROUND(INDEX(F_Inputs!$A$4:$Y$268, MATCH(F_Inputs_Formatted!$B88&amp;F_Inputs_Formatted!$H88,F_Inputs!$Y$4:$Y$268,0),MATCH(F_Inputs_Formatted!Y$4,F_Inputs!$A$4:$Y$4,0)),$O88),"##BLANK")</f>
        <v>13560.0273</v>
      </c>
      <c r="Z88" s="16">
        <f>IFERROR(ROUND(INDEX(F_Inputs!$A$4:$Y$268, MATCH(F_Inputs_Formatted!$B88&amp;F_Inputs_Formatted!$H88,F_Inputs!$Y$4:$Y$268,0),MATCH(F_Inputs_Formatted!Z$4,F_Inputs!$A$4:$Y$4,0)),$O88),"##BLANK")</f>
        <v>0</v>
      </c>
      <c r="AA88" s="16">
        <f>IFERROR(ROUND(INDEX(F_Inputs!$A$4:$Y$268, MATCH(F_Inputs_Formatted!$B88&amp;F_Inputs_Formatted!$H88,F_Inputs!$Y$4:$Y$268,0),MATCH(F_Inputs_Formatted!AA$4,F_Inputs!$A$4:$Y$4,0)),$O88),"##BLANK")</f>
        <v>27652.152399999999</v>
      </c>
      <c r="AB88" s="16">
        <f>IFERROR(ROUND(INDEX(F_Inputs!$A$4:$Y$268, MATCH(F_Inputs_Formatted!$B88&amp;F_Inputs_Formatted!$H88,F_Inputs!$Y$4:$Y$268,0),MATCH(F_Inputs_Formatted!AB$4,F_Inputs!$A$4:$Y$4,0)),$O88),"##BLANK")</f>
        <v>57826.070500000002</v>
      </c>
      <c r="AC88" s="16">
        <f>IFERROR(ROUND(INDEX(F_Inputs!$A$4:$Y$268, MATCH(F_Inputs_Formatted!$B88&amp;F_Inputs_Formatted!$H88,F_Inputs!$Y$4:$Y$268,0),MATCH(F_Inputs_Formatted!AC$4,F_Inputs!$A$4:$Y$4,0)),$O88),"##BLANK")</f>
        <v>52215.382299999997</v>
      </c>
      <c r="AD88" s="16">
        <f>IFERROR(ROUND(INDEX(F_Inputs!$A$4:$Y$268, MATCH(F_Inputs_Formatted!$B88&amp;F_Inputs_Formatted!$H88,F_Inputs!$Y$4:$Y$268,0),MATCH(F_Inputs_Formatted!AD$4,F_Inputs!$A$4:$Y$4,0)),$O88),"##BLANK")</f>
        <v>52621.885600000001</v>
      </c>
      <c r="AE88" s="16">
        <f>IFERROR(ROUND(INDEX(F_Inputs!$A$4:$Y$268, MATCH(F_Inputs_Formatted!$B88&amp;F_Inputs_Formatted!$H88,F_Inputs!$Y$4:$Y$268,0),MATCH(F_Inputs_Formatted!AE$4,F_Inputs!$A$4:$Y$4,0)),$O88),"##BLANK")</f>
        <v>49984.695899999999</v>
      </c>
      <c r="AF88" s="16">
        <f>IFERROR(ROUND(INDEX(F_Inputs!$A$4:$Y$268, MATCH(F_Inputs_Formatted!$B88&amp;F_Inputs_Formatted!$H88,F_Inputs!$Y$4:$Y$268,0),MATCH(F_Inputs_Formatted!AF$4,F_Inputs!$A$4:$Y$4,0)),$O88),"##BLANK")</f>
        <v>176477.18799999999</v>
      </c>
      <c r="AG88" s="16">
        <f>IFERROR(ROUND(INDEX(F_Inputs!$A$4:$Y$268, MATCH(F_Inputs_Formatted!$B88&amp;F_Inputs_Formatted!$H88,F_Inputs!$Y$4:$Y$268,0),MATCH(F_Inputs_Formatted!AG$4,F_Inputs!$A$4:$Y$4,0)),$O88),"##BLANK")</f>
        <v>186156.356</v>
      </c>
      <c r="AH88" s="16">
        <f>IFERROR(ROUND(INDEX(F_Inputs!$A$4:$Y$268, MATCH(F_Inputs_Formatted!$B88&amp;F_Inputs_Formatted!$H88,F_Inputs!$Y$4:$Y$268,0),MATCH(F_Inputs_Formatted!AH$4,F_Inputs!$A$4:$Y$4,0)),$O88),"##BLANK")</f>
        <v>198224.33850000001</v>
      </c>
      <c r="AI88" s="16">
        <f>IFERROR(ROUND(INDEX(F_Inputs!$A$4:$Y$268, MATCH(F_Inputs_Formatted!$B88&amp;F_Inputs_Formatted!$H88,F_Inputs!$Y$4:$Y$268,0),MATCH(F_Inputs_Formatted!AI$4,F_Inputs!$A$4:$Y$4,0)),$O88),"##BLANK")</f>
        <v>230461.08040000001</v>
      </c>
    </row>
    <row r="89" spans="1:35" x14ac:dyDescent="0.25">
      <c r="A89" s="7"/>
      <c r="B89" s="9" t="s">
        <v>90</v>
      </c>
      <c r="C89" s="9" t="str">
        <f>_xlfn.XLOOKUP($B89,FD_Lists!$B$4:$B$25,FD_Lists!C$4:C$25)</f>
        <v>Bristol Water</v>
      </c>
      <c r="D89" s="9" t="str">
        <f>_xlfn.XLOOKUP($B89,FD_Lists!$B$4:$B$25,FD_Lists!D$4:D$25)</f>
        <v>England</v>
      </c>
      <c r="E89" s="9" t="str">
        <f>_xlfn.XLOOKUP($B89,FD_Lists!$B$4:$B$25,FD_Lists!E$4:E$25)</f>
        <v>Company</v>
      </c>
      <c r="F89" s="9" t="str">
        <f>_xlfn.XLOOKUP($B89,FD_Lists!$B$4:$B$25,FD_Lists!F$4:F$25)</f>
        <v>WoC</v>
      </c>
      <c r="G89" s="10" t="s">
        <v>116</v>
      </c>
      <c r="H89" s="52" t="s">
        <v>56</v>
      </c>
      <c r="I89" s="11" t="str">
        <f t="shared" si="4"/>
        <v>BRLOUT5_09_D_PR24</v>
      </c>
      <c r="J89" s="11" t="s">
        <v>117</v>
      </c>
      <c r="K89" s="11" t="s">
        <v>118</v>
      </c>
      <c r="L89" s="11" t="s">
        <v>119</v>
      </c>
      <c r="M89" s="64" t="str">
        <f>_xlfn.XLOOKUP(F_Inputs_Formatted!H89,F_Inputs!$B:$B,F_Inputs!C:C)</f>
        <v>Underlying calculations for common performance commitments - wastewater - River water quality?(phosphorus) - Change in phosphorus discharged from treatment works</v>
      </c>
      <c r="N89" s="64" t="str">
        <f>_xlfn.XLOOKUP(F_Inputs_Formatted!H89,F_Inputs!$B:$B,F_Inputs!D:D)</f>
        <v>kg</v>
      </c>
      <c r="O89" s="11">
        <v>4</v>
      </c>
      <c r="P89" s="11"/>
      <c r="Q89" s="16">
        <f>IFERROR(ROUND(INDEX(F_Inputs!$A$4:$Y$268, MATCH(F_Inputs_Formatted!$B89&amp;F_Inputs_Formatted!$H89,F_Inputs!$Y$4:$Y$268,0),MATCH(F_Inputs_Formatted!Q$4,F_Inputs!$A$4:$Y$4,0)),$O89),"##BLANK")</f>
        <v>0</v>
      </c>
      <c r="R89" s="16">
        <f>IFERROR(ROUND(INDEX(F_Inputs!$A$4:$Y$268, MATCH(F_Inputs_Formatted!$B89&amp;F_Inputs_Formatted!$H89,F_Inputs!$Y$4:$Y$268,0),MATCH(F_Inputs_Formatted!R$4,F_Inputs!$A$4:$Y$4,0)),$O89),"##BLANK")</f>
        <v>0</v>
      </c>
      <c r="S89" s="16">
        <f>IFERROR(ROUND(INDEX(F_Inputs!$A$4:$Y$268, MATCH(F_Inputs_Formatted!$B89&amp;F_Inputs_Formatted!$H89,F_Inputs!$Y$4:$Y$268,0),MATCH(F_Inputs_Formatted!S$4,F_Inputs!$A$4:$Y$4,0)),$O89),"##BLANK")</f>
        <v>0</v>
      </c>
      <c r="T89" s="16">
        <f>IFERROR(ROUND(INDEX(F_Inputs!$A$4:$Y$268, MATCH(F_Inputs_Formatted!$B89&amp;F_Inputs_Formatted!$H89,F_Inputs!$Y$4:$Y$268,0),MATCH(F_Inputs_Formatted!T$4,F_Inputs!$A$4:$Y$4,0)),$O89),"##BLANK")</f>
        <v>0</v>
      </c>
      <c r="U89" s="16">
        <f>IFERROR(ROUND(INDEX(F_Inputs!$A$4:$Y$268, MATCH(F_Inputs_Formatted!$B89&amp;F_Inputs_Formatted!$H89,F_Inputs!$Y$4:$Y$268,0),MATCH(F_Inputs_Formatted!U$4,F_Inputs!$A$4:$Y$4,0)),$O89),"##BLANK")</f>
        <v>0</v>
      </c>
      <c r="V89" s="16">
        <f>IFERROR(ROUND(INDEX(F_Inputs!$A$4:$Y$268, MATCH(F_Inputs_Formatted!$B89&amp;F_Inputs_Formatted!$H89,F_Inputs!$Y$4:$Y$268,0),MATCH(F_Inputs_Formatted!V$4,F_Inputs!$A$4:$Y$4,0)),$O89),"##BLANK")</f>
        <v>0</v>
      </c>
      <c r="W89" s="16">
        <f>IFERROR(ROUND(INDEX(F_Inputs!$A$4:$Y$268, MATCH(F_Inputs_Formatted!$B89&amp;F_Inputs_Formatted!$H89,F_Inputs!$Y$4:$Y$268,0),MATCH(F_Inputs_Formatted!W$4,F_Inputs!$A$4:$Y$4,0)),$O89),"##BLANK")</f>
        <v>0</v>
      </c>
      <c r="X89" s="16">
        <f>IFERROR(ROUND(INDEX(F_Inputs!$A$4:$Y$268, MATCH(F_Inputs_Formatted!$B89&amp;F_Inputs_Formatted!$H89,F_Inputs!$Y$4:$Y$268,0),MATCH(F_Inputs_Formatted!X$4,F_Inputs!$A$4:$Y$4,0)),$O89),"##BLANK")</f>
        <v>0</v>
      </c>
      <c r="Y89" s="16">
        <f>IFERROR(ROUND(INDEX(F_Inputs!$A$4:$Y$268, MATCH(F_Inputs_Formatted!$B89&amp;F_Inputs_Formatted!$H89,F_Inputs!$Y$4:$Y$268,0),MATCH(F_Inputs_Formatted!Y$4,F_Inputs!$A$4:$Y$4,0)),$O89),"##BLANK")</f>
        <v>0</v>
      </c>
      <c r="Z89" s="16">
        <f>IFERROR(ROUND(INDEX(F_Inputs!$A$4:$Y$268, MATCH(F_Inputs_Formatted!$B89&amp;F_Inputs_Formatted!$H89,F_Inputs!$Y$4:$Y$268,0),MATCH(F_Inputs_Formatted!Z$4,F_Inputs!$A$4:$Y$4,0)),$O89),"##BLANK")</f>
        <v>0</v>
      </c>
      <c r="AA89" s="16">
        <f>IFERROR(ROUND(INDEX(F_Inputs!$A$4:$Y$268, MATCH(F_Inputs_Formatted!$B89&amp;F_Inputs_Formatted!$H89,F_Inputs!$Y$4:$Y$268,0),MATCH(F_Inputs_Formatted!AA$4,F_Inputs!$A$4:$Y$4,0)),$O89),"##BLANK")</f>
        <v>0</v>
      </c>
      <c r="AB89" s="16">
        <f>IFERROR(ROUND(INDEX(F_Inputs!$A$4:$Y$268, MATCH(F_Inputs_Formatted!$B89&amp;F_Inputs_Formatted!$H89,F_Inputs!$Y$4:$Y$268,0),MATCH(F_Inputs_Formatted!AB$4,F_Inputs!$A$4:$Y$4,0)),$O89),"##BLANK")</f>
        <v>0</v>
      </c>
      <c r="AC89" s="16">
        <f>IFERROR(ROUND(INDEX(F_Inputs!$A$4:$Y$268, MATCH(F_Inputs_Formatted!$B89&amp;F_Inputs_Formatted!$H89,F_Inputs!$Y$4:$Y$268,0),MATCH(F_Inputs_Formatted!AC$4,F_Inputs!$A$4:$Y$4,0)),$O89),"##BLANK")</f>
        <v>0</v>
      </c>
      <c r="AD89" s="16">
        <f>IFERROR(ROUND(INDEX(F_Inputs!$A$4:$Y$268, MATCH(F_Inputs_Formatted!$B89&amp;F_Inputs_Formatted!$H89,F_Inputs!$Y$4:$Y$268,0),MATCH(F_Inputs_Formatted!AD$4,F_Inputs!$A$4:$Y$4,0)),$O89),"##BLANK")</f>
        <v>0</v>
      </c>
      <c r="AE89" s="16">
        <f>IFERROR(ROUND(INDEX(F_Inputs!$A$4:$Y$268, MATCH(F_Inputs_Formatted!$B89&amp;F_Inputs_Formatted!$H89,F_Inputs!$Y$4:$Y$268,0),MATCH(F_Inputs_Formatted!AE$4,F_Inputs!$A$4:$Y$4,0)),$O89),"##BLANK")</f>
        <v>0</v>
      </c>
      <c r="AF89" s="16">
        <f>IFERROR(ROUND(INDEX(F_Inputs!$A$4:$Y$268, MATCH(F_Inputs_Formatted!$B89&amp;F_Inputs_Formatted!$H89,F_Inputs!$Y$4:$Y$268,0),MATCH(F_Inputs_Formatted!AF$4,F_Inputs!$A$4:$Y$4,0)),$O89),"##BLANK")</f>
        <v>0</v>
      </c>
      <c r="AG89" s="16">
        <f>IFERROR(ROUND(INDEX(F_Inputs!$A$4:$Y$268, MATCH(F_Inputs_Formatted!$B89&amp;F_Inputs_Formatted!$H89,F_Inputs!$Y$4:$Y$268,0),MATCH(F_Inputs_Formatted!AG$4,F_Inputs!$A$4:$Y$4,0)),$O89),"##BLANK")</f>
        <v>0</v>
      </c>
      <c r="AH89" s="16">
        <f>IFERROR(ROUND(INDEX(F_Inputs!$A$4:$Y$268, MATCH(F_Inputs_Formatted!$B89&amp;F_Inputs_Formatted!$H89,F_Inputs!$Y$4:$Y$268,0),MATCH(F_Inputs_Formatted!AH$4,F_Inputs!$A$4:$Y$4,0)),$O89),"##BLANK")</f>
        <v>0</v>
      </c>
      <c r="AI89" s="16">
        <f>IFERROR(ROUND(INDEX(F_Inputs!$A$4:$Y$268, MATCH(F_Inputs_Formatted!$B89&amp;F_Inputs_Formatted!$H89,F_Inputs!$Y$4:$Y$268,0),MATCH(F_Inputs_Formatted!AI$4,F_Inputs!$A$4:$Y$4,0)),$O89),"##BLANK")</f>
        <v>0</v>
      </c>
    </row>
    <row r="90" spans="1:35" x14ac:dyDescent="0.25">
      <c r="A90" s="7"/>
      <c r="B90" s="8" t="s">
        <v>47</v>
      </c>
      <c r="C90" s="9" t="str">
        <f>_xlfn.XLOOKUP($B90,FD_Lists!$B$4:$B$25,FD_Lists!C$4:C$25)</f>
        <v>Anglian Water</v>
      </c>
      <c r="D90" s="9" t="str">
        <f>_xlfn.XLOOKUP($B90,FD_Lists!$B$4:$B$25,FD_Lists!D$4:D$25)</f>
        <v>England</v>
      </c>
      <c r="E90" s="9" t="str">
        <f>_xlfn.XLOOKUP($B90,FD_Lists!$B$4:$B$25,FD_Lists!E$4:E$25)</f>
        <v>Company</v>
      </c>
      <c r="F90" s="9" t="str">
        <f>_xlfn.XLOOKUP($B90,FD_Lists!$B$4:$B$25,FD_Lists!F$4:F$25)</f>
        <v>WaSC</v>
      </c>
      <c r="G90" s="10" t="s">
        <v>116</v>
      </c>
      <c r="H90" s="52" t="s">
        <v>58</v>
      </c>
      <c r="I90" s="11" t="str">
        <f>B90&amp;H90</f>
        <v>ANHOUT5_09_E_PR24</v>
      </c>
      <c r="J90" s="11" t="s">
        <v>117</v>
      </c>
      <c r="K90" s="11" t="s">
        <v>118</v>
      </c>
      <c r="L90" s="11" t="s">
        <v>119</v>
      </c>
      <c r="M90" s="64" t="str">
        <f>_xlfn.XLOOKUP(F_Inputs_Formatted!H90,F_Inputs!$B:$B,F_Inputs!C:C)</f>
        <v>Underlying calculations for common performance commitments - wastewater - River water quality?(phosphorus) - Phosphorus prevented from entering rivers from partnership working</v>
      </c>
      <c r="N90" s="64" t="str">
        <f>_xlfn.XLOOKUP(F_Inputs_Formatted!H90,F_Inputs!$B:$B,F_Inputs!D:D)</f>
        <v>kg</v>
      </c>
      <c r="O90" s="11">
        <v>4</v>
      </c>
      <c r="P90" s="11"/>
      <c r="Q90" s="16" t="str">
        <f>IFERROR(ROUND(INDEX(F_Inputs!$A$4:$Y$268, MATCH(F_Inputs_Formatted!$B90&amp;F_Inputs_Formatted!$H90,F_Inputs!$Y$4:$Y$268,0),MATCH(F_Inputs_Formatted!Q$4,F_Inputs!$A$4:$Y$4,0)),$O90),"##BLANK")</f>
        <v>##BLANK</v>
      </c>
      <c r="R90" s="16" t="str">
        <f>IFERROR(ROUND(INDEX(F_Inputs!$A$4:$Y$268, MATCH(F_Inputs_Formatted!$B90&amp;F_Inputs_Formatted!$H90,F_Inputs!$Y$4:$Y$268,0),MATCH(F_Inputs_Formatted!R$4,F_Inputs!$A$4:$Y$4,0)),$O90),"##BLANK")</f>
        <v>##BLANK</v>
      </c>
      <c r="S90" s="16" t="str">
        <f>IFERROR(ROUND(INDEX(F_Inputs!$A$4:$Y$268, MATCH(F_Inputs_Formatted!$B90&amp;F_Inputs_Formatted!$H90,F_Inputs!$Y$4:$Y$268,0),MATCH(F_Inputs_Formatted!S$4,F_Inputs!$A$4:$Y$4,0)),$O90),"##BLANK")</f>
        <v>##BLANK</v>
      </c>
      <c r="T90" s="16" t="str">
        <f>IFERROR(ROUND(INDEX(F_Inputs!$A$4:$Y$268, MATCH(F_Inputs_Formatted!$B90&amp;F_Inputs_Formatted!$H90,F_Inputs!$Y$4:$Y$268,0),MATCH(F_Inputs_Formatted!T$4,F_Inputs!$A$4:$Y$4,0)),$O90),"##BLANK")</f>
        <v>##BLANK</v>
      </c>
      <c r="U90" s="16" t="str">
        <f>IFERROR(ROUND(INDEX(F_Inputs!$A$4:$Y$268, MATCH(F_Inputs_Formatted!$B90&amp;F_Inputs_Formatted!$H90,F_Inputs!$Y$4:$Y$268,0),MATCH(F_Inputs_Formatted!U$4,F_Inputs!$A$4:$Y$4,0)),$O90),"##BLANK")</f>
        <v>##BLANK</v>
      </c>
      <c r="V90" s="16" t="str">
        <f>IFERROR(ROUND(INDEX(F_Inputs!$A$4:$Y$268, MATCH(F_Inputs_Formatted!$B90&amp;F_Inputs_Formatted!$H90,F_Inputs!$Y$4:$Y$268,0),MATCH(F_Inputs_Formatted!V$4,F_Inputs!$A$4:$Y$4,0)),$O90),"##BLANK")</f>
        <v>##BLANK</v>
      </c>
      <c r="W90" s="16" t="str">
        <f>IFERROR(ROUND(INDEX(F_Inputs!$A$4:$Y$268, MATCH(F_Inputs_Formatted!$B90&amp;F_Inputs_Formatted!$H90,F_Inputs!$Y$4:$Y$268,0),MATCH(F_Inputs_Formatted!W$4,F_Inputs!$A$4:$Y$4,0)),$O90),"##BLANK")</f>
        <v>##BLANK</v>
      </c>
      <c r="X90" s="16" t="str">
        <f>IFERROR(ROUND(INDEX(F_Inputs!$A$4:$Y$268, MATCH(F_Inputs_Formatted!$B90&amp;F_Inputs_Formatted!$H90,F_Inputs!$Y$4:$Y$268,0),MATCH(F_Inputs_Formatted!X$4,F_Inputs!$A$4:$Y$4,0)),$O90),"##BLANK")</f>
        <v>##BLANK</v>
      </c>
      <c r="Y90" s="16" t="str">
        <f>IFERROR(ROUND(INDEX(F_Inputs!$A$4:$Y$268, MATCH(F_Inputs_Formatted!$B90&amp;F_Inputs_Formatted!$H90,F_Inputs!$Y$4:$Y$268,0),MATCH(F_Inputs_Formatted!Y$4,F_Inputs!$A$4:$Y$4,0)),$O90),"##BLANK")</f>
        <v>##BLANK</v>
      </c>
      <c r="Z90" s="16" t="str">
        <f>IFERROR(ROUND(INDEX(F_Inputs!$A$4:$Y$268, MATCH(F_Inputs_Formatted!$B90&amp;F_Inputs_Formatted!$H90,F_Inputs!$Y$4:$Y$268,0),MATCH(F_Inputs_Formatted!Z$4,F_Inputs!$A$4:$Y$4,0)),$O90),"##BLANK")</f>
        <v>##BLANK</v>
      </c>
      <c r="AA90" s="16" t="str">
        <f>IFERROR(ROUND(INDEX(F_Inputs!$A$4:$Y$268, MATCH(F_Inputs_Formatted!$B90&amp;F_Inputs_Formatted!$H90,F_Inputs!$Y$4:$Y$268,0),MATCH(F_Inputs_Formatted!AA$4,F_Inputs!$A$4:$Y$4,0)),$O90),"##BLANK")</f>
        <v>##BLANK</v>
      </c>
      <c r="AB90" s="16" t="str">
        <f>IFERROR(ROUND(INDEX(F_Inputs!$A$4:$Y$268, MATCH(F_Inputs_Formatted!$B90&amp;F_Inputs_Formatted!$H90,F_Inputs!$Y$4:$Y$268,0),MATCH(F_Inputs_Formatted!AB$4,F_Inputs!$A$4:$Y$4,0)),$O90),"##BLANK")</f>
        <v>##BLANK</v>
      </c>
      <c r="AC90" s="16" t="str">
        <f>IFERROR(ROUND(INDEX(F_Inputs!$A$4:$Y$268, MATCH(F_Inputs_Formatted!$B90&amp;F_Inputs_Formatted!$H90,F_Inputs!$Y$4:$Y$268,0),MATCH(F_Inputs_Formatted!AC$4,F_Inputs!$A$4:$Y$4,0)),$O90),"##BLANK")</f>
        <v>##BLANK</v>
      </c>
      <c r="AD90" s="16" t="str">
        <f>IFERROR(ROUND(INDEX(F_Inputs!$A$4:$Y$268, MATCH(F_Inputs_Formatted!$B90&amp;F_Inputs_Formatted!$H90,F_Inputs!$Y$4:$Y$268,0),MATCH(F_Inputs_Formatted!AD$4,F_Inputs!$A$4:$Y$4,0)),$O90),"##BLANK")</f>
        <v>##BLANK</v>
      </c>
      <c r="AE90" s="16" t="str">
        <f>IFERROR(ROUND(INDEX(F_Inputs!$A$4:$Y$268, MATCH(F_Inputs_Formatted!$B90&amp;F_Inputs_Formatted!$H90,F_Inputs!$Y$4:$Y$268,0),MATCH(F_Inputs_Formatted!AE$4,F_Inputs!$A$4:$Y$4,0)),$O90),"##BLANK")</f>
        <v>##BLANK</v>
      </c>
      <c r="AF90" s="16" t="str">
        <f>IFERROR(ROUND(INDEX(F_Inputs!$A$4:$Y$268, MATCH(F_Inputs_Formatted!$B90&amp;F_Inputs_Formatted!$H90,F_Inputs!$Y$4:$Y$268,0),MATCH(F_Inputs_Formatted!AF$4,F_Inputs!$A$4:$Y$4,0)),$O90),"##BLANK")</f>
        <v>##BLANK</v>
      </c>
      <c r="AG90" s="16" t="str">
        <f>IFERROR(ROUND(INDEX(F_Inputs!$A$4:$Y$268, MATCH(F_Inputs_Formatted!$B90&amp;F_Inputs_Formatted!$H90,F_Inputs!$Y$4:$Y$268,0),MATCH(F_Inputs_Formatted!AG$4,F_Inputs!$A$4:$Y$4,0)),$O90),"##BLANK")</f>
        <v>##BLANK</v>
      </c>
      <c r="AH90" s="16" t="str">
        <f>IFERROR(ROUND(INDEX(F_Inputs!$A$4:$Y$268, MATCH(F_Inputs_Formatted!$B90&amp;F_Inputs_Formatted!$H90,F_Inputs!$Y$4:$Y$268,0),MATCH(F_Inputs_Formatted!AH$4,F_Inputs!$A$4:$Y$4,0)),$O90),"##BLANK")</f>
        <v>##BLANK</v>
      </c>
      <c r="AI90" s="16" t="str">
        <f>IFERROR(ROUND(INDEX(F_Inputs!$A$4:$Y$268, MATCH(F_Inputs_Formatted!$B90&amp;F_Inputs_Formatted!$H90,F_Inputs!$Y$4:$Y$268,0),MATCH(F_Inputs_Formatted!AI$4,F_Inputs!$A$4:$Y$4,0)),$O90),"##BLANK")</f>
        <v>##BLANK</v>
      </c>
    </row>
    <row r="91" spans="1:35" x14ac:dyDescent="0.25">
      <c r="A91" s="7"/>
      <c r="B91" s="9" t="s">
        <v>69</v>
      </c>
      <c r="C91" s="9" t="str">
        <f>_xlfn.XLOOKUP($B91,FD_Lists!$B$4:$B$25,FD_Lists!C$4:C$25)</f>
        <v>Dŵr Cymru</v>
      </c>
      <c r="D91" s="9" t="str">
        <f>_xlfn.XLOOKUP($B91,FD_Lists!$B$4:$B$25,FD_Lists!D$4:D$25)</f>
        <v>Wales</v>
      </c>
      <c r="E91" s="9" t="str">
        <f>_xlfn.XLOOKUP($B91,FD_Lists!$B$4:$B$25,FD_Lists!E$4:E$25)</f>
        <v>Company</v>
      </c>
      <c r="F91" s="9" t="str">
        <f>_xlfn.XLOOKUP($B91,FD_Lists!$B$4:$B$25,FD_Lists!F$4:F$25)</f>
        <v>WaSC</v>
      </c>
      <c r="G91" s="10" t="s">
        <v>116</v>
      </c>
      <c r="H91" s="52" t="s">
        <v>58</v>
      </c>
      <c r="I91" s="11" t="str">
        <f t="shared" ref="I91:I106" si="5">B91&amp;H91</f>
        <v>WSHOUT5_09_E_PR24</v>
      </c>
      <c r="J91" s="11" t="s">
        <v>117</v>
      </c>
      <c r="K91" s="11" t="s">
        <v>118</v>
      </c>
      <c r="L91" s="11" t="s">
        <v>119</v>
      </c>
      <c r="M91" s="64" t="str">
        <f>_xlfn.XLOOKUP(F_Inputs_Formatted!H91,F_Inputs!$B:$B,F_Inputs!C:C)</f>
        <v>Underlying calculations for common performance commitments - wastewater - River water quality?(phosphorus) - Phosphorus prevented from entering rivers from partnership working</v>
      </c>
      <c r="N91" s="64" t="str">
        <f>_xlfn.XLOOKUP(F_Inputs_Formatted!H91,F_Inputs!$B:$B,F_Inputs!D:D)</f>
        <v>kg</v>
      </c>
      <c r="O91" s="11">
        <v>4</v>
      </c>
      <c r="P91" s="11"/>
      <c r="Q91" s="16">
        <f>IFERROR(ROUND(INDEX(F_Inputs!$A$4:$Y$268, MATCH(F_Inputs_Formatted!$B91&amp;F_Inputs_Formatted!$H91,F_Inputs!$Y$4:$Y$268,0),MATCH(F_Inputs_Formatted!Q$4,F_Inputs!$A$4:$Y$4,0)),$O91),"##BLANK")</f>
        <v>0</v>
      </c>
      <c r="R91" s="16">
        <f>IFERROR(ROUND(INDEX(F_Inputs!$A$4:$Y$268, MATCH(F_Inputs_Formatted!$B91&amp;F_Inputs_Formatted!$H91,F_Inputs!$Y$4:$Y$268,0),MATCH(F_Inputs_Formatted!R$4,F_Inputs!$A$4:$Y$4,0)),$O91),"##BLANK")</f>
        <v>0</v>
      </c>
      <c r="S91" s="16">
        <f>IFERROR(ROUND(INDEX(F_Inputs!$A$4:$Y$268, MATCH(F_Inputs_Formatted!$B91&amp;F_Inputs_Formatted!$H91,F_Inputs!$Y$4:$Y$268,0),MATCH(F_Inputs_Formatted!S$4,F_Inputs!$A$4:$Y$4,0)),$O91),"##BLANK")</f>
        <v>0</v>
      </c>
      <c r="T91" s="16">
        <f>IFERROR(ROUND(INDEX(F_Inputs!$A$4:$Y$268, MATCH(F_Inputs_Formatted!$B91&amp;F_Inputs_Formatted!$H91,F_Inputs!$Y$4:$Y$268,0),MATCH(F_Inputs_Formatted!T$4,F_Inputs!$A$4:$Y$4,0)),$O91),"##BLANK")</f>
        <v>0</v>
      </c>
      <c r="U91" s="16">
        <f>IFERROR(ROUND(INDEX(F_Inputs!$A$4:$Y$268, MATCH(F_Inputs_Formatted!$B91&amp;F_Inputs_Formatted!$H91,F_Inputs!$Y$4:$Y$268,0),MATCH(F_Inputs_Formatted!U$4,F_Inputs!$A$4:$Y$4,0)),$O91),"##BLANK")</f>
        <v>0</v>
      </c>
      <c r="V91" s="16">
        <f>IFERROR(ROUND(INDEX(F_Inputs!$A$4:$Y$268, MATCH(F_Inputs_Formatted!$B91&amp;F_Inputs_Formatted!$H91,F_Inputs!$Y$4:$Y$268,0),MATCH(F_Inputs_Formatted!V$4,F_Inputs!$A$4:$Y$4,0)),$O91),"##BLANK")</f>
        <v>0</v>
      </c>
      <c r="W91" s="16">
        <f>IFERROR(ROUND(INDEX(F_Inputs!$A$4:$Y$268, MATCH(F_Inputs_Formatted!$B91&amp;F_Inputs_Formatted!$H91,F_Inputs!$Y$4:$Y$268,0),MATCH(F_Inputs_Formatted!W$4,F_Inputs!$A$4:$Y$4,0)),$O91),"##BLANK")</f>
        <v>0</v>
      </c>
      <c r="X91" s="16">
        <f>IFERROR(ROUND(INDEX(F_Inputs!$A$4:$Y$268, MATCH(F_Inputs_Formatted!$B91&amp;F_Inputs_Formatted!$H91,F_Inputs!$Y$4:$Y$268,0),MATCH(F_Inputs_Formatted!X$4,F_Inputs!$A$4:$Y$4,0)),$O91),"##BLANK")</f>
        <v>0</v>
      </c>
      <c r="Y91" s="16">
        <f>IFERROR(ROUND(INDEX(F_Inputs!$A$4:$Y$268, MATCH(F_Inputs_Formatted!$B91&amp;F_Inputs_Formatted!$H91,F_Inputs!$Y$4:$Y$268,0),MATCH(F_Inputs_Formatted!Y$4,F_Inputs!$A$4:$Y$4,0)),$O91),"##BLANK")</f>
        <v>0</v>
      </c>
      <c r="Z91" s="16">
        <f>IFERROR(ROUND(INDEX(F_Inputs!$A$4:$Y$268, MATCH(F_Inputs_Formatted!$B91&amp;F_Inputs_Formatted!$H91,F_Inputs!$Y$4:$Y$268,0),MATCH(F_Inputs_Formatted!Z$4,F_Inputs!$A$4:$Y$4,0)),$O91),"##BLANK")</f>
        <v>0</v>
      </c>
      <c r="AA91" s="16">
        <f>IFERROR(ROUND(INDEX(F_Inputs!$A$4:$Y$268, MATCH(F_Inputs_Formatted!$B91&amp;F_Inputs_Formatted!$H91,F_Inputs!$Y$4:$Y$268,0),MATCH(F_Inputs_Formatted!AA$4,F_Inputs!$A$4:$Y$4,0)),$O91),"##BLANK")</f>
        <v>0</v>
      </c>
      <c r="AB91" s="16">
        <f>IFERROR(ROUND(INDEX(F_Inputs!$A$4:$Y$268, MATCH(F_Inputs_Formatted!$B91&amp;F_Inputs_Formatted!$H91,F_Inputs!$Y$4:$Y$268,0),MATCH(F_Inputs_Formatted!AB$4,F_Inputs!$A$4:$Y$4,0)),$O91),"##BLANK")</f>
        <v>0</v>
      </c>
      <c r="AC91" s="16">
        <f>IFERROR(ROUND(INDEX(F_Inputs!$A$4:$Y$268, MATCH(F_Inputs_Formatted!$B91&amp;F_Inputs_Formatted!$H91,F_Inputs!$Y$4:$Y$268,0),MATCH(F_Inputs_Formatted!AC$4,F_Inputs!$A$4:$Y$4,0)),$O91),"##BLANK")</f>
        <v>0</v>
      </c>
      <c r="AD91" s="16">
        <f>IFERROR(ROUND(INDEX(F_Inputs!$A$4:$Y$268, MATCH(F_Inputs_Formatted!$B91&amp;F_Inputs_Formatted!$H91,F_Inputs!$Y$4:$Y$268,0),MATCH(F_Inputs_Formatted!AD$4,F_Inputs!$A$4:$Y$4,0)),$O91),"##BLANK")</f>
        <v>0</v>
      </c>
      <c r="AE91" s="16">
        <f>IFERROR(ROUND(INDEX(F_Inputs!$A$4:$Y$268, MATCH(F_Inputs_Formatted!$B91&amp;F_Inputs_Formatted!$H91,F_Inputs!$Y$4:$Y$268,0),MATCH(F_Inputs_Formatted!AE$4,F_Inputs!$A$4:$Y$4,0)),$O91),"##BLANK")</f>
        <v>189.435</v>
      </c>
      <c r="AF91" s="16">
        <f>IFERROR(ROUND(INDEX(F_Inputs!$A$4:$Y$268, MATCH(F_Inputs_Formatted!$B91&amp;F_Inputs_Formatted!$H91,F_Inputs!$Y$4:$Y$268,0),MATCH(F_Inputs_Formatted!AF$4,F_Inputs!$A$4:$Y$4,0)),$O91),"##BLANK")</f>
        <v>413.91</v>
      </c>
      <c r="AG91" s="16">
        <f>IFERROR(ROUND(INDEX(F_Inputs!$A$4:$Y$268, MATCH(F_Inputs_Formatted!$B91&amp;F_Inputs_Formatted!$H91,F_Inputs!$Y$4:$Y$268,0),MATCH(F_Inputs_Formatted!AG$4,F_Inputs!$A$4:$Y$4,0)),$O91),"##BLANK")</f>
        <v>413.91</v>
      </c>
      <c r="AH91" s="16">
        <f>IFERROR(ROUND(INDEX(F_Inputs!$A$4:$Y$268, MATCH(F_Inputs_Formatted!$B91&amp;F_Inputs_Formatted!$H91,F_Inputs!$Y$4:$Y$268,0),MATCH(F_Inputs_Formatted!AH$4,F_Inputs!$A$4:$Y$4,0)),$O91),"##BLANK")</f>
        <v>587.09519999999998</v>
      </c>
      <c r="AI91" s="16">
        <f>IFERROR(ROUND(INDEX(F_Inputs!$A$4:$Y$268, MATCH(F_Inputs_Formatted!$B91&amp;F_Inputs_Formatted!$H91,F_Inputs!$Y$4:$Y$268,0),MATCH(F_Inputs_Formatted!AI$4,F_Inputs!$A$4:$Y$4,0)),$O91),"##BLANK")</f>
        <v>587.09519999999998</v>
      </c>
    </row>
    <row r="92" spans="1:35" x14ac:dyDescent="0.25">
      <c r="A92" s="7"/>
      <c r="B92" s="9" t="s">
        <v>71</v>
      </c>
      <c r="C92" s="9" t="str">
        <f>_xlfn.XLOOKUP($B92,FD_Lists!$B$4:$B$25,FD_Lists!C$4:C$25)</f>
        <v>Hafren Dyfrdwy</v>
      </c>
      <c r="D92" s="9" t="str">
        <f>_xlfn.XLOOKUP($B92,FD_Lists!$B$4:$B$25,FD_Lists!D$4:D$25)</f>
        <v>Wales</v>
      </c>
      <c r="E92" s="9" t="str">
        <f>_xlfn.XLOOKUP($B92,FD_Lists!$B$4:$B$25,FD_Lists!E$4:E$25)</f>
        <v>Company</v>
      </c>
      <c r="F92" s="9" t="str">
        <f>_xlfn.XLOOKUP($B92,FD_Lists!$B$4:$B$25,FD_Lists!F$4:F$25)</f>
        <v>WaSC</v>
      </c>
      <c r="G92" s="10" t="s">
        <v>116</v>
      </c>
      <c r="H92" s="52" t="s">
        <v>58</v>
      </c>
      <c r="I92" s="11" t="str">
        <f t="shared" si="5"/>
        <v>HDDOUT5_09_E_PR24</v>
      </c>
      <c r="J92" s="11" t="s">
        <v>117</v>
      </c>
      <c r="K92" s="11" t="s">
        <v>118</v>
      </c>
      <c r="L92" s="11" t="s">
        <v>119</v>
      </c>
      <c r="M92" s="64" t="str">
        <f>_xlfn.XLOOKUP(F_Inputs_Formatted!H92,F_Inputs!$B:$B,F_Inputs!C:C)</f>
        <v>Underlying calculations for common performance commitments - wastewater - River water quality?(phosphorus) - Phosphorus prevented from entering rivers from partnership working</v>
      </c>
      <c r="N92" s="64" t="str">
        <f>_xlfn.XLOOKUP(F_Inputs_Formatted!H92,F_Inputs!$B:$B,F_Inputs!D:D)</f>
        <v>kg</v>
      </c>
      <c r="O92" s="11">
        <v>4</v>
      </c>
      <c r="P92" s="11"/>
      <c r="Q92" s="16">
        <f>IFERROR(ROUND(INDEX(F_Inputs!$A$4:$Y$268, MATCH(F_Inputs_Formatted!$B92&amp;F_Inputs_Formatted!$H92,F_Inputs!$Y$4:$Y$268,0),MATCH(F_Inputs_Formatted!Q$4,F_Inputs!$A$4:$Y$4,0)),$O92),"##BLANK")</f>
        <v>0</v>
      </c>
      <c r="R92" s="16">
        <f>IFERROR(ROUND(INDEX(F_Inputs!$A$4:$Y$268, MATCH(F_Inputs_Formatted!$B92&amp;F_Inputs_Formatted!$H92,F_Inputs!$Y$4:$Y$268,0),MATCH(F_Inputs_Formatted!R$4,F_Inputs!$A$4:$Y$4,0)),$O92),"##BLANK")</f>
        <v>0</v>
      </c>
      <c r="S92" s="16">
        <f>IFERROR(ROUND(INDEX(F_Inputs!$A$4:$Y$268, MATCH(F_Inputs_Formatted!$B92&amp;F_Inputs_Formatted!$H92,F_Inputs!$Y$4:$Y$268,0),MATCH(F_Inputs_Formatted!S$4,F_Inputs!$A$4:$Y$4,0)),$O92),"##BLANK")</f>
        <v>0</v>
      </c>
      <c r="T92" s="16">
        <f>IFERROR(ROUND(INDEX(F_Inputs!$A$4:$Y$268, MATCH(F_Inputs_Formatted!$B92&amp;F_Inputs_Formatted!$H92,F_Inputs!$Y$4:$Y$268,0),MATCH(F_Inputs_Formatted!T$4,F_Inputs!$A$4:$Y$4,0)),$O92),"##BLANK")</f>
        <v>0</v>
      </c>
      <c r="U92" s="16">
        <f>IFERROR(ROUND(INDEX(F_Inputs!$A$4:$Y$268, MATCH(F_Inputs_Formatted!$B92&amp;F_Inputs_Formatted!$H92,F_Inputs!$Y$4:$Y$268,0),MATCH(F_Inputs_Formatted!U$4,F_Inputs!$A$4:$Y$4,0)),$O92),"##BLANK")</f>
        <v>0</v>
      </c>
      <c r="V92" s="16">
        <f>IFERROR(ROUND(INDEX(F_Inputs!$A$4:$Y$268, MATCH(F_Inputs_Formatted!$B92&amp;F_Inputs_Formatted!$H92,F_Inputs!$Y$4:$Y$268,0),MATCH(F_Inputs_Formatted!V$4,F_Inputs!$A$4:$Y$4,0)),$O92),"##BLANK")</f>
        <v>0</v>
      </c>
      <c r="W92" s="16">
        <f>IFERROR(ROUND(INDEX(F_Inputs!$A$4:$Y$268, MATCH(F_Inputs_Formatted!$B92&amp;F_Inputs_Formatted!$H92,F_Inputs!$Y$4:$Y$268,0),MATCH(F_Inputs_Formatted!W$4,F_Inputs!$A$4:$Y$4,0)),$O92),"##BLANK")</f>
        <v>0</v>
      </c>
      <c r="X92" s="16">
        <f>IFERROR(ROUND(INDEX(F_Inputs!$A$4:$Y$268, MATCH(F_Inputs_Formatted!$B92&amp;F_Inputs_Formatted!$H92,F_Inputs!$Y$4:$Y$268,0),MATCH(F_Inputs_Formatted!X$4,F_Inputs!$A$4:$Y$4,0)),$O92),"##BLANK")</f>
        <v>0</v>
      </c>
      <c r="Y92" s="16">
        <f>IFERROR(ROUND(INDEX(F_Inputs!$A$4:$Y$268, MATCH(F_Inputs_Formatted!$B92&amp;F_Inputs_Formatted!$H92,F_Inputs!$Y$4:$Y$268,0),MATCH(F_Inputs_Formatted!Y$4,F_Inputs!$A$4:$Y$4,0)),$O92),"##BLANK")</f>
        <v>0</v>
      </c>
      <c r="Z92" s="16">
        <f>IFERROR(ROUND(INDEX(F_Inputs!$A$4:$Y$268, MATCH(F_Inputs_Formatted!$B92&amp;F_Inputs_Formatted!$H92,F_Inputs!$Y$4:$Y$268,0),MATCH(F_Inputs_Formatted!Z$4,F_Inputs!$A$4:$Y$4,0)),$O92),"##BLANK")</f>
        <v>0</v>
      </c>
      <c r="AA92" s="16">
        <f>IFERROR(ROUND(INDEX(F_Inputs!$A$4:$Y$268, MATCH(F_Inputs_Formatted!$B92&amp;F_Inputs_Formatted!$H92,F_Inputs!$Y$4:$Y$268,0),MATCH(F_Inputs_Formatted!AA$4,F_Inputs!$A$4:$Y$4,0)),$O92),"##BLANK")</f>
        <v>0</v>
      </c>
      <c r="AB92" s="16">
        <f>IFERROR(ROUND(INDEX(F_Inputs!$A$4:$Y$268, MATCH(F_Inputs_Formatted!$B92&amp;F_Inputs_Formatted!$H92,F_Inputs!$Y$4:$Y$268,0),MATCH(F_Inputs_Formatted!AB$4,F_Inputs!$A$4:$Y$4,0)),$O92),"##BLANK")</f>
        <v>0</v>
      </c>
      <c r="AC92" s="16">
        <f>IFERROR(ROUND(INDEX(F_Inputs!$A$4:$Y$268, MATCH(F_Inputs_Formatted!$B92&amp;F_Inputs_Formatted!$H92,F_Inputs!$Y$4:$Y$268,0),MATCH(F_Inputs_Formatted!AC$4,F_Inputs!$A$4:$Y$4,0)),$O92),"##BLANK")</f>
        <v>0</v>
      </c>
      <c r="AD92" s="16">
        <f>IFERROR(ROUND(INDEX(F_Inputs!$A$4:$Y$268, MATCH(F_Inputs_Formatted!$B92&amp;F_Inputs_Formatted!$H92,F_Inputs!$Y$4:$Y$268,0),MATCH(F_Inputs_Formatted!AD$4,F_Inputs!$A$4:$Y$4,0)),$O92),"##BLANK")</f>
        <v>0</v>
      </c>
      <c r="AE92" s="16">
        <f>IFERROR(ROUND(INDEX(F_Inputs!$A$4:$Y$268, MATCH(F_Inputs_Formatted!$B92&amp;F_Inputs_Formatted!$H92,F_Inputs!$Y$4:$Y$268,0),MATCH(F_Inputs_Formatted!AE$4,F_Inputs!$A$4:$Y$4,0)),$O92),"##BLANK")</f>
        <v>0</v>
      </c>
      <c r="AF92" s="16">
        <f>IFERROR(ROUND(INDEX(F_Inputs!$A$4:$Y$268, MATCH(F_Inputs_Formatted!$B92&amp;F_Inputs_Formatted!$H92,F_Inputs!$Y$4:$Y$268,0),MATCH(F_Inputs_Formatted!AF$4,F_Inputs!$A$4:$Y$4,0)),$O92),"##BLANK")</f>
        <v>0</v>
      </c>
      <c r="AG92" s="16">
        <f>IFERROR(ROUND(INDEX(F_Inputs!$A$4:$Y$268, MATCH(F_Inputs_Formatted!$B92&amp;F_Inputs_Formatted!$H92,F_Inputs!$Y$4:$Y$268,0),MATCH(F_Inputs_Formatted!AG$4,F_Inputs!$A$4:$Y$4,0)),$O92),"##BLANK")</f>
        <v>0</v>
      </c>
      <c r="AH92" s="16">
        <f>IFERROR(ROUND(INDEX(F_Inputs!$A$4:$Y$268, MATCH(F_Inputs_Formatted!$B92&amp;F_Inputs_Formatted!$H92,F_Inputs!$Y$4:$Y$268,0),MATCH(F_Inputs_Formatted!AH$4,F_Inputs!$A$4:$Y$4,0)),$O92),"##BLANK")</f>
        <v>0</v>
      </c>
      <c r="AI92" s="16">
        <f>IFERROR(ROUND(INDEX(F_Inputs!$A$4:$Y$268, MATCH(F_Inputs_Formatted!$B92&amp;F_Inputs_Formatted!$H92,F_Inputs!$Y$4:$Y$268,0),MATCH(F_Inputs_Formatted!AI$4,F_Inputs!$A$4:$Y$4,0)),$O92),"##BLANK")</f>
        <v>0</v>
      </c>
    </row>
    <row r="93" spans="1:35" x14ac:dyDescent="0.25">
      <c r="A93" s="7"/>
      <c r="B93" s="9" t="s">
        <v>75</v>
      </c>
      <c r="C93" s="9" t="str">
        <f>_xlfn.XLOOKUP($B93,FD_Lists!$B$4:$B$25,FD_Lists!C$4:C$25)</f>
        <v>Northumbrian Water</v>
      </c>
      <c r="D93" s="9" t="str">
        <f>_xlfn.XLOOKUP($B93,FD_Lists!$B$4:$B$25,FD_Lists!D$4:D$25)</f>
        <v>England</v>
      </c>
      <c r="E93" s="9" t="str">
        <f>_xlfn.XLOOKUP($B93,FD_Lists!$B$4:$B$25,FD_Lists!E$4:E$25)</f>
        <v>Company</v>
      </c>
      <c r="F93" s="9" t="str">
        <f>_xlfn.XLOOKUP($B93,FD_Lists!$B$4:$B$25,FD_Lists!F$4:F$25)</f>
        <v>WaSC</v>
      </c>
      <c r="G93" s="10" t="s">
        <v>116</v>
      </c>
      <c r="H93" s="52" t="s">
        <v>58</v>
      </c>
      <c r="I93" s="11" t="str">
        <f t="shared" si="5"/>
        <v>NESOUT5_09_E_PR24</v>
      </c>
      <c r="J93" s="11" t="s">
        <v>117</v>
      </c>
      <c r="K93" s="11" t="s">
        <v>118</v>
      </c>
      <c r="L93" s="11" t="s">
        <v>119</v>
      </c>
      <c r="M93" s="64" t="str">
        <f>_xlfn.XLOOKUP(F_Inputs_Formatted!H93,F_Inputs!$B:$B,F_Inputs!C:C)</f>
        <v>Underlying calculations for common performance commitments - wastewater - River water quality?(phosphorus) - Phosphorus prevented from entering rivers from partnership working</v>
      </c>
      <c r="N93" s="64" t="str">
        <f>_xlfn.XLOOKUP(F_Inputs_Formatted!H93,F_Inputs!$B:$B,F_Inputs!D:D)</f>
        <v>kg</v>
      </c>
      <c r="O93" s="11">
        <v>4</v>
      </c>
      <c r="P93" s="11"/>
      <c r="Q93" s="16" t="str">
        <f>IFERROR(ROUND(INDEX(F_Inputs!$A$4:$Y$268, MATCH(F_Inputs_Formatted!$B93&amp;F_Inputs_Formatted!$H93,F_Inputs!$Y$4:$Y$268,0),MATCH(F_Inputs_Formatted!Q$4,F_Inputs!$A$4:$Y$4,0)),$O93),"##BLANK")</f>
        <v>##BLANK</v>
      </c>
      <c r="R93" s="16" t="str">
        <f>IFERROR(ROUND(INDEX(F_Inputs!$A$4:$Y$268, MATCH(F_Inputs_Formatted!$B93&amp;F_Inputs_Formatted!$H93,F_Inputs!$Y$4:$Y$268,0),MATCH(F_Inputs_Formatted!R$4,F_Inputs!$A$4:$Y$4,0)),$O93),"##BLANK")</f>
        <v>##BLANK</v>
      </c>
      <c r="S93" s="16" t="str">
        <f>IFERROR(ROUND(INDEX(F_Inputs!$A$4:$Y$268, MATCH(F_Inputs_Formatted!$B93&amp;F_Inputs_Formatted!$H93,F_Inputs!$Y$4:$Y$268,0),MATCH(F_Inputs_Formatted!S$4,F_Inputs!$A$4:$Y$4,0)),$O93),"##BLANK")</f>
        <v>##BLANK</v>
      </c>
      <c r="T93" s="16" t="str">
        <f>IFERROR(ROUND(INDEX(F_Inputs!$A$4:$Y$268, MATCH(F_Inputs_Formatted!$B93&amp;F_Inputs_Formatted!$H93,F_Inputs!$Y$4:$Y$268,0),MATCH(F_Inputs_Formatted!T$4,F_Inputs!$A$4:$Y$4,0)),$O93),"##BLANK")</f>
        <v>##BLANK</v>
      </c>
      <c r="U93" s="16" t="str">
        <f>IFERROR(ROUND(INDEX(F_Inputs!$A$4:$Y$268, MATCH(F_Inputs_Formatted!$B93&amp;F_Inputs_Formatted!$H93,F_Inputs!$Y$4:$Y$268,0),MATCH(F_Inputs_Formatted!U$4,F_Inputs!$A$4:$Y$4,0)),$O93),"##BLANK")</f>
        <v>##BLANK</v>
      </c>
      <c r="V93" s="16" t="str">
        <f>IFERROR(ROUND(INDEX(F_Inputs!$A$4:$Y$268, MATCH(F_Inputs_Formatted!$B93&amp;F_Inputs_Formatted!$H93,F_Inputs!$Y$4:$Y$268,0),MATCH(F_Inputs_Formatted!V$4,F_Inputs!$A$4:$Y$4,0)),$O93),"##BLANK")</f>
        <v>##BLANK</v>
      </c>
      <c r="W93" s="16" t="str">
        <f>IFERROR(ROUND(INDEX(F_Inputs!$A$4:$Y$268, MATCH(F_Inputs_Formatted!$B93&amp;F_Inputs_Formatted!$H93,F_Inputs!$Y$4:$Y$268,0),MATCH(F_Inputs_Formatted!W$4,F_Inputs!$A$4:$Y$4,0)),$O93),"##BLANK")</f>
        <v>##BLANK</v>
      </c>
      <c r="X93" s="16" t="str">
        <f>IFERROR(ROUND(INDEX(F_Inputs!$A$4:$Y$268, MATCH(F_Inputs_Formatted!$B93&amp;F_Inputs_Formatted!$H93,F_Inputs!$Y$4:$Y$268,0),MATCH(F_Inputs_Formatted!X$4,F_Inputs!$A$4:$Y$4,0)),$O93),"##BLANK")</f>
        <v>##BLANK</v>
      </c>
      <c r="Y93" s="16" t="str">
        <f>IFERROR(ROUND(INDEX(F_Inputs!$A$4:$Y$268, MATCH(F_Inputs_Formatted!$B93&amp;F_Inputs_Formatted!$H93,F_Inputs!$Y$4:$Y$268,0),MATCH(F_Inputs_Formatted!Y$4,F_Inputs!$A$4:$Y$4,0)),$O93),"##BLANK")</f>
        <v>##BLANK</v>
      </c>
      <c r="Z93" s="16">
        <f>IFERROR(ROUND(INDEX(F_Inputs!$A$4:$Y$268, MATCH(F_Inputs_Formatted!$B93&amp;F_Inputs_Formatted!$H93,F_Inputs!$Y$4:$Y$268,0),MATCH(F_Inputs_Formatted!Z$4,F_Inputs!$A$4:$Y$4,0)),$O93),"##BLANK")</f>
        <v>0</v>
      </c>
      <c r="AA93" s="16">
        <f>IFERROR(ROUND(INDEX(F_Inputs!$A$4:$Y$268, MATCH(F_Inputs_Formatted!$B93&amp;F_Inputs_Formatted!$H93,F_Inputs!$Y$4:$Y$268,0),MATCH(F_Inputs_Formatted!AA$4,F_Inputs!$A$4:$Y$4,0)),$O93),"##BLANK")</f>
        <v>0</v>
      </c>
      <c r="AB93" s="16">
        <f>IFERROR(ROUND(INDEX(F_Inputs!$A$4:$Y$268, MATCH(F_Inputs_Formatted!$B93&amp;F_Inputs_Formatted!$H93,F_Inputs!$Y$4:$Y$268,0),MATCH(F_Inputs_Formatted!AB$4,F_Inputs!$A$4:$Y$4,0)),$O93),"##BLANK")</f>
        <v>0</v>
      </c>
      <c r="AC93" s="16">
        <f>IFERROR(ROUND(INDEX(F_Inputs!$A$4:$Y$268, MATCH(F_Inputs_Formatted!$B93&amp;F_Inputs_Formatted!$H93,F_Inputs!$Y$4:$Y$268,0),MATCH(F_Inputs_Formatted!AC$4,F_Inputs!$A$4:$Y$4,0)),$O93),"##BLANK")</f>
        <v>0</v>
      </c>
      <c r="AD93" s="16">
        <f>IFERROR(ROUND(INDEX(F_Inputs!$A$4:$Y$268, MATCH(F_Inputs_Formatted!$B93&amp;F_Inputs_Formatted!$H93,F_Inputs!$Y$4:$Y$268,0),MATCH(F_Inputs_Formatted!AD$4,F_Inputs!$A$4:$Y$4,0)),$O93),"##BLANK")</f>
        <v>0</v>
      </c>
      <c r="AE93" s="16">
        <f>IFERROR(ROUND(INDEX(F_Inputs!$A$4:$Y$268, MATCH(F_Inputs_Formatted!$B93&amp;F_Inputs_Formatted!$H93,F_Inputs!$Y$4:$Y$268,0),MATCH(F_Inputs_Formatted!AE$4,F_Inputs!$A$4:$Y$4,0)),$O93),"##BLANK")</f>
        <v>0</v>
      </c>
      <c r="AF93" s="16">
        <f>IFERROR(ROUND(INDEX(F_Inputs!$A$4:$Y$268, MATCH(F_Inputs_Formatted!$B93&amp;F_Inputs_Formatted!$H93,F_Inputs!$Y$4:$Y$268,0),MATCH(F_Inputs_Formatted!AF$4,F_Inputs!$A$4:$Y$4,0)),$O93),"##BLANK")</f>
        <v>0</v>
      </c>
      <c r="AG93" s="16">
        <f>IFERROR(ROUND(INDEX(F_Inputs!$A$4:$Y$268, MATCH(F_Inputs_Formatted!$B93&amp;F_Inputs_Formatted!$H93,F_Inputs!$Y$4:$Y$268,0),MATCH(F_Inputs_Formatted!AG$4,F_Inputs!$A$4:$Y$4,0)),$O93),"##BLANK")</f>
        <v>0</v>
      </c>
      <c r="AH93" s="16">
        <f>IFERROR(ROUND(INDEX(F_Inputs!$A$4:$Y$268, MATCH(F_Inputs_Formatted!$B93&amp;F_Inputs_Formatted!$H93,F_Inputs!$Y$4:$Y$268,0),MATCH(F_Inputs_Formatted!AH$4,F_Inputs!$A$4:$Y$4,0)),$O93),"##BLANK")</f>
        <v>4867.1913999999997</v>
      </c>
      <c r="AI93" s="16">
        <f>IFERROR(ROUND(INDEX(F_Inputs!$A$4:$Y$268, MATCH(F_Inputs_Formatted!$B93&amp;F_Inputs_Formatted!$H93,F_Inputs!$Y$4:$Y$268,0),MATCH(F_Inputs_Formatted!AI$4,F_Inputs!$A$4:$Y$4,0)),$O93),"##BLANK")</f>
        <v>4867.1913999999997</v>
      </c>
    </row>
    <row r="94" spans="1:35" x14ac:dyDescent="0.25">
      <c r="A94" s="7"/>
      <c r="B94" s="9" t="s">
        <v>76</v>
      </c>
      <c r="C94" s="9" t="str">
        <f>_xlfn.XLOOKUP($B94,FD_Lists!$B$4:$B$25,FD_Lists!C$4:C$25)</f>
        <v>Severn Trent Water</v>
      </c>
      <c r="D94" s="9" t="str">
        <f>_xlfn.XLOOKUP($B94,FD_Lists!$B$4:$B$25,FD_Lists!D$4:D$25)</f>
        <v>England</v>
      </c>
      <c r="E94" s="9" t="str">
        <f>_xlfn.XLOOKUP($B94,FD_Lists!$B$4:$B$25,FD_Lists!E$4:E$25)</f>
        <v>Company</v>
      </c>
      <c r="F94" s="9" t="str">
        <f>_xlfn.XLOOKUP($B94,FD_Lists!$B$4:$B$25,FD_Lists!F$4:F$25)</f>
        <v>WaSC</v>
      </c>
      <c r="G94" s="10" t="s">
        <v>116</v>
      </c>
      <c r="H94" s="52" t="s">
        <v>58</v>
      </c>
      <c r="I94" s="11" t="str">
        <f t="shared" si="5"/>
        <v>SVEOUT5_09_E_PR24</v>
      </c>
      <c r="J94" s="11" t="s">
        <v>117</v>
      </c>
      <c r="K94" s="11" t="s">
        <v>118</v>
      </c>
      <c r="L94" s="11" t="s">
        <v>119</v>
      </c>
      <c r="M94" s="64" t="str">
        <f>_xlfn.XLOOKUP(F_Inputs_Formatted!H94,F_Inputs!$B:$B,F_Inputs!C:C)</f>
        <v>Underlying calculations for common performance commitments - wastewater - River water quality?(phosphorus) - Phosphorus prevented from entering rivers from partnership working</v>
      </c>
      <c r="N94" s="64" t="str">
        <f>_xlfn.XLOOKUP(F_Inputs_Formatted!H94,F_Inputs!$B:$B,F_Inputs!D:D)</f>
        <v>kg</v>
      </c>
      <c r="O94" s="11">
        <v>4</v>
      </c>
      <c r="P94" s="11"/>
      <c r="Q94" s="16" t="str">
        <f>IFERROR(ROUND(INDEX(F_Inputs!$A$4:$Y$268, MATCH(F_Inputs_Formatted!$B94&amp;F_Inputs_Formatted!$H94,F_Inputs!$Y$4:$Y$268,0),MATCH(F_Inputs_Formatted!Q$4,F_Inputs!$A$4:$Y$4,0)),$O94),"##BLANK")</f>
        <v>##BLANK</v>
      </c>
      <c r="R94" s="16" t="str">
        <f>IFERROR(ROUND(INDEX(F_Inputs!$A$4:$Y$268, MATCH(F_Inputs_Formatted!$B94&amp;F_Inputs_Formatted!$H94,F_Inputs!$Y$4:$Y$268,0),MATCH(F_Inputs_Formatted!R$4,F_Inputs!$A$4:$Y$4,0)),$O94),"##BLANK")</f>
        <v>##BLANK</v>
      </c>
      <c r="S94" s="16" t="str">
        <f>IFERROR(ROUND(INDEX(F_Inputs!$A$4:$Y$268, MATCH(F_Inputs_Formatted!$B94&amp;F_Inputs_Formatted!$H94,F_Inputs!$Y$4:$Y$268,0),MATCH(F_Inputs_Formatted!S$4,F_Inputs!$A$4:$Y$4,0)),$O94),"##BLANK")</f>
        <v>##BLANK</v>
      </c>
      <c r="T94" s="16" t="str">
        <f>IFERROR(ROUND(INDEX(F_Inputs!$A$4:$Y$268, MATCH(F_Inputs_Formatted!$B94&amp;F_Inputs_Formatted!$H94,F_Inputs!$Y$4:$Y$268,0),MATCH(F_Inputs_Formatted!T$4,F_Inputs!$A$4:$Y$4,0)),$O94),"##BLANK")</f>
        <v>##BLANK</v>
      </c>
      <c r="U94" s="16" t="str">
        <f>IFERROR(ROUND(INDEX(F_Inputs!$A$4:$Y$268, MATCH(F_Inputs_Formatted!$B94&amp;F_Inputs_Formatted!$H94,F_Inputs!$Y$4:$Y$268,0),MATCH(F_Inputs_Formatted!U$4,F_Inputs!$A$4:$Y$4,0)),$O94),"##BLANK")</f>
        <v>##BLANK</v>
      </c>
      <c r="V94" s="16" t="str">
        <f>IFERROR(ROUND(INDEX(F_Inputs!$A$4:$Y$268, MATCH(F_Inputs_Formatted!$B94&amp;F_Inputs_Formatted!$H94,F_Inputs!$Y$4:$Y$268,0),MATCH(F_Inputs_Formatted!V$4,F_Inputs!$A$4:$Y$4,0)),$O94),"##BLANK")</f>
        <v>##BLANK</v>
      </c>
      <c r="W94" s="16" t="str">
        <f>IFERROR(ROUND(INDEX(F_Inputs!$A$4:$Y$268, MATCH(F_Inputs_Formatted!$B94&amp;F_Inputs_Formatted!$H94,F_Inputs!$Y$4:$Y$268,0),MATCH(F_Inputs_Formatted!W$4,F_Inputs!$A$4:$Y$4,0)),$O94),"##BLANK")</f>
        <v>##BLANK</v>
      </c>
      <c r="X94" s="16" t="str">
        <f>IFERROR(ROUND(INDEX(F_Inputs!$A$4:$Y$268, MATCH(F_Inputs_Formatted!$B94&amp;F_Inputs_Formatted!$H94,F_Inputs!$Y$4:$Y$268,0),MATCH(F_Inputs_Formatted!X$4,F_Inputs!$A$4:$Y$4,0)),$O94),"##BLANK")</f>
        <v>##BLANK</v>
      </c>
      <c r="Y94" s="16" t="str">
        <f>IFERROR(ROUND(INDEX(F_Inputs!$A$4:$Y$268, MATCH(F_Inputs_Formatted!$B94&amp;F_Inputs_Formatted!$H94,F_Inputs!$Y$4:$Y$268,0),MATCH(F_Inputs_Formatted!Y$4,F_Inputs!$A$4:$Y$4,0)),$O94),"##BLANK")</f>
        <v>##BLANK</v>
      </c>
      <c r="Z94" s="16">
        <f>IFERROR(ROUND(INDEX(F_Inputs!$A$4:$Y$268, MATCH(F_Inputs_Formatted!$B94&amp;F_Inputs_Formatted!$H94,F_Inputs!$Y$4:$Y$268,0),MATCH(F_Inputs_Formatted!Z$4,F_Inputs!$A$4:$Y$4,0)),$O94),"##BLANK")</f>
        <v>0</v>
      </c>
      <c r="AA94" s="16">
        <f>IFERROR(ROUND(INDEX(F_Inputs!$A$4:$Y$268, MATCH(F_Inputs_Formatted!$B94&amp;F_Inputs_Formatted!$H94,F_Inputs!$Y$4:$Y$268,0),MATCH(F_Inputs_Formatted!AA$4,F_Inputs!$A$4:$Y$4,0)),$O94),"##BLANK")</f>
        <v>0</v>
      </c>
      <c r="AB94" s="16">
        <f>IFERROR(ROUND(INDEX(F_Inputs!$A$4:$Y$268, MATCH(F_Inputs_Formatted!$B94&amp;F_Inputs_Formatted!$H94,F_Inputs!$Y$4:$Y$268,0),MATCH(F_Inputs_Formatted!AB$4,F_Inputs!$A$4:$Y$4,0)),$O94),"##BLANK")</f>
        <v>0</v>
      </c>
      <c r="AC94" s="16">
        <f>IFERROR(ROUND(INDEX(F_Inputs!$A$4:$Y$268, MATCH(F_Inputs_Formatted!$B94&amp;F_Inputs_Formatted!$H94,F_Inputs!$Y$4:$Y$268,0),MATCH(F_Inputs_Formatted!AC$4,F_Inputs!$A$4:$Y$4,0)),$O94),"##BLANK")</f>
        <v>0</v>
      </c>
      <c r="AD94" s="16">
        <f>IFERROR(ROUND(INDEX(F_Inputs!$A$4:$Y$268, MATCH(F_Inputs_Formatted!$B94&amp;F_Inputs_Formatted!$H94,F_Inputs!$Y$4:$Y$268,0),MATCH(F_Inputs_Formatted!AD$4,F_Inputs!$A$4:$Y$4,0)),$O94),"##BLANK")</f>
        <v>0</v>
      </c>
      <c r="AE94" s="16">
        <f>IFERROR(ROUND(INDEX(F_Inputs!$A$4:$Y$268, MATCH(F_Inputs_Formatted!$B94&amp;F_Inputs_Formatted!$H94,F_Inputs!$Y$4:$Y$268,0),MATCH(F_Inputs_Formatted!AE$4,F_Inputs!$A$4:$Y$4,0)),$O94),"##BLANK")</f>
        <v>0</v>
      </c>
      <c r="AF94" s="16">
        <f>IFERROR(ROUND(INDEX(F_Inputs!$A$4:$Y$268, MATCH(F_Inputs_Formatted!$B94&amp;F_Inputs_Formatted!$H94,F_Inputs!$Y$4:$Y$268,0),MATCH(F_Inputs_Formatted!AF$4,F_Inputs!$A$4:$Y$4,0)),$O94),"##BLANK")</f>
        <v>0</v>
      </c>
      <c r="AG94" s="16">
        <f>IFERROR(ROUND(INDEX(F_Inputs!$A$4:$Y$268, MATCH(F_Inputs_Formatted!$B94&amp;F_Inputs_Formatted!$H94,F_Inputs!$Y$4:$Y$268,0),MATCH(F_Inputs_Formatted!AG$4,F_Inputs!$A$4:$Y$4,0)),$O94),"##BLANK")</f>
        <v>0</v>
      </c>
      <c r="AH94" s="16">
        <f>IFERROR(ROUND(INDEX(F_Inputs!$A$4:$Y$268, MATCH(F_Inputs_Formatted!$B94&amp;F_Inputs_Formatted!$H94,F_Inputs!$Y$4:$Y$268,0),MATCH(F_Inputs_Formatted!AH$4,F_Inputs!$A$4:$Y$4,0)),$O94),"##BLANK")</f>
        <v>0</v>
      </c>
      <c r="AI94" s="16">
        <f>IFERROR(ROUND(INDEX(F_Inputs!$A$4:$Y$268, MATCH(F_Inputs_Formatted!$B94&amp;F_Inputs_Formatted!$H94,F_Inputs!$Y$4:$Y$268,0),MATCH(F_Inputs_Formatted!AI$4,F_Inputs!$A$4:$Y$4,0)),$O94),"##BLANK")</f>
        <v>0</v>
      </c>
    </row>
    <row r="95" spans="1:35" x14ac:dyDescent="0.25">
      <c r="A95" s="7"/>
      <c r="B95" s="9" t="s">
        <v>81</v>
      </c>
      <c r="C95" s="9" t="str">
        <f>_xlfn.XLOOKUP($B95,FD_Lists!$B$4:$B$25,FD_Lists!C$4:C$25)</f>
        <v>Southern Water</v>
      </c>
      <c r="D95" s="9" t="str">
        <f>_xlfn.XLOOKUP($B95,FD_Lists!$B$4:$B$25,FD_Lists!D$4:D$25)</f>
        <v>England</v>
      </c>
      <c r="E95" s="9" t="str">
        <f>_xlfn.XLOOKUP($B95,FD_Lists!$B$4:$B$25,FD_Lists!E$4:E$25)</f>
        <v>Company</v>
      </c>
      <c r="F95" s="9" t="str">
        <f>_xlfn.XLOOKUP($B95,FD_Lists!$B$4:$B$25,FD_Lists!F$4:F$25)</f>
        <v>WaSC</v>
      </c>
      <c r="G95" s="10" t="s">
        <v>116</v>
      </c>
      <c r="H95" s="52" t="s">
        <v>58</v>
      </c>
      <c r="I95" s="11" t="str">
        <f t="shared" si="5"/>
        <v>SRNOUT5_09_E_PR24</v>
      </c>
      <c r="J95" s="11" t="s">
        <v>117</v>
      </c>
      <c r="K95" s="11" t="s">
        <v>118</v>
      </c>
      <c r="L95" s="11" t="s">
        <v>119</v>
      </c>
      <c r="M95" s="64" t="str">
        <f>_xlfn.XLOOKUP(F_Inputs_Formatted!H95,F_Inputs!$B:$B,F_Inputs!C:C)</f>
        <v>Underlying calculations for common performance commitments - wastewater - River water quality?(phosphorus) - Phosphorus prevented from entering rivers from partnership working</v>
      </c>
      <c r="N95" s="64" t="str">
        <f>_xlfn.XLOOKUP(F_Inputs_Formatted!H95,F_Inputs!$B:$B,F_Inputs!D:D)</f>
        <v>kg</v>
      </c>
      <c r="O95" s="11">
        <v>4</v>
      </c>
      <c r="P95" s="11"/>
      <c r="Q95" s="16">
        <f>IFERROR(ROUND(INDEX(F_Inputs!$A$4:$Y$268, MATCH(F_Inputs_Formatted!$B95&amp;F_Inputs_Formatted!$H95,F_Inputs!$Y$4:$Y$268,0),MATCH(F_Inputs_Formatted!Q$4,F_Inputs!$A$4:$Y$4,0)),$O95),"##BLANK")</f>
        <v>0</v>
      </c>
      <c r="R95" s="16">
        <f>IFERROR(ROUND(INDEX(F_Inputs!$A$4:$Y$268, MATCH(F_Inputs_Formatted!$B95&amp;F_Inputs_Formatted!$H95,F_Inputs!$Y$4:$Y$268,0),MATCH(F_Inputs_Formatted!R$4,F_Inputs!$A$4:$Y$4,0)),$O95),"##BLANK")</f>
        <v>0</v>
      </c>
      <c r="S95" s="16">
        <f>IFERROR(ROUND(INDEX(F_Inputs!$A$4:$Y$268, MATCH(F_Inputs_Formatted!$B95&amp;F_Inputs_Formatted!$H95,F_Inputs!$Y$4:$Y$268,0),MATCH(F_Inputs_Formatted!S$4,F_Inputs!$A$4:$Y$4,0)),$O95),"##BLANK")</f>
        <v>0</v>
      </c>
      <c r="T95" s="16">
        <f>IFERROR(ROUND(INDEX(F_Inputs!$A$4:$Y$268, MATCH(F_Inputs_Formatted!$B95&amp;F_Inputs_Formatted!$H95,F_Inputs!$Y$4:$Y$268,0),MATCH(F_Inputs_Formatted!T$4,F_Inputs!$A$4:$Y$4,0)),$O95),"##BLANK")</f>
        <v>0</v>
      </c>
      <c r="U95" s="16">
        <f>IFERROR(ROUND(INDEX(F_Inputs!$A$4:$Y$268, MATCH(F_Inputs_Formatted!$B95&amp;F_Inputs_Formatted!$H95,F_Inputs!$Y$4:$Y$268,0),MATCH(F_Inputs_Formatted!U$4,F_Inputs!$A$4:$Y$4,0)),$O95),"##BLANK")</f>
        <v>0</v>
      </c>
      <c r="V95" s="16">
        <f>IFERROR(ROUND(INDEX(F_Inputs!$A$4:$Y$268, MATCH(F_Inputs_Formatted!$B95&amp;F_Inputs_Formatted!$H95,F_Inputs!$Y$4:$Y$268,0),MATCH(F_Inputs_Formatted!V$4,F_Inputs!$A$4:$Y$4,0)),$O95),"##BLANK")</f>
        <v>0</v>
      </c>
      <c r="W95" s="16">
        <f>IFERROR(ROUND(INDEX(F_Inputs!$A$4:$Y$268, MATCH(F_Inputs_Formatted!$B95&amp;F_Inputs_Formatted!$H95,F_Inputs!$Y$4:$Y$268,0),MATCH(F_Inputs_Formatted!W$4,F_Inputs!$A$4:$Y$4,0)),$O95),"##BLANK")</f>
        <v>0</v>
      </c>
      <c r="X95" s="16">
        <f>IFERROR(ROUND(INDEX(F_Inputs!$A$4:$Y$268, MATCH(F_Inputs_Formatted!$B95&amp;F_Inputs_Formatted!$H95,F_Inputs!$Y$4:$Y$268,0),MATCH(F_Inputs_Formatted!X$4,F_Inputs!$A$4:$Y$4,0)),$O95),"##BLANK")</f>
        <v>0</v>
      </c>
      <c r="Y95" s="16">
        <f>IFERROR(ROUND(INDEX(F_Inputs!$A$4:$Y$268, MATCH(F_Inputs_Formatted!$B95&amp;F_Inputs_Formatted!$H95,F_Inputs!$Y$4:$Y$268,0),MATCH(F_Inputs_Formatted!Y$4,F_Inputs!$A$4:$Y$4,0)),$O95),"##BLANK")</f>
        <v>0</v>
      </c>
      <c r="Z95" s="16">
        <f>IFERROR(ROUND(INDEX(F_Inputs!$A$4:$Y$268, MATCH(F_Inputs_Formatted!$B95&amp;F_Inputs_Formatted!$H95,F_Inputs!$Y$4:$Y$268,0),MATCH(F_Inputs_Formatted!Z$4,F_Inputs!$A$4:$Y$4,0)),$O95),"##BLANK")</f>
        <v>0</v>
      </c>
      <c r="AA95" s="16">
        <f>IFERROR(ROUND(INDEX(F_Inputs!$A$4:$Y$268, MATCH(F_Inputs_Formatted!$B95&amp;F_Inputs_Formatted!$H95,F_Inputs!$Y$4:$Y$268,0),MATCH(F_Inputs_Formatted!AA$4,F_Inputs!$A$4:$Y$4,0)),$O95),"##BLANK")</f>
        <v>0</v>
      </c>
      <c r="AB95" s="16">
        <f>IFERROR(ROUND(INDEX(F_Inputs!$A$4:$Y$268, MATCH(F_Inputs_Formatted!$B95&amp;F_Inputs_Formatted!$H95,F_Inputs!$Y$4:$Y$268,0),MATCH(F_Inputs_Formatted!AB$4,F_Inputs!$A$4:$Y$4,0)),$O95),"##BLANK")</f>
        <v>0</v>
      </c>
      <c r="AC95" s="16">
        <f>IFERROR(ROUND(INDEX(F_Inputs!$A$4:$Y$268, MATCH(F_Inputs_Formatted!$B95&amp;F_Inputs_Formatted!$H95,F_Inputs!$Y$4:$Y$268,0),MATCH(F_Inputs_Formatted!AC$4,F_Inputs!$A$4:$Y$4,0)),$O95),"##BLANK")</f>
        <v>0</v>
      </c>
      <c r="AD95" s="16">
        <f>IFERROR(ROUND(INDEX(F_Inputs!$A$4:$Y$268, MATCH(F_Inputs_Formatted!$B95&amp;F_Inputs_Formatted!$H95,F_Inputs!$Y$4:$Y$268,0),MATCH(F_Inputs_Formatted!AD$4,F_Inputs!$A$4:$Y$4,0)),$O95),"##BLANK")</f>
        <v>0</v>
      </c>
      <c r="AE95" s="16">
        <f>IFERROR(ROUND(INDEX(F_Inputs!$A$4:$Y$268, MATCH(F_Inputs_Formatted!$B95&amp;F_Inputs_Formatted!$H95,F_Inputs!$Y$4:$Y$268,0),MATCH(F_Inputs_Formatted!AE$4,F_Inputs!$A$4:$Y$4,0)),$O95),"##BLANK")</f>
        <v>0</v>
      </c>
      <c r="AF95" s="16">
        <f>IFERROR(ROUND(INDEX(F_Inputs!$A$4:$Y$268, MATCH(F_Inputs_Formatted!$B95&amp;F_Inputs_Formatted!$H95,F_Inputs!$Y$4:$Y$268,0),MATCH(F_Inputs_Formatted!AF$4,F_Inputs!$A$4:$Y$4,0)),$O95),"##BLANK")</f>
        <v>0</v>
      </c>
      <c r="AG95" s="16">
        <f>IFERROR(ROUND(INDEX(F_Inputs!$A$4:$Y$268, MATCH(F_Inputs_Formatted!$B95&amp;F_Inputs_Formatted!$H95,F_Inputs!$Y$4:$Y$268,0),MATCH(F_Inputs_Formatted!AG$4,F_Inputs!$A$4:$Y$4,0)),$O95),"##BLANK")</f>
        <v>0</v>
      </c>
      <c r="AH95" s="16">
        <f>IFERROR(ROUND(INDEX(F_Inputs!$A$4:$Y$268, MATCH(F_Inputs_Formatted!$B95&amp;F_Inputs_Formatted!$H95,F_Inputs!$Y$4:$Y$268,0),MATCH(F_Inputs_Formatted!AH$4,F_Inputs!$A$4:$Y$4,0)),$O95),"##BLANK")</f>
        <v>0</v>
      </c>
      <c r="AI95" s="16">
        <f>IFERROR(ROUND(INDEX(F_Inputs!$A$4:$Y$268, MATCH(F_Inputs_Formatted!$B95&amp;F_Inputs_Formatted!$H95,F_Inputs!$Y$4:$Y$268,0),MATCH(F_Inputs_Formatted!AI$4,F_Inputs!$A$4:$Y$4,0)),$O95),"##BLANK")</f>
        <v>0</v>
      </c>
    </row>
    <row r="96" spans="1:35" x14ac:dyDescent="0.25">
      <c r="A96" s="7"/>
      <c r="B96" s="9" t="s">
        <v>82</v>
      </c>
      <c r="C96" s="9" t="str">
        <f>_xlfn.XLOOKUP($B96,FD_Lists!$B$4:$B$25,FD_Lists!C$4:C$25)</f>
        <v>Thames Water</v>
      </c>
      <c r="D96" s="9" t="str">
        <f>_xlfn.XLOOKUP($B96,FD_Lists!$B$4:$B$25,FD_Lists!D$4:D$25)</f>
        <v>England</v>
      </c>
      <c r="E96" s="9" t="str">
        <f>_xlfn.XLOOKUP($B96,FD_Lists!$B$4:$B$25,FD_Lists!E$4:E$25)</f>
        <v>Company</v>
      </c>
      <c r="F96" s="9" t="str">
        <f>_xlfn.XLOOKUP($B96,FD_Lists!$B$4:$B$25,FD_Lists!F$4:F$25)</f>
        <v>WaSC</v>
      </c>
      <c r="G96" s="10" t="s">
        <v>116</v>
      </c>
      <c r="H96" s="52" t="s">
        <v>58</v>
      </c>
      <c r="I96" s="11" t="str">
        <f t="shared" si="5"/>
        <v>TMSOUT5_09_E_PR24</v>
      </c>
      <c r="J96" s="11" t="s">
        <v>117</v>
      </c>
      <c r="K96" s="11" t="s">
        <v>118</v>
      </c>
      <c r="L96" s="11" t="s">
        <v>119</v>
      </c>
      <c r="M96" s="64" t="str">
        <f>_xlfn.XLOOKUP(F_Inputs_Formatted!H96,F_Inputs!$B:$B,F_Inputs!C:C)</f>
        <v>Underlying calculations for common performance commitments - wastewater - River water quality?(phosphorus) - Phosphorus prevented from entering rivers from partnership working</v>
      </c>
      <c r="N96" s="64" t="str">
        <f>_xlfn.XLOOKUP(F_Inputs_Formatted!H96,F_Inputs!$B:$B,F_Inputs!D:D)</f>
        <v>kg</v>
      </c>
      <c r="O96" s="11">
        <v>4</v>
      </c>
      <c r="P96" s="11"/>
      <c r="Q96" s="16">
        <f>IFERROR(ROUND(INDEX(F_Inputs!$A$4:$Y$268, MATCH(F_Inputs_Formatted!$B96&amp;F_Inputs_Formatted!$H96,F_Inputs!$Y$4:$Y$268,0),MATCH(F_Inputs_Formatted!Q$4,F_Inputs!$A$4:$Y$4,0)),$O96),"##BLANK")</f>
        <v>0</v>
      </c>
      <c r="R96" s="16">
        <f>IFERROR(ROUND(INDEX(F_Inputs!$A$4:$Y$268, MATCH(F_Inputs_Formatted!$B96&amp;F_Inputs_Formatted!$H96,F_Inputs!$Y$4:$Y$268,0),MATCH(F_Inputs_Formatted!R$4,F_Inputs!$A$4:$Y$4,0)),$O96),"##BLANK")</f>
        <v>0</v>
      </c>
      <c r="S96" s="16">
        <f>IFERROR(ROUND(INDEX(F_Inputs!$A$4:$Y$268, MATCH(F_Inputs_Formatted!$B96&amp;F_Inputs_Formatted!$H96,F_Inputs!$Y$4:$Y$268,0),MATCH(F_Inputs_Formatted!S$4,F_Inputs!$A$4:$Y$4,0)),$O96),"##BLANK")</f>
        <v>0</v>
      </c>
      <c r="T96" s="16">
        <f>IFERROR(ROUND(INDEX(F_Inputs!$A$4:$Y$268, MATCH(F_Inputs_Formatted!$B96&amp;F_Inputs_Formatted!$H96,F_Inputs!$Y$4:$Y$268,0),MATCH(F_Inputs_Formatted!T$4,F_Inputs!$A$4:$Y$4,0)),$O96),"##BLANK")</f>
        <v>0</v>
      </c>
      <c r="U96" s="16">
        <f>IFERROR(ROUND(INDEX(F_Inputs!$A$4:$Y$268, MATCH(F_Inputs_Formatted!$B96&amp;F_Inputs_Formatted!$H96,F_Inputs!$Y$4:$Y$268,0),MATCH(F_Inputs_Formatted!U$4,F_Inputs!$A$4:$Y$4,0)),$O96),"##BLANK")</f>
        <v>0</v>
      </c>
      <c r="V96" s="16">
        <f>IFERROR(ROUND(INDEX(F_Inputs!$A$4:$Y$268, MATCH(F_Inputs_Formatted!$B96&amp;F_Inputs_Formatted!$H96,F_Inputs!$Y$4:$Y$268,0),MATCH(F_Inputs_Formatted!V$4,F_Inputs!$A$4:$Y$4,0)),$O96),"##BLANK")</f>
        <v>0</v>
      </c>
      <c r="W96" s="16">
        <f>IFERROR(ROUND(INDEX(F_Inputs!$A$4:$Y$268, MATCH(F_Inputs_Formatted!$B96&amp;F_Inputs_Formatted!$H96,F_Inputs!$Y$4:$Y$268,0),MATCH(F_Inputs_Formatted!W$4,F_Inputs!$A$4:$Y$4,0)),$O96),"##BLANK")</f>
        <v>0</v>
      </c>
      <c r="X96" s="16">
        <f>IFERROR(ROUND(INDEX(F_Inputs!$A$4:$Y$268, MATCH(F_Inputs_Formatted!$B96&amp;F_Inputs_Formatted!$H96,F_Inputs!$Y$4:$Y$268,0),MATCH(F_Inputs_Formatted!X$4,F_Inputs!$A$4:$Y$4,0)),$O96),"##BLANK")</f>
        <v>0</v>
      </c>
      <c r="Y96" s="16">
        <f>IFERROR(ROUND(INDEX(F_Inputs!$A$4:$Y$268, MATCH(F_Inputs_Formatted!$B96&amp;F_Inputs_Formatted!$H96,F_Inputs!$Y$4:$Y$268,0),MATCH(F_Inputs_Formatted!Y$4,F_Inputs!$A$4:$Y$4,0)),$O96),"##BLANK")</f>
        <v>0</v>
      </c>
      <c r="Z96" s="16">
        <f>IFERROR(ROUND(INDEX(F_Inputs!$A$4:$Y$268, MATCH(F_Inputs_Formatted!$B96&amp;F_Inputs_Formatted!$H96,F_Inputs!$Y$4:$Y$268,0),MATCH(F_Inputs_Formatted!Z$4,F_Inputs!$A$4:$Y$4,0)),$O96),"##BLANK")</f>
        <v>0</v>
      </c>
      <c r="AA96" s="16">
        <f>IFERROR(ROUND(INDEX(F_Inputs!$A$4:$Y$268, MATCH(F_Inputs_Formatted!$B96&amp;F_Inputs_Formatted!$H96,F_Inputs!$Y$4:$Y$268,0),MATCH(F_Inputs_Formatted!AA$4,F_Inputs!$A$4:$Y$4,0)),$O96),"##BLANK")</f>
        <v>299</v>
      </c>
      <c r="AB96" s="16">
        <f>IFERROR(ROUND(INDEX(F_Inputs!$A$4:$Y$268, MATCH(F_Inputs_Formatted!$B96&amp;F_Inputs_Formatted!$H96,F_Inputs!$Y$4:$Y$268,0),MATCH(F_Inputs_Formatted!AB$4,F_Inputs!$A$4:$Y$4,0)),$O96),"##BLANK")</f>
        <v>299</v>
      </c>
      <c r="AC96" s="16">
        <f>IFERROR(ROUND(INDEX(F_Inputs!$A$4:$Y$268, MATCH(F_Inputs_Formatted!$B96&amp;F_Inputs_Formatted!$H96,F_Inputs!$Y$4:$Y$268,0),MATCH(F_Inputs_Formatted!AC$4,F_Inputs!$A$4:$Y$4,0)),$O96),"##BLANK")</f>
        <v>299</v>
      </c>
      <c r="AD96" s="16">
        <f>IFERROR(ROUND(INDEX(F_Inputs!$A$4:$Y$268, MATCH(F_Inputs_Formatted!$B96&amp;F_Inputs_Formatted!$H96,F_Inputs!$Y$4:$Y$268,0),MATCH(F_Inputs_Formatted!AD$4,F_Inputs!$A$4:$Y$4,0)),$O96),"##BLANK")</f>
        <v>299</v>
      </c>
      <c r="AE96" s="16">
        <f>IFERROR(ROUND(INDEX(F_Inputs!$A$4:$Y$268, MATCH(F_Inputs_Formatted!$B96&amp;F_Inputs_Formatted!$H96,F_Inputs!$Y$4:$Y$268,0),MATCH(F_Inputs_Formatted!AE$4,F_Inputs!$A$4:$Y$4,0)),$O96),"##BLANK")</f>
        <v>299</v>
      </c>
      <c r="AF96" s="16">
        <f>IFERROR(ROUND(INDEX(F_Inputs!$A$4:$Y$268, MATCH(F_Inputs_Formatted!$B96&amp;F_Inputs_Formatted!$H96,F_Inputs!$Y$4:$Y$268,0),MATCH(F_Inputs_Formatted!AF$4,F_Inputs!$A$4:$Y$4,0)),$O96),"##BLANK")</f>
        <v>299</v>
      </c>
      <c r="AG96" s="16">
        <f>IFERROR(ROUND(INDEX(F_Inputs!$A$4:$Y$268, MATCH(F_Inputs_Formatted!$B96&amp;F_Inputs_Formatted!$H96,F_Inputs!$Y$4:$Y$268,0),MATCH(F_Inputs_Formatted!AG$4,F_Inputs!$A$4:$Y$4,0)),$O96),"##BLANK")</f>
        <v>299</v>
      </c>
      <c r="AH96" s="16">
        <f>IFERROR(ROUND(INDEX(F_Inputs!$A$4:$Y$268, MATCH(F_Inputs_Formatted!$B96&amp;F_Inputs_Formatted!$H96,F_Inputs!$Y$4:$Y$268,0),MATCH(F_Inputs_Formatted!AH$4,F_Inputs!$A$4:$Y$4,0)),$O96),"##BLANK")</f>
        <v>299</v>
      </c>
      <c r="AI96" s="16">
        <f>IFERROR(ROUND(INDEX(F_Inputs!$A$4:$Y$268, MATCH(F_Inputs_Formatted!$B96&amp;F_Inputs_Formatted!$H96,F_Inputs!$Y$4:$Y$268,0),MATCH(F_Inputs_Formatted!AI$4,F_Inputs!$A$4:$Y$4,0)),$O96),"##BLANK")</f>
        <v>299</v>
      </c>
    </row>
    <row r="97" spans="1:35" x14ac:dyDescent="0.25">
      <c r="A97" s="14" t="s">
        <v>120</v>
      </c>
      <c r="B97" s="9" t="s">
        <v>83</v>
      </c>
      <c r="C97" s="9" t="str">
        <f>_xlfn.XLOOKUP($B97,FD_Lists!$B$4:$B$25,FD_Lists!C$4:C$25)</f>
        <v xml:space="preserve">United Utilities </v>
      </c>
      <c r="D97" s="9" t="str">
        <f>_xlfn.XLOOKUP($B97,FD_Lists!$B$4:$B$25,FD_Lists!D$4:D$25)</f>
        <v>England</v>
      </c>
      <c r="E97" s="9" t="str">
        <f>_xlfn.XLOOKUP($B97,FD_Lists!$B$4:$B$25,FD_Lists!E$4:E$25)</f>
        <v>Company</v>
      </c>
      <c r="F97" s="9" t="str">
        <f>_xlfn.XLOOKUP($B97,FD_Lists!$B$4:$B$25,FD_Lists!F$4:F$25)</f>
        <v>WaSC</v>
      </c>
      <c r="G97" s="10" t="s">
        <v>116</v>
      </c>
      <c r="H97" s="52" t="s">
        <v>58</v>
      </c>
      <c r="I97" s="11" t="str">
        <f t="shared" si="5"/>
        <v>NWTOUT5_09_E_PR24</v>
      </c>
      <c r="J97" s="11" t="s">
        <v>117</v>
      </c>
      <c r="K97" s="11" t="s">
        <v>118</v>
      </c>
      <c r="L97" s="11" t="s">
        <v>119</v>
      </c>
      <c r="M97" s="64" t="str">
        <f>_xlfn.XLOOKUP(F_Inputs_Formatted!H97,F_Inputs!$B:$B,F_Inputs!C:C)</f>
        <v>Underlying calculations for common performance commitments - wastewater - River water quality?(phosphorus) - Phosphorus prevented from entering rivers from partnership working</v>
      </c>
      <c r="N97" s="64" t="str">
        <f>_xlfn.XLOOKUP(F_Inputs_Formatted!H97,F_Inputs!$B:$B,F_Inputs!D:D)</f>
        <v>kg</v>
      </c>
      <c r="O97" s="11">
        <v>4</v>
      </c>
      <c r="P97" s="11"/>
      <c r="Q97" s="16" t="str">
        <f>IFERROR(ROUND(INDEX(F_Inputs!$A$4:$Y$268, MATCH(F_Inputs_Formatted!$B97&amp;F_Inputs_Formatted!$H97,F_Inputs!$Y$4:$Y$268,0),MATCH(F_Inputs_Formatted!Q$4,F_Inputs!$A$4:$Y$4,0)),$O97),"##BLANK")</f>
        <v>##BLANK</v>
      </c>
      <c r="R97" s="16" t="str">
        <f>IFERROR(ROUND(INDEX(F_Inputs!$A$4:$Y$268, MATCH(F_Inputs_Formatted!$B97&amp;F_Inputs_Formatted!$H97,F_Inputs!$Y$4:$Y$268,0),MATCH(F_Inputs_Formatted!R$4,F_Inputs!$A$4:$Y$4,0)),$O97),"##BLANK")</f>
        <v>##BLANK</v>
      </c>
      <c r="S97" s="16" t="str">
        <f>IFERROR(ROUND(INDEX(F_Inputs!$A$4:$Y$268, MATCH(F_Inputs_Formatted!$B97&amp;F_Inputs_Formatted!$H97,F_Inputs!$Y$4:$Y$268,0),MATCH(F_Inputs_Formatted!S$4,F_Inputs!$A$4:$Y$4,0)),$O97),"##BLANK")</f>
        <v>##BLANK</v>
      </c>
      <c r="T97" s="16" t="str">
        <f>IFERROR(ROUND(INDEX(F_Inputs!$A$4:$Y$268, MATCH(F_Inputs_Formatted!$B97&amp;F_Inputs_Formatted!$H97,F_Inputs!$Y$4:$Y$268,0),MATCH(F_Inputs_Formatted!T$4,F_Inputs!$A$4:$Y$4,0)),$O97),"##BLANK")</f>
        <v>##BLANK</v>
      </c>
      <c r="U97" s="16" t="str">
        <f>IFERROR(ROUND(INDEX(F_Inputs!$A$4:$Y$268, MATCH(F_Inputs_Formatted!$B97&amp;F_Inputs_Formatted!$H97,F_Inputs!$Y$4:$Y$268,0),MATCH(F_Inputs_Formatted!U$4,F_Inputs!$A$4:$Y$4,0)),$O97),"##BLANK")</f>
        <v>##BLANK</v>
      </c>
      <c r="V97" s="16" t="str">
        <f>IFERROR(ROUND(INDEX(F_Inputs!$A$4:$Y$268, MATCH(F_Inputs_Formatted!$B97&amp;F_Inputs_Formatted!$H97,F_Inputs!$Y$4:$Y$268,0),MATCH(F_Inputs_Formatted!V$4,F_Inputs!$A$4:$Y$4,0)),$O97),"##BLANK")</f>
        <v>##BLANK</v>
      </c>
      <c r="W97" s="16" t="str">
        <f>IFERROR(ROUND(INDEX(F_Inputs!$A$4:$Y$268, MATCH(F_Inputs_Formatted!$B97&amp;F_Inputs_Formatted!$H97,F_Inputs!$Y$4:$Y$268,0),MATCH(F_Inputs_Formatted!W$4,F_Inputs!$A$4:$Y$4,0)),$O97),"##BLANK")</f>
        <v>##BLANK</v>
      </c>
      <c r="X97" s="16" t="str">
        <f>IFERROR(ROUND(INDEX(F_Inputs!$A$4:$Y$268, MATCH(F_Inputs_Formatted!$B97&amp;F_Inputs_Formatted!$H97,F_Inputs!$Y$4:$Y$268,0),MATCH(F_Inputs_Formatted!X$4,F_Inputs!$A$4:$Y$4,0)),$O97),"##BLANK")</f>
        <v>##BLANK</v>
      </c>
      <c r="Y97" s="16" t="str">
        <f>IFERROR(ROUND(INDEX(F_Inputs!$A$4:$Y$268, MATCH(F_Inputs_Formatted!$B97&amp;F_Inputs_Formatted!$H97,F_Inputs!$Y$4:$Y$268,0),MATCH(F_Inputs_Formatted!Y$4,F_Inputs!$A$4:$Y$4,0)),$O97),"##BLANK")</f>
        <v>##BLANK</v>
      </c>
      <c r="Z97" s="16">
        <f>IFERROR(ROUND(INDEX(F_Inputs!$A$4:$Y$268, MATCH(F_Inputs_Formatted!$B97&amp;F_Inputs_Formatted!$H97,F_Inputs!$Y$4:$Y$268,0),MATCH(F_Inputs_Formatted!Z$4,F_Inputs!$A$4:$Y$4,0)),$O97),"##BLANK")</f>
        <v>0</v>
      </c>
      <c r="AA97" s="16">
        <f>IFERROR(ROUND(INDEX(F_Inputs!$A$4:$Y$268, MATCH(F_Inputs_Formatted!$B97&amp;F_Inputs_Formatted!$H97,F_Inputs!$Y$4:$Y$268,0),MATCH(F_Inputs_Formatted!AA$4,F_Inputs!$A$4:$Y$4,0)),$O97),"##BLANK")</f>
        <v>0</v>
      </c>
      <c r="AB97" s="16">
        <f>IFERROR(ROUND(INDEX(F_Inputs!$A$4:$Y$268, MATCH(F_Inputs_Formatted!$B97&amp;F_Inputs_Formatted!$H97,F_Inputs!$Y$4:$Y$268,0),MATCH(F_Inputs_Formatted!AB$4,F_Inputs!$A$4:$Y$4,0)),$O97),"##BLANK")</f>
        <v>0</v>
      </c>
      <c r="AC97" s="16">
        <f>IFERROR(ROUND(INDEX(F_Inputs!$A$4:$Y$268, MATCH(F_Inputs_Formatted!$B97&amp;F_Inputs_Formatted!$H97,F_Inputs!$Y$4:$Y$268,0),MATCH(F_Inputs_Formatted!AC$4,F_Inputs!$A$4:$Y$4,0)),$O97),"##BLANK")</f>
        <v>0</v>
      </c>
      <c r="AD97" s="16">
        <f>IFERROR(ROUND(INDEX(F_Inputs!$A$4:$Y$268, MATCH(F_Inputs_Formatted!$B97&amp;F_Inputs_Formatted!$H97,F_Inputs!$Y$4:$Y$268,0),MATCH(F_Inputs_Formatted!AD$4,F_Inputs!$A$4:$Y$4,0)),$O97),"##BLANK")</f>
        <v>0</v>
      </c>
      <c r="AE97" s="16">
        <f>IFERROR(ROUND(INDEX(F_Inputs!$A$4:$Y$268, MATCH(F_Inputs_Formatted!$B97&amp;F_Inputs_Formatted!$H97,F_Inputs!$Y$4:$Y$268,0),MATCH(F_Inputs_Formatted!AE$4,F_Inputs!$A$4:$Y$4,0)),$O97),"##BLANK")</f>
        <v>0</v>
      </c>
      <c r="AF97" s="16">
        <f>IFERROR(ROUND(INDEX(F_Inputs!$A$4:$Y$268, MATCH(F_Inputs_Formatted!$B97&amp;F_Inputs_Formatted!$H97,F_Inputs!$Y$4:$Y$268,0),MATCH(F_Inputs_Formatted!AF$4,F_Inputs!$A$4:$Y$4,0)),$O97),"##BLANK")</f>
        <v>66.028800000000004</v>
      </c>
      <c r="AG97" s="16">
        <f>IFERROR(ROUND(INDEX(F_Inputs!$A$4:$Y$268, MATCH(F_Inputs_Formatted!$B97&amp;F_Inputs_Formatted!$H97,F_Inputs!$Y$4:$Y$268,0),MATCH(F_Inputs_Formatted!AG$4,F_Inputs!$A$4:$Y$4,0)),$O97),"##BLANK")</f>
        <v>77</v>
      </c>
      <c r="AH97" s="16">
        <f>IFERROR(ROUND(INDEX(F_Inputs!$A$4:$Y$268, MATCH(F_Inputs_Formatted!$B97&amp;F_Inputs_Formatted!$H97,F_Inputs!$Y$4:$Y$268,0),MATCH(F_Inputs_Formatted!AH$4,F_Inputs!$A$4:$Y$4,0)),$O97),"##BLANK")</f>
        <v>77</v>
      </c>
      <c r="AI97" s="16">
        <f>IFERROR(ROUND(INDEX(F_Inputs!$A$4:$Y$268, MATCH(F_Inputs_Formatted!$B97&amp;F_Inputs_Formatted!$H97,F_Inputs!$Y$4:$Y$268,0),MATCH(F_Inputs_Formatted!AI$4,F_Inputs!$A$4:$Y$4,0)),$O97),"##BLANK")</f>
        <v>77</v>
      </c>
    </row>
    <row r="98" spans="1:35" x14ac:dyDescent="0.25">
      <c r="A98" s="7"/>
      <c r="B98" s="9" t="s">
        <v>86</v>
      </c>
      <c r="C98" s="9" t="str">
        <f>_xlfn.XLOOKUP($B98,FD_Lists!$B$4:$B$25,FD_Lists!C$4:C$25)</f>
        <v>Wessex Water</v>
      </c>
      <c r="D98" s="9" t="str">
        <f>_xlfn.XLOOKUP($B98,FD_Lists!$B$4:$B$25,FD_Lists!D$4:D$25)</f>
        <v>England</v>
      </c>
      <c r="E98" s="9" t="str">
        <f>_xlfn.XLOOKUP($B98,FD_Lists!$B$4:$B$25,FD_Lists!E$4:E$25)</f>
        <v>Company</v>
      </c>
      <c r="F98" s="9" t="str">
        <f>_xlfn.XLOOKUP($B98,FD_Lists!$B$4:$B$25,FD_Lists!F$4:F$25)</f>
        <v>WaSC</v>
      </c>
      <c r="G98" s="10" t="s">
        <v>116</v>
      </c>
      <c r="H98" s="52" t="s">
        <v>58</v>
      </c>
      <c r="I98" s="11" t="str">
        <f t="shared" si="5"/>
        <v>WSXOUT5_09_E_PR24</v>
      </c>
      <c r="J98" s="11" t="s">
        <v>117</v>
      </c>
      <c r="K98" s="11" t="s">
        <v>118</v>
      </c>
      <c r="L98" s="11" t="s">
        <v>119</v>
      </c>
      <c r="M98" s="64" t="str">
        <f>_xlfn.XLOOKUP(F_Inputs_Formatted!H98,F_Inputs!$B:$B,F_Inputs!C:C)</f>
        <v>Underlying calculations for common performance commitments - wastewater - River water quality?(phosphorus) - Phosphorus prevented from entering rivers from partnership working</v>
      </c>
      <c r="N98" s="64" t="str">
        <f>_xlfn.XLOOKUP(F_Inputs_Formatted!H98,F_Inputs!$B:$B,F_Inputs!D:D)</f>
        <v>kg</v>
      </c>
      <c r="O98" s="11">
        <v>4</v>
      </c>
      <c r="P98" s="11"/>
      <c r="Q98" s="16">
        <f>IFERROR(ROUND(INDEX(F_Inputs!$A$4:$Y$268, MATCH(F_Inputs_Formatted!$B98&amp;F_Inputs_Formatted!$H98,F_Inputs!$Y$4:$Y$268,0),MATCH(F_Inputs_Formatted!Q$4,F_Inputs!$A$4:$Y$4,0)),$O98),"##BLANK")</f>
        <v>0</v>
      </c>
      <c r="R98" s="16">
        <f>IFERROR(ROUND(INDEX(F_Inputs!$A$4:$Y$268, MATCH(F_Inputs_Formatted!$B98&amp;F_Inputs_Formatted!$H98,F_Inputs!$Y$4:$Y$268,0),MATCH(F_Inputs_Formatted!R$4,F_Inputs!$A$4:$Y$4,0)),$O98),"##BLANK")</f>
        <v>0</v>
      </c>
      <c r="S98" s="16">
        <f>IFERROR(ROUND(INDEX(F_Inputs!$A$4:$Y$268, MATCH(F_Inputs_Formatted!$B98&amp;F_Inputs_Formatted!$H98,F_Inputs!$Y$4:$Y$268,0),MATCH(F_Inputs_Formatted!S$4,F_Inputs!$A$4:$Y$4,0)),$O98),"##BLANK")</f>
        <v>0</v>
      </c>
      <c r="T98" s="16">
        <f>IFERROR(ROUND(INDEX(F_Inputs!$A$4:$Y$268, MATCH(F_Inputs_Formatted!$B98&amp;F_Inputs_Formatted!$H98,F_Inputs!$Y$4:$Y$268,0),MATCH(F_Inputs_Formatted!T$4,F_Inputs!$A$4:$Y$4,0)),$O98),"##BLANK")</f>
        <v>0</v>
      </c>
      <c r="U98" s="16">
        <f>IFERROR(ROUND(INDEX(F_Inputs!$A$4:$Y$268, MATCH(F_Inputs_Formatted!$B98&amp;F_Inputs_Formatted!$H98,F_Inputs!$Y$4:$Y$268,0),MATCH(F_Inputs_Formatted!U$4,F_Inputs!$A$4:$Y$4,0)),$O98),"##BLANK")</f>
        <v>0</v>
      </c>
      <c r="V98" s="16">
        <f>IFERROR(ROUND(INDEX(F_Inputs!$A$4:$Y$268, MATCH(F_Inputs_Formatted!$B98&amp;F_Inputs_Formatted!$H98,F_Inputs!$Y$4:$Y$268,0),MATCH(F_Inputs_Formatted!V$4,F_Inputs!$A$4:$Y$4,0)),$O98),"##BLANK")</f>
        <v>0</v>
      </c>
      <c r="W98" s="16">
        <f>IFERROR(ROUND(INDEX(F_Inputs!$A$4:$Y$268, MATCH(F_Inputs_Formatted!$B98&amp;F_Inputs_Formatted!$H98,F_Inputs!$Y$4:$Y$268,0),MATCH(F_Inputs_Formatted!W$4,F_Inputs!$A$4:$Y$4,0)),$O98),"##BLANK")</f>
        <v>51.5</v>
      </c>
      <c r="X98" s="16">
        <f>IFERROR(ROUND(INDEX(F_Inputs!$A$4:$Y$268, MATCH(F_Inputs_Formatted!$B98&amp;F_Inputs_Formatted!$H98,F_Inputs!$Y$4:$Y$268,0),MATCH(F_Inputs_Formatted!X$4,F_Inputs!$A$4:$Y$4,0)),$O98),"##BLANK")</f>
        <v>103</v>
      </c>
      <c r="Y98" s="16">
        <f>IFERROR(ROUND(INDEX(F_Inputs!$A$4:$Y$268, MATCH(F_Inputs_Formatted!$B98&amp;F_Inputs_Formatted!$H98,F_Inputs!$Y$4:$Y$268,0),MATCH(F_Inputs_Formatted!Y$4,F_Inputs!$A$4:$Y$4,0)),$O98),"##BLANK")</f>
        <v>103</v>
      </c>
      <c r="Z98" s="16">
        <f>IFERROR(ROUND(INDEX(F_Inputs!$A$4:$Y$268, MATCH(F_Inputs_Formatted!$B98&amp;F_Inputs_Formatted!$H98,F_Inputs!$Y$4:$Y$268,0),MATCH(F_Inputs_Formatted!Z$4,F_Inputs!$A$4:$Y$4,0)),$O98),"##BLANK")</f>
        <v>135.44999999999999</v>
      </c>
      <c r="AA98" s="16">
        <f>IFERROR(ROUND(INDEX(F_Inputs!$A$4:$Y$268, MATCH(F_Inputs_Formatted!$B98&amp;F_Inputs_Formatted!$H98,F_Inputs!$Y$4:$Y$268,0),MATCH(F_Inputs_Formatted!AA$4,F_Inputs!$A$4:$Y$4,0)),$O98),"##BLANK")</f>
        <v>135.44999999999999</v>
      </c>
      <c r="AB98" s="16">
        <f>IFERROR(ROUND(INDEX(F_Inputs!$A$4:$Y$268, MATCH(F_Inputs_Formatted!$B98&amp;F_Inputs_Formatted!$H98,F_Inputs!$Y$4:$Y$268,0),MATCH(F_Inputs_Formatted!AB$4,F_Inputs!$A$4:$Y$4,0)),$O98),"##BLANK")</f>
        <v>653.95000000000005</v>
      </c>
      <c r="AC98" s="16">
        <f>IFERROR(ROUND(INDEX(F_Inputs!$A$4:$Y$268, MATCH(F_Inputs_Formatted!$B98&amp;F_Inputs_Formatted!$H98,F_Inputs!$Y$4:$Y$268,0),MATCH(F_Inputs_Formatted!AC$4,F_Inputs!$A$4:$Y$4,0)),$O98),"##BLANK")</f>
        <v>773</v>
      </c>
      <c r="AD98" s="16">
        <f>IFERROR(ROUND(INDEX(F_Inputs!$A$4:$Y$268, MATCH(F_Inputs_Formatted!$B98&amp;F_Inputs_Formatted!$H98,F_Inputs!$Y$4:$Y$268,0),MATCH(F_Inputs_Formatted!AD$4,F_Inputs!$A$4:$Y$4,0)),$O98),"##BLANK")</f>
        <v>3000</v>
      </c>
      <c r="AE98" s="16">
        <f>IFERROR(ROUND(INDEX(F_Inputs!$A$4:$Y$268, MATCH(F_Inputs_Formatted!$B98&amp;F_Inputs_Formatted!$H98,F_Inputs!$Y$4:$Y$268,0),MATCH(F_Inputs_Formatted!AE$4,F_Inputs!$A$4:$Y$4,0)),$O98),"##BLANK")</f>
        <v>4000</v>
      </c>
      <c r="AF98" s="16">
        <f>IFERROR(ROUND(INDEX(F_Inputs!$A$4:$Y$268, MATCH(F_Inputs_Formatted!$B98&amp;F_Inputs_Formatted!$H98,F_Inputs!$Y$4:$Y$268,0),MATCH(F_Inputs_Formatted!AF$4,F_Inputs!$A$4:$Y$4,0)),$O98),"##BLANK")</f>
        <v>4000</v>
      </c>
      <c r="AG98" s="16">
        <f>IFERROR(ROUND(INDEX(F_Inputs!$A$4:$Y$268, MATCH(F_Inputs_Formatted!$B98&amp;F_Inputs_Formatted!$H98,F_Inputs!$Y$4:$Y$268,0),MATCH(F_Inputs_Formatted!AG$4,F_Inputs!$A$4:$Y$4,0)),$O98),"##BLANK")</f>
        <v>2900</v>
      </c>
      <c r="AH98" s="16">
        <f>IFERROR(ROUND(INDEX(F_Inputs!$A$4:$Y$268, MATCH(F_Inputs_Formatted!$B98&amp;F_Inputs_Formatted!$H98,F_Inputs!$Y$4:$Y$268,0),MATCH(F_Inputs_Formatted!AH$4,F_Inputs!$A$4:$Y$4,0)),$O98),"##BLANK")</f>
        <v>1800</v>
      </c>
      <c r="AI98" s="16">
        <f>IFERROR(ROUND(INDEX(F_Inputs!$A$4:$Y$268, MATCH(F_Inputs_Formatted!$B98&amp;F_Inputs_Formatted!$H98,F_Inputs!$Y$4:$Y$268,0),MATCH(F_Inputs_Formatted!AI$4,F_Inputs!$A$4:$Y$4,0)),$O98),"##BLANK")</f>
        <v>750</v>
      </c>
    </row>
    <row r="99" spans="1:35" x14ac:dyDescent="0.25">
      <c r="A99" s="7"/>
      <c r="B99" s="9" t="s">
        <v>87</v>
      </c>
      <c r="C99" s="9" t="str">
        <f>_xlfn.XLOOKUP($B99,FD_Lists!$B$4:$B$25,FD_Lists!C$4:C$25)</f>
        <v>Yorkshire Water</v>
      </c>
      <c r="D99" s="9" t="str">
        <f>_xlfn.XLOOKUP($B99,FD_Lists!$B$4:$B$25,FD_Lists!D$4:D$25)</f>
        <v>England</v>
      </c>
      <c r="E99" s="9" t="str">
        <f>_xlfn.XLOOKUP($B99,FD_Lists!$B$4:$B$25,FD_Lists!E$4:E$25)</f>
        <v>Company</v>
      </c>
      <c r="F99" s="9" t="str">
        <f>_xlfn.XLOOKUP($B99,FD_Lists!$B$4:$B$25,FD_Lists!F$4:F$25)</f>
        <v>WaSC</v>
      </c>
      <c r="G99" s="10" t="s">
        <v>116</v>
      </c>
      <c r="H99" s="52" t="s">
        <v>58</v>
      </c>
      <c r="I99" s="11" t="str">
        <f t="shared" si="5"/>
        <v>YKYOUT5_09_E_PR24</v>
      </c>
      <c r="J99" s="11" t="s">
        <v>117</v>
      </c>
      <c r="K99" s="11" t="s">
        <v>118</v>
      </c>
      <c r="L99" s="11" t="s">
        <v>119</v>
      </c>
      <c r="M99" s="64" t="str">
        <f>_xlfn.XLOOKUP(F_Inputs_Formatted!H99,F_Inputs!$B:$B,F_Inputs!C:C)</f>
        <v>Underlying calculations for common performance commitments - wastewater - River water quality?(phosphorus) - Phosphorus prevented from entering rivers from partnership working</v>
      </c>
      <c r="N99" s="64" t="str">
        <f>_xlfn.XLOOKUP(F_Inputs_Formatted!H99,F_Inputs!$B:$B,F_Inputs!D:D)</f>
        <v>kg</v>
      </c>
      <c r="O99" s="11">
        <v>4</v>
      </c>
      <c r="P99" s="11"/>
      <c r="Q99" s="16">
        <f>IFERROR(ROUND(INDEX(F_Inputs!$A$4:$Y$268, MATCH(F_Inputs_Formatted!$B99&amp;F_Inputs_Formatted!$H99,F_Inputs!$Y$4:$Y$268,0),MATCH(F_Inputs_Formatted!Q$4,F_Inputs!$A$4:$Y$4,0)),$O99),"##BLANK")</f>
        <v>0</v>
      </c>
      <c r="R99" s="16">
        <f>IFERROR(ROUND(INDEX(F_Inputs!$A$4:$Y$268, MATCH(F_Inputs_Formatted!$B99&amp;F_Inputs_Formatted!$H99,F_Inputs!$Y$4:$Y$268,0),MATCH(F_Inputs_Formatted!R$4,F_Inputs!$A$4:$Y$4,0)),$O99),"##BLANK")</f>
        <v>0</v>
      </c>
      <c r="S99" s="16">
        <f>IFERROR(ROUND(INDEX(F_Inputs!$A$4:$Y$268, MATCH(F_Inputs_Formatted!$B99&amp;F_Inputs_Formatted!$H99,F_Inputs!$Y$4:$Y$268,0),MATCH(F_Inputs_Formatted!S$4,F_Inputs!$A$4:$Y$4,0)),$O99),"##BLANK")</f>
        <v>0</v>
      </c>
      <c r="T99" s="16">
        <f>IFERROR(ROUND(INDEX(F_Inputs!$A$4:$Y$268, MATCH(F_Inputs_Formatted!$B99&amp;F_Inputs_Formatted!$H99,F_Inputs!$Y$4:$Y$268,0),MATCH(F_Inputs_Formatted!T$4,F_Inputs!$A$4:$Y$4,0)),$O99),"##BLANK")</f>
        <v>0</v>
      </c>
      <c r="U99" s="16">
        <f>IFERROR(ROUND(INDEX(F_Inputs!$A$4:$Y$268, MATCH(F_Inputs_Formatted!$B99&amp;F_Inputs_Formatted!$H99,F_Inputs!$Y$4:$Y$268,0),MATCH(F_Inputs_Formatted!U$4,F_Inputs!$A$4:$Y$4,0)),$O99),"##BLANK")</f>
        <v>0</v>
      </c>
      <c r="V99" s="16">
        <f>IFERROR(ROUND(INDEX(F_Inputs!$A$4:$Y$268, MATCH(F_Inputs_Formatted!$B99&amp;F_Inputs_Formatted!$H99,F_Inputs!$Y$4:$Y$268,0),MATCH(F_Inputs_Formatted!V$4,F_Inputs!$A$4:$Y$4,0)),$O99),"##BLANK")</f>
        <v>0</v>
      </c>
      <c r="W99" s="16">
        <f>IFERROR(ROUND(INDEX(F_Inputs!$A$4:$Y$268, MATCH(F_Inputs_Formatted!$B99&amp;F_Inputs_Formatted!$H99,F_Inputs!$Y$4:$Y$268,0),MATCH(F_Inputs_Formatted!W$4,F_Inputs!$A$4:$Y$4,0)),$O99),"##BLANK")</f>
        <v>0</v>
      </c>
      <c r="X99" s="16">
        <f>IFERROR(ROUND(INDEX(F_Inputs!$A$4:$Y$268, MATCH(F_Inputs_Formatted!$B99&amp;F_Inputs_Formatted!$H99,F_Inputs!$Y$4:$Y$268,0),MATCH(F_Inputs_Formatted!X$4,F_Inputs!$A$4:$Y$4,0)),$O99),"##BLANK")</f>
        <v>0</v>
      </c>
      <c r="Y99" s="16">
        <f>IFERROR(ROUND(INDEX(F_Inputs!$A$4:$Y$268, MATCH(F_Inputs_Formatted!$B99&amp;F_Inputs_Formatted!$H99,F_Inputs!$Y$4:$Y$268,0),MATCH(F_Inputs_Formatted!Y$4,F_Inputs!$A$4:$Y$4,0)),$O99),"##BLANK")</f>
        <v>0</v>
      </c>
      <c r="Z99" s="16">
        <f>IFERROR(ROUND(INDEX(F_Inputs!$A$4:$Y$268, MATCH(F_Inputs_Formatted!$B99&amp;F_Inputs_Formatted!$H99,F_Inputs!$Y$4:$Y$268,0),MATCH(F_Inputs_Formatted!Z$4,F_Inputs!$A$4:$Y$4,0)),$O99),"##BLANK")</f>
        <v>0</v>
      </c>
      <c r="AA99" s="16">
        <f>IFERROR(ROUND(INDEX(F_Inputs!$A$4:$Y$268, MATCH(F_Inputs_Formatted!$B99&amp;F_Inputs_Formatted!$H99,F_Inputs!$Y$4:$Y$268,0),MATCH(F_Inputs_Formatted!AA$4,F_Inputs!$A$4:$Y$4,0)),$O99),"##BLANK")</f>
        <v>0</v>
      </c>
      <c r="AB99" s="16">
        <f>IFERROR(ROUND(INDEX(F_Inputs!$A$4:$Y$268, MATCH(F_Inputs_Formatted!$B99&amp;F_Inputs_Formatted!$H99,F_Inputs!$Y$4:$Y$268,0),MATCH(F_Inputs_Formatted!AB$4,F_Inputs!$A$4:$Y$4,0)),$O99),"##BLANK")</f>
        <v>0</v>
      </c>
      <c r="AC99" s="16">
        <f>IFERROR(ROUND(INDEX(F_Inputs!$A$4:$Y$268, MATCH(F_Inputs_Formatted!$B99&amp;F_Inputs_Formatted!$H99,F_Inputs!$Y$4:$Y$268,0),MATCH(F_Inputs_Formatted!AC$4,F_Inputs!$A$4:$Y$4,0)),$O99),"##BLANK")</f>
        <v>0</v>
      </c>
      <c r="AD99" s="16">
        <f>IFERROR(ROUND(INDEX(F_Inputs!$A$4:$Y$268, MATCH(F_Inputs_Formatted!$B99&amp;F_Inputs_Formatted!$H99,F_Inputs!$Y$4:$Y$268,0),MATCH(F_Inputs_Formatted!AD$4,F_Inputs!$A$4:$Y$4,0)),$O99),"##BLANK")</f>
        <v>0</v>
      </c>
      <c r="AE99" s="16">
        <f>IFERROR(ROUND(INDEX(F_Inputs!$A$4:$Y$268, MATCH(F_Inputs_Formatted!$B99&amp;F_Inputs_Formatted!$H99,F_Inputs!$Y$4:$Y$268,0),MATCH(F_Inputs_Formatted!AE$4,F_Inputs!$A$4:$Y$4,0)),$O99),"##BLANK")</f>
        <v>0</v>
      </c>
      <c r="AF99" s="16">
        <f>IFERROR(ROUND(INDEX(F_Inputs!$A$4:$Y$268, MATCH(F_Inputs_Formatted!$B99&amp;F_Inputs_Formatted!$H99,F_Inputs!$Y$4:$Y$268,0),MATCH(F_Inputs_Formatted!AF$4,F_Inputs!$A$4:$Y$4,0)),$O99),"##BLANK")</f>
        <v>0</v>
      </c>
      <c r="AG99" s="16">
        <f>IFERROR(ROUND(INDEX(F_Inputs!$A$4:$Y$268, MATCH(F_Inputs_Formatted!$B99&amp;F_Inputs_Formatted!$H99,F_Inputs!$Y$4:$Y$268,0),MATCH(F_Inputs_Formatted!AG$4,F_Inputs!$A$4:$Y$4,0)),$O99),"##BLANK")</f>
        <v>0</v>
      </c>
      <c r="AH99" s="16">
        <f>IFERROR(ROUND(INDEX(F_Inputs!$A$4:$Y$268, MATCH(F_Inputs_Formatted!$B99&amp;F_Inputs_Formatted!$H99,F_Inputs!$Y$4:$Y$268,0),MATCH(F_Inputs_Formatted!AH$4,F_Inputs!$A$4:$Y$4,0)),$O99),"##BLANK")</f>
        <v>0</v>
      </c>
      <c r="AI99" s="16">
        <f>IFERROR(ROUND(INDEX(F_Inputs!$A$4:$Y$268, MATCH(F_Inputs_Formatted!$B99&amp;F_Inputs_Formatted!$H99,F_Inputs!$Y$4:$Y$268,0),MATCH(F_Inputs_Formatted!AI$4,F_Inputs!$A$4:$Y$4,0)),$O99),"##BLANK")</f>
        <v>0</v>
      </c>
    </row>
    <row r="100" spans="1:35" x14ac:dyDescent="0.25">
      <c r="A100" s="7"/>
      <c r="B100" s="9" t="s">
        <v>88</v>
      </c>
      <c r="C100" s="9" t="str">
        <f>_xlfn.XLOOKUP($B100,FD_Lists!$B$4:$B$25,FD_Lists!C$4:C$25)</f>
        <v>Affinity Water</v>
      </c>
      <c r="D100" s="9" t="str">
        <f>_xlfn.XLOOKUP($B100,FD_Lists!$B$4:$B$25,FD_Lists!D$4:D$25)</f>
        <v>England</v>
      </c>
      <c r="E100" s="9" t="str">
        <f>_xlfn.XLOOKUP($B100,FD_Lists!$B$4:$B$25,FD_Lists!E$4:E$25)</f>
        <v>Company</v>
      </c>
      <c r="F100" s="9" t="str">
        <f>_xlfn.XLOOKUP($B100,FD_Lists!$B$4:$B$25,FD_Lists!F$4:F$25)</f>
        <v>WoC</v>
      </c>
      <c r="G100" s="10" t="s">
        <v>116</v>
      </c>
      <c r="H100" s="52" t="s">
        <v>58</v>
      </c>
      <c r="I100" s="11" t="str">
        <f t="shared" si="5"/>
        <v>AFWOUT5_09_E_PR24</v>
      </c>
      <c r="J100" s="11" t="s">
        <v>117</v>
      </c>
      <c r="K100" s="11" t="s">
        <v>118</v>
      </c>
      <c r="L100" s="11" t="s">
        <v>119</v>
      </c>
      <c r="M100" s="64" t="str">
        <f>_xlfn.XLOOKUP(F_Inputs_Formatted!H100,F_Inputs!$B:$B,F_Inputs!C:C)</f>
        <v>Underlying calculations for common performance commitments - wastewater - River water quality?(phosphorus) - Phosphorus prevented from entering rivers from partnership working</v>
      </c>
      <c r="N100" s="64" t="str">
        <f>_xlfn.XLOOKUP(F_Inputs_Formatted!H100,F_Inputs!$B:$B,F_Inputs!D:D)</f>
        <v>kg</v>
      </c>
      <c r="O100" s="11">
        <v>4</v>
      </c>
      <c r="P100" s="11"/>
      <c r="Q100" s="16" t="str">
        <f>IFERROR(ROUND(INDEX(F_Inputs!$A$4:$Y$268, MATCH(F_Inputs_Formatted!$B100&amp;F_Inputs_Formatted!$H100,F_Inputs!$Y$4:$Y$268,0),MATCH(F_Inputs_Formatted!Q$4,F_Inputs!$A$4:$Y$4,0)),$O100),"##BLANK")</f>
        <v>##BLANK</v>
      </c>
      <c r="R100" s="16" t="str">
        <f>IFERROR(ROUND(INDEX(F_Inputs!$A$4:$Y$268, MATCH(F_Inputs_Formatted!$B100&amp;F_Inputs_Formatted!$H100,F_Inputs!$Y$4:$Y$268,0),MATCH(F_Inputs_Formatted!R$4,F_Inputs!$A$4:$Y$4,0)),$O100),"##BLANK")</f>
        <v>##BLANK</v>
      </c>
      <c r="S100" s="16" t="str">
        <f>IFERROR(ROUND(INDEX(F_Inputs!$A$4:$Y$268, MATCH(F_Inputs_Formatted!$B100&amp;F_Inputs_Formatted!$H100,F_Inputs!$Y$4:$Y$268,0),MATCH(F_Inputs_Formatted!S$4,F_Inputs!$A$4:$Y$4,0)),$O100),"##BLANK")</f>
        <v>##BLANK</v>
      </c>
      <c r="T100" s="16" t="str">
        <f>IFERROR(ROUND(INDEX(F_Inputs!$A$4:$Y$268, MATCH(F_Inputs_Formatted!$B100&amp;F_Inputs_Formatted!$H100,F_Inputs!$Y$4:$Y$268,0),MATCH(F_Inputs_Formatted!T$4,F_Inputs!$A$4:$Y$4,0)),$O100),"##BLANK")</f>
        <v>##BLANK</v>
      </c>
      <c r="U100" s="16" t="str">
        <f>IFERROR(ROUND(INDEX(F_Inputs!$A$4:$Y$268, MATCH(F_Inputs_Formatted!$B100&amp;F_Inputs_Formatted!$H100,F_Inputs!$Y$4:$Y$268,0),MATCH(F_Inputs_Formatted!U$4,F_Inputs!$A$4:$Y$4,0)),$O100),"##BLANK")</f>
        <v>##BLANK</v>
      </c>
      <c r="V100" s="16" t="str">
        <f>IFERROR(ROUND(INDEX(F_Inputs!$A$4:$Y$268, MATCH(F_Inputs_Formatted!$B100&amp;F_Inputs_Formatted!$H100,F_Inputs!$Y$4:$Y$268,0),MATCH(F_Inputs_Formatted!V$4,F_Inputs!$A$4:$Y$4,0)),$O100),"##BLANK")</f>
        <v>##BLANK</v>
      </c>
      <c r="W100" s="16" t="str">
        <f>IFERROR(ROUND(INDEX(F_Inputs!$A$4:$Y$268, MATCH(F_Inputs_Formatted!$B100&amp;F_Inputs_Formatted!$H100,F_Inputs!$Y$4:$Y$268,0),MATCH(F_Inputs_Formatted!W$4,F_Inputs!$A$4:$Y$4,0)),$O100),"##BLANK")</f>
        <v>##BLANK</v>
      </c>
      <c r="X100" s="16" t="str">
        <f>IFERROR(ROUND(INDEX(F_Inputs!$A$4:$Y$268, MATCH(F_Inputs_Formatted!$B100&amp;F_Inputs_Formatted!$H100,F_Inputs!$Y$4:$Y$268,0),MATCH(F_Inputs_Formatted!X$4,F_Inputs!$A$4:$Y$4,0)),$O100),"##BLANK")</f>
        <v>##BLANK</v>
      </c>
      <c r="Y100" s="16" t="str">
        <f>IFERROR(ROUND(INDEX(F_Inputs!$A$4:$Y$268, MATCH(F_Inputs_Formatted!$B100&amp;F_Inputs_Formatted!$H100,F_Inputs!$Y$4:$Y$268,0),MATCH(F_Inputs_Formatted!Y$4,F_Inputs!$A$4:$Y$4,0)),$O100),"##BLANK")</f>
        <v>##BLANK</v>
      </c>
      <c r="Z100" s="16" t="str">
        <f>IFERROR(ROUND(INDEX(F_Inputs!$A$4:$Y$268, MATCH(F_Inputs_Formatted!$B100&amp;F_Inputs_Formatted!$H100,F_Inputs!$Y$4:$Y$268,0),MATCH(F_Inputs_Formatted!Z$4,F_Inputs!$A$4:$Y$4,0)),$O100),"##BLANK")</f>
        <v>##BLANK</v>
      </c>
      <c r="AA100" s="16" t="str">
        <f>IFERROR(ROUND(INDEX(F_Inputs!$A$4:$Y$268, MATCH(F_Inputs_Formatted!$B100&amp;F_Inputs_Formatted!$H100,F_Inputs!$Y$4:$Y$268,0),MATCH(F_Inputs_Formatted!AA$4,F_Inputs!$A$4:$Y$4,0)),$O100),"##BLANK")</f>
        <v>##BLANK</v>
      </c>
      <c r="AB100" s="16" t="str">
        <f>IFERROR(ROUND(INDEX(F_Inputs!$A$4:$Y$268, MATCH(F_Inputs_Formatted!$B100&amp;F_Inputs_Formatted!$H100,F_Inputs!$Y$4:$Y$268,0),MATCH(F_Inputs_Formatted!AB$4,F_Inputs!$A$4:$Y$4,0)),$O100),"##BLANK")</f>
        <v>##BLANK</v>
      </c>
      <c r="AC100" s="16" t="str">
        <f>IFERROR(ROUND(INDEX(F_Inputs!$A$4:$Y$268, MATCH(F_Inputs_Formatted!$B100&amp;F_Inputs_Formatted!$H100,F_Inputs!$Y$4:$Y$268,0),MATCH(F_Inputs_Formatted!AC$4,F_Inputs!$A$4:$Y$4,0)),$O100),"##BLANK")</f>
        <v>##BLANK</v>
      </c>
      <c r="AD100" s="16" t="str">
        <f>IFERROR(ROUND(INDEX(F_Inputs!$A$4:$Y$268, MATCH(F_Inputs_Formatted!$B100&amp;F_Inputs_Formatted!$H100,F_Inputs!$Y$4:$Y$268,0),MATCH(F_Inputs_Formatted!AD$4,F_Inputs!$A$4:$Y$4,0)),$O100),"##BLANK")</f>
        <v>##BLANK</v>
      </c>
      <c r="AE100" s="16" t="str">
        <f>IFERROR(ROUND(INDEX(F_Inputs!$A$4:$Y$268, MATCH(F_Inputs_Formatted!$B100&amp;F_Inputs_Formatted!$H100,F_Inputs!$Y$4:$Y$268,0),MATCH(F_Inputs_Formatted!AE$4,F_Inputs!$A$4:$Y$4,0)),$O100),"##BLANK")</f>
        <v>##BLANK</v>
      </c>
      <c r="AF100" s="16" t="str">
        <f>IFERROR(ROUND(INDEX(F_Inputs!$A$4:$Y$268, MATCH(F_Inputs_Formatted!$B100&amp;F_Inputs_Formatted!$H100,F_Inputs!$Y$4:$Y$268,0),MATCH(F_Inputs_Formatted!AF$4,F_Inputs!$A$4:$Y$4,0)),$O100),"##BLANK")</f>
        <v>##BLANK</v>
      </c>
      <c r="AG100" s="16" t="str">
        <f>IFERROR(ROUND(INDEX(F_Inputs!$A$4:$Y$268, MATCH(F_Inputs_Formatted!$B100&amp;F_Inputs_Formatted!$H100,F_Inputs!$Y$4:$Y$268,0),MATCH(F_Inputs_Formatted!AG$4,F_Inputs!$A$4:$Y$4,0)),$O100),"##BLANK")</f>
        <v>##BLANK</v>
      </c>
      <c r="AH100" s="16" t="str">
        <f>IFERROR(ROUND(INDEX(F_Inputs!$A$4:$Y$268, MATCH(F_Inputs_Formatted!$B100&amp;F_Inputs_Formatted!$H100,F_Inputs!$Y$4:$Y$268,0),MATCH(F_Inputs_Formatted!AH$4,F_Inputs!$A$4:$Y$4,0)),$O100),"##BLANK")</f>
        <v>##BLANK</v>
      </c>
      <c r="AI100" s="16" t="str">
        <f>IFERROR(ROUND(INDEX(F_Inputs!$A$4:$Y$268, MATCH(F_Inputs_Formatted!$B100&amp;F_Inputs_Formatted!$H100,F_Inputs!$Y$4:$Y$268,0),MATCH(F_Inputs_Formatted!AI$4,F_Inputs!$A$4:$Y$4,0)),$O100),"##BLANK")</f>
        <v>##BLANK</v>
      </c>
    </row>
    <row r="101" spans="1:35" x14ac:dyDescent="0.25">
      <c r="B101" s="9" t="s">
        <v>94</v>
      </c>
      <c r="C101" s="9" t="str">
        <f>_xlfn.XLOOKUP($B101,FD_Lists!$B$4:$B$25,FD_Lists!C$4:C$25)</f>
        <v>Portsmouth Water</v>
      </c>
      <c r="D101" s="9" t="str">
        <f>_xlfn.XLOOKUP($B101,FD_Lists!$B$4:$B$25,FD_Lists!D$4:D$25)</f>
        <v>England</v>
      </c>
      <c r="E101" s="9" t="str">
        <f>_xlfn.XLOOKUP($B101,FD_Lists!$B$4:$B$25,FD_Lists!E$4:E$25)</f>
        <v>Company</v>
      </c>
      <c r="F101" s="9" t="str">
        <f>_xlfn.XLOOKUP($B101,FD_Lists!$B$4:$B$25,FD_Lists!F$4:F$25)</f>
        <v>WoC</v>
      </c>
      <c r="G101" s="10" t="s">
        <v>116</v>
      </c>
      <c r="H101" s="52" t="s">
        <v>58</v>
      </c>
      <c r="I101" s="11" t="str">
        <f t="shared" si="5"/>
        <v>PRTOUT5_09_E_PR24</v>
      </c>
      <c r="J101" s="11" t="s">
        <v>117</v>
      </c>
      <c r="K101" s="11" t="s">
        <v>118</v>
      </c>
      <c r="L101" s="11" t="s">
        <v>119</v>
      </c>
      <c r="M101" s="64" t="str">
        <f>_xlfn.XLOOKUP(F_Inputs_Formatted!H101,F_Inputs!$B:$B,F_Inputs!C:C)</f>
        <v>Underlying calculations for common performance commitments - wastewater - River water quality?(phosphorus) - Phosphorus prevented from entering rivers from partnership working</v>
      </c>
      <c r="N101" s="64" t="str">
        <f>_xlfn.XLOOKUP(F_Inputs_Formatted!H101,F_Inputs!$B:$B,F_Inputs!D:D)</f>
        <v>kg</v>
      </c>
      <c r="O101" s="11">
        <v>4</v>
      </c>
      <c r="P101" s="11"/>
      <c r="Q101" s="16" t="str">
        <f>IFERROR(ROUND(INDEX(F_Inputs!$A$4:$Y$268, MATCH(F_Inputs_Formatted!$B101&amp;F_Inputs_Formatted!$H101,F_Inputs!$Y$4:$Y$268,0),MATCH(F_Inputs_Formatted!Q$4,F_Inputs!$A$4:$Y$4,0)),$O101),"##BLANK")</f>
        <v>##BLANK</v>
      </c>
      <c r="R101" s="16" t="str">
        <f>IFERROR(ROUND(INDEX(F_Inputs!$A$4:$Y$268, MATCH(F_Inputs_Formatted!$B101&amp;F_Inputs_Formatted!$H101,F_Inputs!$Y$4:$Y$268,0),MATCH(F_Inputs_Formatted!R$4,F_Inputs!$A$4:$Y$4,0)),$O101),"##BLANK")</f>
        <v>##BLANK</v>
      </c>
      <c r="S101" s="16" t="str">
        <f>IFERROR(ROUND(INDEX(F_Inputs!$A$4:$Y$268, MATCH(F_Inputs_Formatted!$B101&amp;F_Inputs_Formatted!$H101,F_Inputs!$Y$4:$Y$268,0),MATCH(F_Inputs_Formatted!S$4,F_Inputs!$A$4:$Y$4,0)),$O101),"##BLANK")</f>
        <v>##BLANK</v>
      </c>
      <c r="T101" s="16" t="str">
        <f>IFERROR(ROUND(INDEX(F_Inputs!$A$4:$Y$268, MATCH(F_Inputs_Formatted!$B101&amp;F_Inputs_Formatted!$H101,F_Inputs!$Y$4:$Y$268,0),MATCH(F_Inputs_Formatted!T$4,F_Inputs!$A$4:$Y$4,0)),$O101),"##BLANK")</f>
        <v>##BLANK</v>
      </c>
      <c r="U101" s="16" t="str">
        <f>IFERROR(ROUND(INDEX(F_Inputs!$A$4:$Y$268, MATCH(F_Inputs_Formatted!$B101&amp;F_Inputs_Formatted!$H101,F_Inputs!$Y$4:$Y$268,0),MATCH(F_Inputs_Formatted!U$4,F_Inputs!$A$4:$Y$4,0)),$O101),"##BLANK")</f>
        <v>##BLANK</v>
      </c>
      <c r="V101" s="16" t="str">
        <f>IFERROR(ROUND(INDEX(F_Inputs!$A$4:$Y$268, MATCH(F_Inputs_Formatted!$B101&amp;F_Inputs_Formatted!$H101,F_Inputs!$Y$4:$Y$268,0),MATCH(F_Inputs_Formatted!V$4,F_Inputs!$A$4:$Y$4,0)),$O101),"##BLANK")</f>
        <v>##BLANK</v>
      </c>
      <c r="W101" s="16" t="str">
        <f>IFERROR(ROUND(INDEX(F_Inputs!$A$4:$Y$268, MATCH(F_Inputs_Formatted!$B101&amp;F_Inputs_Formatted!$H101,F_Inputs!$Y$4:$Y$268,0),MATCH(F_Inputs_Formatted!W$4,F_Inputs!$A$4:$Y$4,0)),$O101),"##BLANK")</f>
        <v>##BLANK</v>
      </c>
      <c r="X101" s="16" t="str">
        <f>IFERROR(ROUND(INDEX(F_Inputs!$A$4:$Y$268, MATCH(F_Inputs_Formatted!$B101&amp;F_Inputs_Formatted!$H101,F_Inputs!$Y$4:$Y$268,0),MATCH(F_Inputs_Formatted!X$4,F_Inputs!$A$4:$Y$4,0)),$O101),"##BLANK")</f>
        <v>##BLANK</v>
      </c>
      <c r="Y101" s="16" t="str">
        <f>IFERROR(ROUND(INDEX(F_Inputs!$A$4:$Y$268, MATCH(F_Inputs_Formatted!$B101&amp;F_Inputs_Formatted!$H101,F_Inputs!$Y$4:$Y$268,0),MATCH(F_Inputs_Formatted!Y$4,F_Inputs!$A$4:$Y$4,0)),$O101),"##BLANK")</f>
        <v>##BLANK</v>
      </c>
      <c r="Z101" s="16" t="str">
        <f>IFERROR(ROUND(INDEX(F_Inputs!$A$4:$Y$268, MATCH(F_Inputs_Formatted!$B101&amp;F_Inputs_Formatted!$H101,F_Inputs!$Y$4:$Y$268,0),MATCH(F_Inputs_Formatted!Z$4,F_Inputs!$A$4:$Y$4,0)),$O101),"##BLANK")</f>
        <v>##BLANK</v>
      </c>
      <c r="AA101" s="16" t="str">
        <f>IFERROR(ROUND(INDEX(F_Inputs!$A$4:$Y$268, MATCH(F_Inputs_Formatted!$B101&amp;F_Inputs_Formatted!$H101,F_Inputs!$Y$4:$Y$268,0),MATCH(F_Inputs_Formatted!AA$4,F_Inputs!$A$4:$Y$4,0)),$O101),"##BLANK")</f>
        <v>##BLANK</v>
      </c>
      <c r="AB101" s="16" t="str">
        <f>IFERROR(ROUND(INDEX(F_Inputs!$A$4:$Y$268, MATCH(F_Inputs_Formatted!$B101&amp;F_Inputs_Formatted!$H101,F_Inputs!$Y$4:$Y$268,0),MATCH(F_Inputs_Formatted!AB$4,F_Inputs!$A$4:$Y$4,0)),$O101),"##BLANK")</f>
        <v>##BLANK</v>
      </c>
      <c r="AC101" s="16" t="str">
        <f>IFERROR(ROUND(INDEX(F_Inputs!$A$4:$Y$268, MATCH(F_Inputs_Formatted!$B101&amp;F_Inputs_Formatted!$H101,F_Inputs!$Y$4:$Y$268,0),MATCH(F_Inputs_Formatted!AC$4,F_Inputs!$A$4:$Y$4,0)),$O101),"##BLANK")</f>
        <v>##BLANK</v>
      </c>
      <c r="AD101" s="16" t="str">
        <f>IFERROR(ROUND(INDEX(F_Inputs!$A$4:$Y$268, MATCH(F_Inputs_Formatted!$B101&amp;F_Inputs_Formatted!$H101,F_Inputs!$Y$4:$Y$268,0),MATCH(F_Inputs_Formatted!AD$4,F_Inputs!$A$4:$Y$4,0)),$O101),"##BLANK")</f>
        <v>##BLANK</v>
      </c>
      <c r="AE101" s="16" t="str">
        <f>IFERROR(ROUND(INDEX(F_Inputs!$A$4:$Y$268, MATCH(F_Inputs_Formatted!$B101&amp;F_Inputs_Formatted!$H101,F_Inputs!$Y$4:$Y$268,0),MATCH(F_Inputs_Formatted!AE$4,F_Inputs!$A$4:$Y$4,0)),$O101),"##BLANK")</f>
        <v>##BLANK</v>
      </c>
      <c r="AF101" s="16" t="str">
        <f>IFERROR(ROUND(INDEX(F_Inputs!$A$4:$Y$268, MATCH(F_Inputs_Formatted!$B101&amp;F_Inputs_Formatted!$H101,F_Inputs!$Y$4:$Y$268,0),MATCH(F_Inputs_Formatted!AF$4,F_Inputs!$A$4:$Y$4,0)),$O101),"##BLANK")</f>
        <v>##BLANK</v>
      </c>
      <c r="AG101" s="16" t="str">
        <f>IFERROR(ROUND(INDEX(F_Inputs!$A$4:$Y$268, MATCH(F_Inputs_Formatted!$B101&amp;F_Inputs_Formatted!$H101,F_Inputs!$Y$4:$Y$268,0),MATCH(F_Inputs_Formatted!AG$4,F_Inputs!$A$4:$Y$4,0)),$O101),"##BLANK")</f>
        <v>##BLANK</v>
      </c>
      <c r="AH101" s="16" t="str">
        <f>IFERROR(ROUND(INDEX(F_Inputs!$A$4:$Y$268, MATCH(F_Inputs_Formatted!$B101&amp;F_Inputs_Formatted!$H101,F_Inputs!$Y$4:$Y$268,0),MATCH(F_Inputs_Formatted!AH$4,F_Inputs!$A$4:$Y$4,0)),$O101),"##BLANK")</f>
        <v>##BLANK</v>
      </c>
      <c r="AI101" s="16" t="str">
        <f>IFERROR(ROUND(INDEX(F_Inputs!$A$4:$Y$268, MATCH(F_Inputs_Formatted!$B101&amp;F_Inputs_Formatted!$H101,F_Inputs!$Y$4:$Y$268,0),MATCH(F_Inputs_Formatted!AI$4,F_Inputs!$A$4:$Y$4,0)),$O101),"##BLANK")</f>
        <v>##BLANK</v>
      </c>
    </row>
    <row r="102" spans="1:35" x14ac:dyDescent="0.25">
      <c r="A102" s="7"/>
      <c r="B102" s="9" t="s">
        <v>95</v>
      </c>
      <c r="C102" s="9" t="str">
        <f>_xlfn.XLOOKUP($B102,FD_Lists!$B$4:$B$25,FD_Lists!C$4:C$25)</f>
        <v>South East Water</v>
      </c>
      <c r="D102" s="9" t="str">
        <f>_xlfn.XLOOKUP($B102,FD_Lists!$B$4:$B$25,FD_Lists!D$4:D$25)</f>
        <v>England</v>
      </c>
      <c r="E102" s="9" t="str">
        <f>_xlfn.XLOOKUP($B102,FD_Lists!$B$4:$B$25,FD_Lists!E$4:E$25)</f>
        <v>Company</v>
      </c>
      <c r="F102" s="9" t="str">
        <f>_xlfn.XLOOKUP($B102,FD_Lists!$B$4:$B$25,FD_Lists!F$4:F$25)</f>
        <v>WoC</v>
      </c>
      <c r="G102" s="10" t="s">
        <v>116</v>
      </c>
      <c r="H102" s="52" t="s">
        <v>58</v>
      </c>
      <c r="I102" s="11" t="str">
        <f t="shared" si="5"/>
        <v>SEWOUT5_09_E_PR24</v>
      </c>
      <c r="J102" s="11" t="s">
        <v>117</v>
      </c>
      <c r="K102" s="11" t="s">
        <v>118</v>
      </c>
      <c r="L102" s="11" t="s">
        <v>119</v>
      </c>
      <c r="M102" s="64" t="str">
        <f>_xlfn.XLOOKUP(F_Inputs_Formatted!H102,F_Inputs!$B:$B,F_Inputs!C:C)</f>
        <v>Underlying calculations for common performance commitments - wastewater - River water quality?(phosphorus) - Phosphorus prevented from entering rivers from partnership working</v>
      </c>
      <c r="N102" s="64" t="str">
        <f>_xlfn.XLOOKUP(F_Inputs_Formatted!H102,F_Inputs!$B:$B,F_Inputs!D:D)</f>
        <v>kg</v>
      </c>
      <c r="O102" s="11">
        <v>4</v>
      </c>
      <c r="P102" s="11"/>
      <c r="Q102" s="16" t="str">
        <f>IFERROR(ROUND(INDEX(F_Inputs!$A$4:$Y$268, MATCH(F_Inputs_Formatted!$B102&amp;F_Inputs_Formatted!$H102,F_Inputs!$Y$4:$Y$268,0),MATCH(F_Inputs_Formatted!Q$4,F_Inputs!$A$4:$Y$4,0)),$O102),"##BLANK")</f>
        <v>##BLANK</v>
      </c>
      <c r="R102" s="16" t="str">
        <f>IFERROR(ROUND(INDEX(F_Inputs!$A$4:$Y$268, MATCH(F_Inputs_Formatted!$B102&amp;F_Inputs_Formatted!$H102,F_Inputs!$Y$4:$Y$268,0),MATCH(F_Inputs_Formatted!R$4,F_Inputs!$A$4:$Y$4,0)),$O102),"##BLANK")</f>
        <v>##BLANK</v>
      </c>
      <c r="S102" s="16" t="str">
        <f>IFERROR(ROUND(INDEX(F_Inputs!$A$4:$Y$268, MATCH(F_Inputs_Formatted!$B102&amp;F_Inputs_Formatted!$H102,F_Inputs!$Y$4:$Y$268,0),MATCH(F_Inputs_Formatted!S$4,F_Inputs!$A$4:$Y$4,0)),$O102),"##BLANK")</f>
        <v>##BLANK</v>
      </c>
      <c r="T102" s="16" t="str">
        <f>IFERROR(ROUND(INDEX(F_Inputs!$A$4:$Y$268, MATCH(F_Inputs_Formatted!$B102&amp;F_Inputs_Formatted!$H102,F_Inputs!$Y$4:$Y$268,0),MATCH(F_Inputs_Formatted!T$4,F_Inputs!$A$4:$Y$4,0)),$O102),"##BLANK")</f>
        <v>##BLANK</v>
      </c>
      <c r="U102" s="16" t="str">
        <f>IFERROR(ROUND(INDEX(F_Inputs!$A$4:$Y$268, MATCH(F_Inputs_Formatted!$B102&amp;F_Inputs_Formatted!$H102,F_Inputs!$Y$4:$Y$268,0),MATCH(F_Inputs_Formatted!U$4,F_Inputs!$A$4:$Y$4,0)),$O102),"##BLANK")</f>
        <v>##BLANK</v>
      </c>
      <c r="V102" s="16" t="str">
        <f>IFERROR(ROUND(INDEX(F_Inputs!$A$4:$Y$268, MATCH(F_Inputs_Formatted!$B102&amp;F_Inputs_Formatted!$H102,F_Inputs!$Y$4:$Y$268,0),MATCH(F_Inputs_Formatted!V$4,F_Inputs!$A$4:$Y$4,0)),$O102),"##BLANK")</f>
        <v>##BLANK</v>
      </c>
      <c r="W102" s="16" t="str">
        <f>IFERROR(ROUND(INDEX(F_Inputs!$A$4:$Y$268, MATCH(F_Inputs_Formatted!$B102&amp;F_Inputs_Formatted!$H102,F_Inputs!$Y$4:$Y$268,0),MATCH(F_Inputs_Formatted!W$4,F_Inputs!$A$4:$Y$4,0)),$O102),"##BLANK")</f>
        <v>##BLANK</v>
      </c>
      <c r="X102" s="16" t="str">
        <f>IFERROR(ROUND(INDEX(F_Inputs!$A$4:$Y$268, MATCH(F_Inputs_Formatted!$B102&amp;F_Inputs_Formatted!$H102,F_Inputs!$Y$4:$Y$268,0),MATCH(F_Inputs_Formatted!X$4,F_Inputs!$A$4:$Y$4,0)),$O102),"##BLANK")</f>
        <v>##BLANK</v>
      </c>
      <c r="Y102" s="16" t="str">
        <f>IFERROR(ROUND(INDEX(F_Inputs!$A$4:$Y$268, MATCH(F_Inputs_Formatted!$B102&amp;F_Inputs_Formatted!$H102,F_Inputs!$Y$4:$Y$268,0),MATCH(F_Inputs_Formatted!Y$4,F_Inputs!$A$4:$Y$4,0)),$O102),"##BLANK")</f>
        <v>##BLANK</v>
      </c>
      <c r="Z102" s="16" t="str">
        <f>IFERROR(ROUND(INDEX(F_Inputs!$A$4:$Y$268, MATCH(F_Inputs_Formatted!$B102&amp;F_Inputs_Formatted!$H102,F_Inputs!$Y$4:$Y$268,0),MATCH(F_Inputs_Formatted!Z$4,F_Inputs!$A$4:$Y$4,0)),$O102),"##BLANK")</f>
        <v>##BLANK</v>
      </c>
      <c r="AA102" s="16" t="str">
        <f>IFERROR(ROUND(INDEX(F_Inputs!$A$4:$Y$268, MATCH(F_Inputs_Formatted!$B102&amp;F_Inputs_Formatted!$H102,F_Inputs!$Y$4:$Y$268,0),MATCH(F_Inputs_Formatted!AA$4,F_Inputs!$A$4:$Y$4,0)),$O102),"##BLANK")</f>
        <v>##BLANK</v>
      </c>
      <c r="AB102" s="16" t="str">
        <f>IFERROR(ROUND(INDEX(F_Inputs!$A$4:$Y$268, MATCH(F_Inputs_Formatted!$B102&amp;F_Inputs_Formatted!$H102,F_Inputs!$Y$4:$Y$268,0),MATCH(F_Inputs_Formatted!AB$4,F_Inputs!$A$4:$Y$4,0)),$O102),"##BLANK")</f>
        <v>##BLANK</v>
      </c>
      <c r="AC102" s="16" t="str">
        <f>IFERROR(ROUND(INDEX(F_Inputs!$A$4:$Y$268, MATCH(F_Inputs_Formatted!$B102&amp;F_Inputs_Formatted!$H102,F_Inputs!$Y$4:$Y$268,0),MATCH(F_Inputs_Formatted!AC$4,F_Inputs!$A$4:$Y$4,0)),$O102),"##BLANK")</f>
        <v>##BLANK</v>
      </c>
      <c r="AD102" s="16" t="str">
        <f>IFERROR(ROUND(INDEX(F_Inputs!$A$4:$Y$268, MATCH(F_Inputs_Formatted!$B102&amp;F_Inputs_Formatted!$H102,F_Inputs!$Y$4:$Y$268,0),MATCH(F_Inputs_Formatted!AD$4,F_Inputs!$A$4:$Y$4,0)),$O102),"##BLANK")</f>
        <v>##BLANK</v>
      </c>
      <c r="AE102" s="16" t="str">
        <f>IFERROR(ROUND(INDEX(F_Inputs!$A$4:$Y$268, MATCH(F_Inputs_Formatted!$B102&amp;F_Inputs_Formatted!$H102,F_Inputs!$Y$4:$Y$268,0),MATCH(F_Inputs_Formatted!AE$4,F_Inputs!$A$4:$Y$4,0)),$O102),"##BLANK")</f>
        <v>##BLANK</v>
      </c>
      <c r="AF102" s="16" t="str">
        <f>IFERROR(ROUND(INDEX(F_Inputs!$A$4:$Y$268, MATCH(F_Inputs_Formatted!$B102&amp;F_Inputs_Formatted!$H102,F_Inputs!$Y$4:$Y$268,0),MATCH(F_Inputs_Formatted!AF$4,F_Inputs!$A$4:$Y$4,0)),$O102),"##BLANK")</f>
        <v>##BLANK</v>
      </c>
      <c r="AG102" s="16" t="str">
        <f>IFERROR(ROUND(INDEX(F_Inputs!$A$4:$Y$268, MATCH(F_Inputs_Formatted!$B102&amp;F_Inputs_Formatted!$H102,F_Inputs!$Y$4:$Y$268,0),MATCH(F_Inputs_Formatted!AG$4,F_Inputs!$A$4:$Y$4,0)),$O102),"##BLANK")</f>
        <v>##BLANK</v>
      </c>
      <c r="AH102" s="16" t="str">
        <f>IFERROR(ROUND(INDEX(F_Inputs!$A$4:$Y$268, MATCH(F_Inputs_Formatted!$B102&amp;F_Inputs_Formatted!$H102,F_Inputs!$Y$4:$Y$268,0),MATCH(F_Inputs_Formatted!AH$4,F_Inputs!$A$4:$Y$4,0)),$O102),"##BLANK")</f>
        <v>##BLANK</v>
      </c>
      <c r="AI102" s="16" t="str">
        <f>IFERROR(ROUND(INDEX(F_Inputs!$A$4:$Y$268, MATCH(F_Inputs_Formatted!$B102&amp;F_Inputs_Formatted!$H102,F_Inputs!$Y$4:$Y$268,0),MATCH(F_Inputs_Formatted!AI$4,F_Inputs!$A$4:$Y$4,0)),$O102),"##BLANK")</f>
        <v>##BLANK</v>
      </c>
    </row>
    <row r="103" spans="1:35" x14ac:dyDescent="0.25">
      <c r="A103" s="7"/>
      <c r="B103" s="9" t="s">
        <v>96</v>
      </c>
      <c r="C103" s="9" t="str">
        <f>_xlfn.XLOOKUP($B103,FD_Lists!$B$4:$B$25,FD_Lists!C$4:C$25)</f>
        <v>South Staffordshire Water</v>
      </c>
      <c r="D103" s="9" t="str">
        <f>_xlfn.XLOOKUP($B103,FD_Lists!$B$4:$B$25,FD_Lists!D$4:D$25)</f>
        <v>England</v>
      </c>
      <c r="E103" s="9" t="str">
        <f>_xlfn.XLOOKUP($B103,FD_Lists!$B$4:$B$25,FD_Lists!E$4:E$25)</f>
        <v>Company</v>
      </c>
      <c r="F103" s="9" t="str">
        <f>_xlfn.XLOOKUP($B103,FD_Lists!$B$4:$B$25,FD_Lists!F$4:F$25)</f>
        <v>WoC</v>
      </c>
      <c r="G103" s="10" t="s">
        <v>116</v>
      </c>
      <c r="H103" s="52" t="s">
        <v>58</v>
      </c>
      <c r="I103" s="11" t="str">
        <f t="shared" si="5"/>
        <v>SSCOUT5_09_E_PR24</v>
      </c>
      <c r="J103" s="11" t="s">
        <v>117</v>
      </c>
      <c r="K103" s="11" t="s">
        <v>118</v>
      </c>
      <c r="L103" s="11" t="s">
        <v>119</v>
      </c>
      <c r="M103" s="64" t="str">
        <f>_xlfn.XLOOKUP(F_Inputs_Formatted!H103,F_Inputs!$B:$B,F_Inputs!C:C)</f>
        <v>Underlying calculations for common performance commitments - wastewater - River water quality?(phosphorus) - Phosphorus prevented from entering rivers from partnership working</v>
      </c>
      <c r="N103" s="64" t="str">
        <f>_xlfn.XLOOKUP(F_Inputs_Formatted!H103,F_Inputs!$B:$B,F_Inputs!D:D)</f>
        <v>kg</v>
      </c>
      <c r="O103" s="11">
        <v>4</v>
      </c>
      <c r="P103" s="11"/>
      <c r="Q103" s="16" t="str">
        <f>IFERROR(ROUND(INDEX(F_Inputs!$A$4:$Y$268, MATCH(F_Inputs_Formatted!$B103&amp;F_Inputs_Formatted!$H103,F_Inputs!$Y$4:$Y$268,0),MATCH(F_Inputs_Formatted!Q$4,F_Inputs!$A$4:$Y$4,0)),$O103),"##BLANK")</f>
        <v>##BLANK</v>
      </c>
      <c r="R103" s="16" t="str">
        <f>IFERROR(ROUND(INDEX(F_Inputs!$A$4:$Y$268, MATCH(F_Inputs_Formatted!$B103&amp;F_Inputs_Formatted!$H103,F_Inputs!$Y$4:$Y$268,0),MATCH(F_Inputs_Formatted!R$4,F_Inputs!$A$4:$Y$4,0)),$O103),"##BLANK")</f>
        <v>##BLANK</v>
      </c>
      <c r="S103" s="16" t="str">
        <f>IFERROR(ROUND(INDEX(F_Inputs!$A$4:$Y$268, MATCH(F_Inputs_Formatted!$B103&amp;F_Inputs_Formatted!$H103,F_Inputs!$Y$4:$Y$268,0),MATCH(F_Inputs_Formatted!S$4,F_Inputs!$A$4:$Y$4,0)),$O103),"##BLANK")</f>
        <v>##BLANK</v>
      </c>
      <c r="T103" s="16" t="str">
        <f>IFERROR(ROUND(INDEX(F_Inputs!$A$4:$Y$268, MATCH(F_Inputs_Formatted!$B103&amp;F_Inputs_Formatted!$H103,F_Inputs!$Y$4:$Y$268,0),MATCH(F_Inputs_Formatted!T$4,F_Inputs!$A$4:$Y$4,0)),$O103),"##BLANK")</f>
        <v>##BLANK</v>
      </c>
      <c r="U103" s="16" t="str">
        <f>IFERROR(ROUND(INDEX(F_Inputs!$A$4:$Y$268, MATCH(F_Inputs_Formatted!$B103&amp;F_Inputs_Formatted!$H103,F_Inputs!$Y$4:$Y$268,0),MATCH(F_Inputs_Formatted!U$4,F_Inputs!$A$4:$Y$4,0)),$O103),"##BLANK")</f>
        <v>##BLANK</v>
      </c>
      <c r="V103" s="16" t="str">
        <f>IFERROR(ROUND(INDEX(F_Inputs!$A$4:$Y$268, MATCH(F_Inputs_Formatted!$B103&amp;F_Inputs_Formatted!$H103,F_Inputs!$Y$4:$Y$268,0),MATCH(F_Inputs_Formatted!V$4,F_Inputs!$A$4:$Y$4,0)),$O103),"##BLANK")</f>
        <v>##BLANK</v>
      </c>
      <c r="W103" s="16" t="str">
        <f>IFERROR(ROUND(INDEX(F_Inputs!$A$4:$Y$268, MATCH(F_Inputs_Formatted!$B103&amp;F_Inputs_Formatted!$H103,F_Inputs!$Y$4:$Y$268,0),MATCH(F_Inputs_Formatted!W$4,F_Inputs!$A$4:$Y$4,0)),$O103),"##BLANK")</f>
        <v>##BLANK</v>
      </c>
      <c r="X103" s="16" t="str">
        <f>IFERROR(ROUND(INDEX(F_Inputs!$A$4:$Y$268, MATCH(F_Inputs_Formatted!$B103&amp;F_Inputs_Formatted!$H103,F_Inputs!$Y$4:$Y$268,0),MATCH(F_Inputs_Formatted!X$4,F_Inputs!$A$4:$Y$4,0)),$O103),"##BLANK")</f>
        <v>##BLANK</v>
      </c>
      <c r="Y103" s="16" t="str">
        <f>IFERROR(ROUND(INDEX(F_Inputs!$A$4:$Y$268, MATCH(F_Inputs_Formatted!$B103&amp;F_Inputs_Formatted!$H103,F_Inputs!$Y$4:$Y$268,0),MATCH(F_Inputs_Formatted!Y$4,F_Inputs!$A$4:$Y$4,0)),$O103),"##BLANK")</f>
        <v>##BLANK</v>
      </c>
      <c r="Z103" s="16" t="str">
        <f>IFERROR(ROUND(INDEX(F_Inputs!$A$4:$Y$268, MATCH(F_Inputs_Formatted!$B103&amp;F_Inputs_Formatted!$H103,F_Inputs!$Y$4:$Y$268,0),MATCH(F_Inputs_Formatted!Z$4,F_Inputs!$A$4:$Y$4,0)),$O103),"##BLANK")</f>
        <v>##BLANK</v>
      </c>
      <c r="AA103" s="16" t="str">
        <f>IFERROR(ROUND(INDEX(F_Inputs!$A$4:$Y$268, MATCH(F_Inputs_Formatted!$B103&amp;F_Inputs_Formatted!$H103,F_Inputs!$Y$4:$Y$268,0),MATCH(F_Inputs_Formatted!AA$4,F_Inputs!$A$4:$Y$4,0)),$O103),"##BLANK")</f>
        <v>##BLANK</v>
      </c>
      <c r="AB103" s="16" t="str">
        <f>IFERROR(ROUND(INDEX(F_Inputs!$A$4:$Y$268, MATCH(F_Inputs_Formatted!$B103&amp;F_Inputs_Formatted!$H103,F_Inputs!$Y$4:$Y$268,0),MATCH(F_Inputs_Formatted!AB$4,F_Inputs!$A$4:$Y$4,0)),$O103),"##BLANK")</f>
        <v>##BLANK</v>
      </c>
      <c r="AC103" s="16" t="str">
        <f>IFERROR(ROUND(INDEX(F_Inputs!$A$4:$Y$268, MATCH(F_Inputs_Formatted!$B103&amp;F_Inputs_Formatted!$H103,F_Inputs!$Y$4:$Y$268,0),MATCH(F_Inputs_Formatted!AC$4,F_Inputs!$A$4:$Y$4,0)),$O103),"##BLANK")</f>
        <v>##BLANK</v>
      </c>
      <c r="AD103" s="16" t="str">
        <f>IFERROR(ROUND(INDEX(F_Inputs!$A$4:$Y$268, MATCH(F_Inputs_Formatted!$B103&amp;F_Inputs_Formatted!$H103,F_Inputs!$Y$4:$Y$268,0),MATCH(F_Inputs_Formatted!AD$4,F_Inputs!$A$4:$Y$4,0)),$O103),"##BLANK")</f>
        <v>##BLANK</v>
      </c>
      <c r="AE103" s="16" t="str">
        <f>IFERROR(ROUND(INDEX(F_Inputs!$A$4:$Y$268, MATCH(F_Inputs_Formatted!$B103&amp;F_Inputs_Formatted!$H103,F_Inputs!$Y$4:$Y$268,0),MATCH(F_Inputs_Formatted!AE$4,F_Inputs!$A$4:$Y$4,0)),$O103),"##BLANK")</f>
        <v>##BLANK</v>
      </c>
      <c r="AF103" s="16" t="str">
        <f>IFERROR(ROUND(INDEX(F_Inputs!$A$4:$Y$268, MATCH(F_Inputs_Formatted!$B103&amp;F_Inputs_Formatted!$H103,F_Inputs!$Y$4:$Y$268,0),MATCH(F_Inputs_Formatted!AF$4,F_Inputs!$A$4:$Y$4,0)),$O103),"##BLANK")</f>
        <v>##BLANK</v>
      </c>
      <c r="AG103" s="16" t="str">
        <f>IFERROR(ROUND(INDEX(F_Inputs!$A$4:$Y$268, MATCH(F_Inputs_Formatted!$B103&amp;F_Inputs_Formatted!$H103,F_Inputs!$Y$4:$Y$268,0),MATCH(F_Inputs_Formatted!AG$4,F_Inputs!$A$4:$Y$4,0)),$O103),"##BLANK")</f>
        <v>##BLANK</v>
      </c>
      <c r="AH103" s="16" t="str">
        <f>IFERROR(ROUND(INDEX(F_Inputs!$A$4:$Y$268, MATCH(F_Inputs_Formatted!$B103&amp;F_Inputs_Formatted!$H103,F_Inputs!$Y$4:$Y$268,0),MATCH(F_Inputs_Formatted!AH$4,F_Inputs!$A$4:$Y$4,0)),$O103),"##BLANK")</f>
        <v>##BLANK</v>
      </c>
      <c r="AI103" s="16" t="str">
        <f>IFERROR(ROUND(INDEX(F_Inputs!$A$4:$Y$268, MATCH(F_Inputs_Formatted!$B103&amp;F_Inputs_Formatted!$H103,F_Inputs!$Y$4:$Y$268,0),MATCH(F_Inputs_Formatted!AI$4,F_Inputs!$A$4:$Y$4,0)),$O103),"##BLANK")</f>
        <v>##BLANK</v>
      </c>
    </row>
    <row r="104" spans="1:35" x14ac:dyDescent="0.25">
      <c r="A104" s="7"/>
      <c r="B104" s="9" t="s">
        <v>100</v>
      </c>
      <c r="C104" s="9" t="str">
        <f>_xlfn.XLOOKUP($B104,FD_Lists!$B$4:$B$25,FD_Lists!C$4:C$25)</f>
        <v>SES Water</v>
      </c>
      <c r="D104" s="9" t="str">
        <f>_xlfn.XLOOKUP($B104,FD_Lists!$B$4:$B$25,FD_Lists!D$4:D$25)</f>
        <v>England</v>
      </c>
      <c r="E104" s="9" t="str">
        <f>_xlfn.XLOOKUP($B104,FD_Lists!$B$4:$B$25,FD_Lists!E$4:E$25)</f>
        <v>Company</v>
      </c>
      <c r="F104" s="9" t="str">
        <f>_xlfn.XLOOKUP($B104,FD_Lists!$B$4:$B$25,FD_Lists!F$4:F$25)</f>
        <v>WoC</v>
      </c>
      <c r="G104" s="10" t="s">
        <v>116</v>
      </c>
      <c r="H104" s="52" t="s">
        <v>58</v>
      </c>
      <c r="I104" s="11" t="str">
        <f t="shared" si="5"/>
        <v>SESOUT5_09_E_PR24</v>
      </c>
      <c r="J104" s="11" t="s">
        <v>117</v>
      </c>
      <c r="K104" s="11" t="s">
        <v>118</v>
      </c>
      <c r="L104" s="11" t="s">
        <v>119</v>
      </c>
      <c r="M104" s="64" t="str">
        <f>_xlfn.XLOOKUP(F_Inputs_Formatted!H104,F_Inputs!$B:$B,F_Inputs!C:C)</f>
        <v>Underlying calculations for common performance commitments - wastewater - River water quality?(phosphorus) - Phosphorus prevented from entering rivers from partnership working</v>
      </c>
      <c r="N104" s="64" t="str">
        <f>_xlfn.XLOOKUP(F_Inputs_Formatted!H104,F_Inputs!$B:$B,F_Inputs!D:D)</f>
        <v>kg</v>
      </c>
      <c r="O104" s="11">
        <v>4</v>
      </c>
      <c r="P104" s="11"/>
      <c r="Q104" s="16" t="str">
        <f>IFERROR(ROUND(INDEX(F_Inputs!$A$4:$Y$268, MATCH(F_Inputs_Formatted!$B104&amp;F_Inputs_Formatted!$H104,F_Inputs!$Y$4:$Y$268,0),MATCH(F_Inputs_Formatted!Q$4,F_Inputs!$A$4:$Y$4,0)),$O104),"##BLANK")</f>
        <v>##BLANK</v>
      </c>
      <c r="R104" s="16" t="str">
        <f>IFERROR(ROUND(INDEX(F_Inputs!$A$4:$Y$268, MATCH(F_Inputs_Formatted!$B104&amp;F_Inputs_Formatted!$H104,F_Inputs!$Y$4:$Y$268,0),MATCH(F_Inputs_Formatted!R$4,F_Inputs!$A$4:$Y$4,0)),$O104),"##BLANK")</f>
        <v>##BLANK</v>
      </c>
      <c r="S104" s="16" t="str">
        <f>IFERROR(ROUND(INDEX(F_Inputs!$A$4:$Y$268, MATCH(F_Inputs_Formatted!$B104&amp;F_Inputs_Formatted!$H104,F_Inputs!$Y$4:$Y$268,0),MATCH(F_Inputs_Formatted!S$4,F_Inputs!$A$4:$Y$4,0)),$O104),"##BLANK")</f>
        <v>##BLANK</v>
      </c>
      <c r="T104" s="16" t="str">
        <f>IFERROR(ROUND(INDEX(F_Inputs!$A$4:$Y$268, MATCH(F_Inputs_Formatted!$B104&amp;F_Inputs_Formatted!$H104,F_Inputs!$Y$4:$Y$268,0),MATCH(F_Inputs_Formatted!T$4,F_Inputs!$A$4:$Y$4,0)),$O104),"##BLANK")</f>
        <v>##BLANK</v>
      </c>
      <c r="U104" s="16" t="str">
        <f>IFERROR(ROUND(INDEX(F_Inputs!$A$4:$Y$268, MATCH(F_Inputs_Formatted!$B104&amp;F_Inputs_Formatted!$H104,F_Inputs!$Y$4:$Y$268,0),MATCH(F_Inputs_Formatted!U$4,F_Inputs!$A$4:$Y$4,0)),$O104),"##BLANK")</f>
        <v>##BLANK</v>
      </c>
      <c r="V104" s="16" t="str">
        <f>IFERROR(ROUND(INDEX(F_Inputs!$A$4:$Y$268, MATCH(F_Inputs_Formatted!$B104&amp;F_Inputs_Formatted!$H104,F_Inputs!$Y$4:$Y$268,0),MATCH(F_Inputs_Formatted!V$4,F_Inputs!$A$4:$Y$4,0)),$O104),"##BLANK")</f>
        <v>##BLANK</v>
      </c>
      <c r="W104" s="16" t="str">
        <f>IFERROR(ROUND(INDEX(F_Inputs!$A$4:$Y$268, MATCH(F_Inputs_Formatted!$B104&amp;F_Inputs_Formatted!$H104,F_Inputs!$Y$4:$Y$268,0),MATCH(F_Inputs_Formatted!W$4,F_Inputs!$A$4:$Y$4,0)),$O104),"##BLANK")</f>
        <v>##BLANK</v>
      </c>
      <c r="X104" s="16" t="str">
        <f>IFERROR(ROUND(INDEX(F_Inputs!$A$4:$Y$268, MATCH(F_Inputs_Formatted!$B104&amp;F_Inputs_Formatted!$H104,F_Inputs!$Y$4:$Y$268,0),MATCH(F_Inputs_Formatted!X$4,F_Inputs!$A$4:$Y$4,0)),$O104),"##BLANK")</f>
        <v>##BLANK</v>
      </c>
      <c r="Y104" s="16" t="str">
        <f>IFERROR(ROUND(INDEX(F_Inputs!$A$4:$Y$268, MATCH(F_Inputs_Formatted!$B104&amp;F_Inputs_Formatted!$H104,F_Inputs!$Y$4:$Y$268,0),MATCH(F_Inputs_Formatted!Y$4,F_Inputs!$A$4:$Y$4,0)),$O104),"##BLANK")</f>
        <v>##BLANK</v>
      </c>
      <c r="Z104" s="16" t="str">
        <f>IFERROR(ROUND(INDEX(F_Inputs!$A$4:$Y$268, MATCH(F_Inputs_Formatted!$B104&amp;F_Inputs_Formatted!$H104,F_Inputs!$Y$4:$Y$268,0),MATCH(F_Inputs_Formatted!Z$4,F_Inputs!$A$4:$Y$4,0)),$O104),"##BLANK")</f>
        <v>##BLANK</v>
      </c>
      <c r="AA104" s="16" t="str">
        <f>IFERROR(ROUND(INDEX(F_Inputs!$A$4:$Y$268, MATCH(F_Inputs_Formatted!$B104&amp;F_Inputs_Formatted!$H104,F_Inputs!$Y$4:$Y$268,0),MATCH(F_Inputs_Formatted!AA$4,F_Inputs!$A$4:$Y$4,0)),$O104),"##BLANK")</f>
        <v>##BLANK</v>
      </c>
      <c r="AB104" s="16" t="str">
        <f>IFERROR(ROUND(INDEX(F_Inputs!$A$4:$Y$268, MATCH(F_Inputs_Formatted!$B104&amp;F_Inputs_Formatted!$H104,F_Inputs!$Y$4:$Y$268,0),MATCH(F_Inputs_Formatted!AB$4,F_Inputs!$A$4:$Y$4,0)),$O104),"##BLANK")</f>
        <v>##BLANK</v>
      </c>
      <c r="AC104" s="16" t="str">
        <f>IFERROR(ROUND(INDEX(F_Inputs!$A$4:$Y$268, MATCH(F_Inputs_Formatted!$B104&amp;F_Inputs_Formatted!$H104,F_Inputs!$Y$4:$Y$268,0),MATCH(F_Inputs_Formatted!AC$4,F_Inputs!$A$4:$Y$4,0)),$O104),"##BLANK")</f>
        <v>##BLANK</v>
      </c>
      <c r="AD104" s="16" t="str">
        <f>IFERROR(ROUND(INDEX(F_Inputs!$A$4:$Y$268, MATCH(F_Inputs_Formatted!$B104&amp;F_Inputs_Formatted!$H104,F_Inputs!$Y$4:$Y$268,0),MATCH(F_Inputs_Formatted!AD$4,F_Inputs!$A$4:$Y$4,0)),$O104),"##BLANK")</f>
        <v>##BLANK</v>
      </c>
      <c r="AE104" s="16" t="str">
        <f>IFERROR(ROUND(INDEX(F_Inputs!$A$4:$Y$268, MATCH(F_Inputs_Formatted!$B104&amp;F_Inputs_Formatted!$H104,F_Inputs!$Y$4:$Y$268,0),MATCH(F_Inputs_Formatted!AE$4,F_Inputs!$A$4:$Y$4,0)),$O104),"##BLANK")</f>
        <v>##BLANK</v>
      </c>
      <c r="AF104" s="16" t="str">
        <f>IFERROR(ROUND(INDEX(F_Inputs!$A$4:$Y$268, MATCH(F_Inputs_Formatted!$B104&amp;F_Inputs_Formatted!$H104,F_Inputs!$Y$4:$Y$268,0),MATCH(F_Inputs_Formatted!AF$4,F_Inputs!$A$4:$Y$4,0)),$O104),"##BLANK")</f>
        <v>##BLANK</v>
      </c>
      <c r="AG104" s="16" t="str">
        <f>IFERROR(ROUND(INDEX(F_Inputs!$A$4:$Y$268, MATCH(F_Inputs_Formatted!$B104&amp;F_Inputs_Formatted!$H104,F_Inputs!$Y$4:$Y$268,0),MATCH(F_Inputs_Formatted!AG$4,F_Inputs!$A$4:$Y$4,0)),$O104),"##BLANK")</f>
        <v>##BLANK</v>
      </c>
      <c r="AH104" s="16" t="str">
        <f>IFERROR(ROUND(INDEX(F_Inputs!$A$4:$Y$268, MATCH(F_Inputs_Formatted!$B104&amp;F_Inputs_Formatted!$H104,F_Inputs!$Y$4:$Y$268,0),MATCH(F_Inputs_Formatted!AH$4,F_Inputs!$A$4:$Y$4,0)),$O104),"##BLANK")</f>
        <v>##BLANK</v>
      </c>
      <c r="AI104" s="16" t="str">
        <f>IFERROR(ROUND(INDEX(F_Inputs!$A$4:$Y$268, MATCH(F_Inputs_Formatted!$B104&amp;F_Inputs_Formatted!$H104,F_Inputs!$Y$4:$Y$268,0),MATCH(F_Inputs_Formatted!AI$4,F_Inputs!$A$4:$Y$4,0)),$O104),"##BLANK")</f>
        <v>##BLANK</v>
      </c>
    </row>
    <row r="105" spans="1:35" x14ac:dyDescent="0.25">
      <c r="A105" s="7"/>
      <c r="B105" s="9" t="s">
        <v>78</v>
      </c>
      <c r="C105" s="9" t="str">
        <f>_xlfn.XLOOKUP($B105,FD_Lists!$B$4:$B$25,FD_Lists!C$4:C$25)</f>
        <v>South West Water</v>
      </c>
      <c r="D105" s="9" t="str">
        <f>_xlfn.XLOOKUP($B105,FD_Lists!$B$4:$B$25,FD_Lists!D$4:D$25)</f>
        <v>England</v>
      </c>
      <c r="E105" s="9" t="str">
        <f>_xlfn.XLOOKUP($B105,FD_Lists!$B$4:$B$25,FD_Lists!E$4:E$25)</f>
        <v>Company</v>
      </c>
      <c r="F105" s="9" t="str">
        <f>_xlfn.XLOOKUP($B105,FD_Lists!$B$4:$B$25,FD_Lists!F$4:F$25)</f>
        <v>WaSC</v>
      </c>
      <c r="G105" s="10" t="s">
        <v>116</v>
      </c>
      <c r="H105" s="52" t="s">
        <v>58</v>
      </c>
      <c r="I105" s="11" t="str">
        <f t="shared" si="5"/>
        <v>SWBOUT5_09_E_PR24</v>
      </c>
      <c r="J105" s="11" t="s">
        <v>117</v>
      </c>
      <c r="K105" s="11" t="s">
        <v>118</v>
      </c>
      <c r="L105" s="11" t="s">
        <v>119</v>
      </c>
      <c r="M105" s="64" t="str">
        <f>_xlfn.XLOOKUP(F_Inputs_Formatted!H105,F_Inputs!$B:$B,F_Inputs!C:C)</f>
        <v>Underlying calculations for common performance commitments - wastewater - River water quality?(phosphorus) - Phosphorus prevented from entering rivers from partnership working</v>
      </c>
      <c r="N105" s="64" t="str">
        <f>_xlfn.XLOOKUP(F_Inputs_Formatted!H105,F_Inputs!$B:$B,F_Inputs!D:D)</f>
        <v>kg</v>
      </c>
      <c r="O105" s="11">
        <v>4</v>
      </c>
      <c r="P105" s="11"/>
      <c r="Q105" s="16">
        <f>IFERROR(ROUND(INDEX(F_Inputs!$A$4:$Y$268, MATCH(F_Inputs_Formatted!$B105&amp;F_Inputs_Formatted!$H105,F_Inputs!$Y$4:$Y$268,0),MATCH(F_Inputs_Formatted!Q$4,F_Inputs!$A$4:$Y$4,0)),$O105),"##BLANK")</f>
        <v>0</v>
      </c>
      <c r="R105" s="16">
        <f>IFERROR(ROUND(INDEX(F_Inputs!$A$4:$Y$268, MATCH(F_Inputs_Formatted!$B105&amp;F_Inputs_Formatted!$H105,F_Inputs!$Y$4:$Y$268,0),MATCH(F_Inputs_Formatted!R$4,F_Inputs!$A$4:$Y$4,0)),$O105),"##BLANK")</f>
        <v>0</v>
      </c>
      <c r="S105" s="16">
        <f>IFERROR(ROUND(INDEX(F_Inputs!$A$4:$Y$268, MATCH(F_Inputs_Formatted!$B105&amp;F_Inputs_Formatted!$H105,F_Inputs!$Y$4:$Y$268,0),MATCH(F_Inputs_Formatted!S$4,F_Inputs!$A$4:$Y$4,0)),$O105),"##BLANK")</f>
        <v>0</v>
      </c>
      <c r="T105" s="16">
        <f>IFERROR(ROUND(INDEX(F_Inputs!$A$4:$Y$268, MATCH(F_Inputs_Formatted!$B105&amp;F_Inputs_Formatted!$H105,F_Inputs!$Y$4:$Y$268,0),MATCH(F_Inputs_Formatted!T$4,F_Inputs!$A$4:$Y$4,0)),$O105),"##BLANK")</f>
        <v>0</v>
      </c>
      <c r="U105" s="16">
        <f>IFERROR(ROUND(INDEX(F_Inputs!$A$4:$Y$268, MATCH(F_Inputs_Formatted!$B105&amp;F_Inputs_Formatted!$H105,F_Inputs!$Y$4:$Y$268,0),MATCH(F_Inputs_Formatted!U$4,F_Inputs!$A$4:$Y$4,0)),$O105),"##BLANK")</f>
        <v>0</v>
      </c>
      <c r="V105" s="16">
        <f>IFERROR(ROUND(INDEX(F_Inputs!$A$4:$Y$268, MATCH(F_Inputs_Formatted!$B105&amp;F_Inputs_Formatted!$H105,F_Inputs!$Y$4:$Y$268,0),MATCH(F_Inputs_Formatted!V$4,F_Inputs!$A$4:$Y$4,0)),$O105),"##BLANK")</f>
        <v>0</v>
      </c>
      <c r="W105" s="16">
        <f>IFERROR(ROUND(INDEX(F_Inputs!$A$4:$Y$268, MATCH(F_Inputs_Formatted!$B105&amp;F_Inputs_Formatted!$H105,F_Inputs!$Y$4:$Y$268,0),MATCH(F_Inputs_Formatted!W$4,F_Inputs!$A$4:$Y$4,0)),$O105),"##BLANK")</f>
        <v>0</v>
      </c>
      <c r="X105" s="16">
        <f>IFERROR(ROUND(INDEX(F_Inputs!$A$4:$Y$268, MATCH(F_Inputs_Formatted!$B105&amp;F_Inputs_Formatted!$H105,F_Inputs!$Y$4:$Y$268,0),MATCH(F_Inputs_Formatted!X$4,F_Inputs!$A$4:$Y$4,0)),$O105),"##BLANK")</f>
        <v>0</v>
      </c>
      <c r="Y105" s="16">
        <f>IFERROR(ROUND(INDEX(F_Inputs!$A$4:$Y$268, MATCH(F_Inputs_Formatted!$B105&amp;F_Inputs_Formatted!$H105,F_Inputs!$Y$4:$Y$268,0),MATCH(F_Inputs_Formatted!Y$4,F_Inputs!$A$4:$Y$4,0)),$O105),"##BLANK")</f>
        <v>0</v>
      </c>
      <c r="Z105" s="16">
        <f>IFERROR(ROUND(INDEX(F_Inputs!$A$4:$Y$268, MATCH(F_Inputs_Formatted!$B105&amp;F_Inputs_Formatted!$H105,F_Inputs!$Y$4:$Y$268,0),MATCH(F_Inputs_Formatted!Z$4,F_Inputs!$A$4:$Y$4,0)),$O105),"##BLANK")</f>
        <v>0</v>
      </c>
      <c r="AA105" s="16">
        <f>IFERROR(ROUND(INDEX(F_Inputs!$A$4:$Y$268, MATCH(F_Inputs_Formatted!$B105&amp;F_Inputs_Formatted!$H105,F_Inputs!$Y$4:$Y$268,0),MATCH(F_Inputs_Formatted!AA$4,F_Inputs!$A$4:$Y$4,0)),$O105),"##BLANK")</f>
        <v>0</v>
      </c>
      <c r="AB105" s="16">
        <f>IFERROR(ROUND(INDEX(F_Inputs!$A$4:$Y$268, MATCH(F_Inputs_Formatted!$B105&amp;F_Inputs_Formatted!$H105,F_Inputs!$Y$4:$Y$268,0),MATCH(F_Inputs_Formatted!AB$4,F_Inputs!$A$4:$Y$4,0)),$O105),"##BLANK")</f>
        <v>0</v>
      </c>
      <c r="AC105" s="16">
        <f>IFERROR(ROUND(INDEX(F_Inputs!$A$4:$Y$268, MATCH(F_Inputs_Formatted!$B105&amp;F_Inputs_Formatted!$H105,F_Inputs!$Y$4:$Y$268,0),MATCH(F_Inputs_Formatted!AC$4,F_Inputs!$A$4:$Y$4,0)),$O105),"##BLANK")</f>
        <v>0</v>
      </c>
      <c r="AD105" s="16">
        <f>IFERROR(ROUND(INDEX(F_Inputs!$A$4:$Y$268, MATCH(F_Inputs_Formatted!$B105&amp;F_Inputs_Formatted!$H105,F_Inputs!$Y$4:$Y$268,0),MATCH(F_Inputs_Formatted!AD$4,F_Inputs!$A$4:$Y$4,0)),$O105),"##BLANK")</f>
        <v>0</v>
      </c>
      <c r="AE105" s="16">
        <f>IFERROR(ROUND(INDEX(F_Inputs!$A$4:$Y$268, MATCH(F_Inputs_Formatted!$B105&amp;F_Inputs_Formatted!$H105,F_Inputs!$Y$4:$Y$268,0),MATCH(F_Inputs_Formatted!AE$4,F_Inputs!$A$4:$Y$4,0)),$O105),"##BLANK")</f>
        <v>0</v>
      </c>
      <c r="AF105" s="16">
        <f>IFERROR(ROUND(INDEX(F_Inputs!$A$4:$Y$268, MATCH(F_Inputs_Formatted!$B105&amp;F_Inputs_Formatted!$H105,F_Inputs!$Y$4:$Y$268,0),MATCH(F_Inputs_Formatted!AF$4,F_Inputs!$A$4:$Y$4,0)),$O105),"##BLANK")</f>
        <v>0</v>
      </c>
      <c r="AG105" s="16">
        <f>IFERROR(ROUND(INDEX(F_Inputs!$A$4:$Y$268, MATCH(F_Inputs_Formatted!$B105&amp;F_Inputs_Formatted!$H105,F_Inputs!$Y$4:$Y$268,0),MATCH(F_Inputs_Formatted!AG$4,F_Inputs!$A$4:$Y$4,0)),$O105),"##BLANK")</f>
        <v>0</v>
      </c>
      <c r="AH105" s="16">
        <f>IFERROR(ROUND(INDEX(F_Inputs!$A$4:$Y$268, MATCH(F_Inputs_Formatted!$B105&amp;F_Inputs_Formatted!$H105,F_Inputs!$Y$4:$Y$268,0),MATCH(F_Inputs_Formatted!AH$4,F_Inputs!$A$4:$Y$4,0)),$O105),"##BLANK")</f>
        <v>0</v>
      </c>
      <c r="AI105" s="16">
        <f>IFERROR(ROUND(INDEX(F_Inputs!$A$4:$Y$268, MATCH(F_Inputs_Formatted!$B105&amp;F_Inputs_Formatted!$H105,F_Inputs!$Y$4:$Y$268,0),MATCH(F_Inputs_Formatted!AI$4,F_Inputs!$A$4:$Y$4,0)),$O105),"##BLANK")</f>
        <v>0</v>
      </c>
    </row>
    <row r="106" spans="1:35" x14ac:dyDescent="0.25">
      <c r="A106" s="7"/>
      <c r="B106" s="9" t="s">
        <v>90</v>
      </c>
      <c r="C106" s="9" t="str">
        <f>_xlfn.XLOOKUP($B106,FD_Lists!$B$4:$B$25,FD_Lists!C$4:C$25)</f>
        <v>Bristol Water</v>
      </c>
      <c r="D106" s="9" t="str">
        <f>_xlfn.XLOOKUP($B106,FD_Lists!$B$4:$B$25,FD_Lists!D$4:D$25)</f>
        <v>England</v>
      </c>
      <c r="E106" s="9" t="str">
        <f>_xlfn.XLOOKUP($B106,FD_Lists!$B$4:$B$25,FD_Lists!E$4:E$25)</f>
        <v>Company</v>
      </c>
      <c r="F106" s="9" t="str">
        <f>_xlfn.XLOOKUP($B106,FD_Lists!$B$4:$B$25,FD_Lists!F$4:F$25)</f>
        <v>WoC</v>
      </c>
      <c r="G106" s="10" t="s">
        <v>116</v>
      </c>
      <c r="H106" s="52" t="s">
        <v>58</v>
      </c>
      <c r="I106" s="11" t="str">
        <f t="shared" si="5"/>
        <v>BRLOUT5_09_E_PR24</v>
      </c>
      <c r="J106" s="11" t="s">
        <v>117</v>
      </c>
      <c r="K106" s="11" t="s">
        <v>118</v>
      </c>
      <c r="L106" s="11" t="s">
        <v>119</v>
      </c>
      <c r="M106" s="64" t="str">
        <f>_xlfn.XLOOKUP(F_Inputs_Formatted!H106,F_Inputs!$B:$B,F_Inputs!C:C)</f>
        <v>Underlying calculations for common performance commitments - wastewater - River water quality?(phosphorus) - Phosphorus prevented from entering rivers from partnership working</v>
      </c>
      <c r="N106" s="64" t="str">
        <f>_xlfn.XLOOKUP(F_Inputs_Formatted!H106,F_Inputs!$B:$B,F_Inputs!D:D)</f>
        <v>kg</v>
      </c>
      <c r="O106" s="11">
        <v>4</v>
      </c>
      <c r="P106" s="11"/>
      <c r="Q106" s="16" t="str">
        <f>IFERROR(ROUND(INDEX(F_Inputs!$A$4:$Y$268, MATCH(F_Inputs_Formatted!$B106&amp;F_Inputs_Formatted!$H106,F_Inputs!$Y$4:$Y$268,0),MATCH(F_Inputs_Formatted!Q$4,F_Inputs!$A$4:$Y$4,0)),$O106),"##BLANK")</f>
        <v>##BLANK</v>
      </c>
      <c r="R106" s="16" t="str">
        <f>IFERROR(ROUND(INDEX(F_Inputs!$A$4:$Y$268, MATCH(F_Inputs_Formatted!$B106&amp;F_Inputs_Formatted!$H106,F_Inputs!$Y$4:$Y$268,0),MATCH(F_Inputs_Formatted!R$4,F_Inputs!$A$4:$Y$4,0)),$O106),"##BLANK")</f>
        <v>##BLANK</v>
      </c>
      <c r="S106" s="16" t="str">
        <f>IFERROR(ROUND(INDEX(F_Inputs!$A$4:$Y$268, MATCH(F_Inputs_Formatted!$B106&amp;F_Inputs_Formatted!$H106,F_Inputs!$Y$4:$Y$268,0),MATCH(F_Inputs_Formatted!S$4,F_Inputs!$A$4:$Y$4,0)),$O106),"##BLANK")</f>
        <v>##BLANK</v>
      </c>
      <c r="T106" s="16" t="str">
        <f>IFERROR(ROUND(INDEX(F_Inputs!$A$4:$Y$268, MATCH(F_Inputs_Formatted!$B106&amp;F_Inputs_Formatted!$H106,F_Inputs!$Y$4:$Y$268,0),MATCH(F_Inputs_Formatted!T$4,F_Inputs!$A$4:$Y$4,0)),$O106),"##BLANK")</f>
        <v>##BLANK</v>
      </c>
      <c r="U106" s="16" t="str">
        <f>IFERROR(ROUND(INDEX(F_Inputs!$A$4:$Y$268, MATCH(F_Inputs_Formatted!$B106&amp;F_Inputs_Formatted!$H106,F_Inputs!$Y$4:$Y$268,0),MATCH(F_Inputs_Formatted!U$4,F_Inputs!$A$4:$Y$4,0)),$O106),"##BLANK")</f>
        <v>##BLANK</v>
      </c>
      <c r="V106" s="16" t="str">
        <f>IFERROR(ROUND(INDEX(F_Inputs!$A$4:$Y$268, MATCH(F_Inputs_Formatted!$B106&amp;F_Inputs_Formatted!$H106,F_Inputs!$Y$4:$Y$268,0),MATCH(F_Inputs_Formatted!V$4,F_Inputs!$A$4:$Y$4,0)),$O106),"##BLANK")</f>
        <v>##BLANK</v>
      </c>
      <c r="W106" s="16" t="str">
        <f>IFERROR(ROUND(INDEX(F_Inputs!$A$4:$Y$268, MATCH(F_Inputs_Formatted!$B106&amp;F_Inputs_Formatted!$H106,F_Inputs!$Y$4:$Y$268,0),MATCH(F_Inputs_Formatted!W$4,F_Inputs!$A$4:$Y$4,0)),$O106),"##BLANK")</f>
        <v>##BLANK</v>
      </c>
      <c r="X106" s="16" t="str">
        <f>IFERROR(ROUND(INDEX(F_Inputs!$A$4:$Y$268, MATCH(F_Inputs_Formatted!$B106&amp;F_Inputs_Formatted!$H106,F_Inputs!$Y$4:$Y$268,0),MATCH(F_Inputs_Formatted!X$4,F_Inputs!$A$4:$Y$4,0)),$O106),"##BLANK")</f>
        <v>##BLANK</v>
      </c>
      <c r="Y106" s="16" t="str">
        <f>IFERROR(ROUND(INDEX(F_Inputs!$A$4:$Y$268, MATCH(F_Inputs_Formatted!$B106&amp;F_Inputs_Formatted!$H106,F_Inputs!$Y$4:$Y$268,0),MATCH(F_Inputs_Formatted!Y$4,F_Inputs!$A$4:$Y$4,0)),$O106),"##BLANK")</f>
        <v>##BLANK</v>
      </c>
      <c r="Z106" s="16" t="str">
        <f>IFERROR(ROUND(INDEX(F_Inputs!$A$4:$Y$268, MATCH(F_Inputs_Formatted!$B106&amp;F_Inputs_Formatted!$H106,F_Inputs!$Y$4:$Y$268,0),MATCH(F_Inputs_Formatted!Z$4,F_Inputs!$A$4:$Y$4,0)),$O106),"##BLANK")</f>
        <v>##BLANK</v>
      </c>
      <c r="AA106" s="16" t="str">
        <f>IFERROR(ROUND(INDEX(F_Inputs!$A$4:$Y$268, MATCH(F_Inputs_Formatted!$B106&amp;F_Inputs_Formatted!$H106,F_Inputs!$Y$4:$Y$268,0),MATCH(F_Inputs_Formatted!AA$4,F_Inputs!$A$4:$Y$4,0)),$O106),"##BLANK")</f>
        <v>##BLANK</v>
      </c>
      <c r="AB106" s="16" t="str">
        <f>IFERROR(ROUND(INDEX(F_Inputs!$A$4:$Y$268, MATCH(F_Inputs_Formatted!$B106&amp;F_Inputs_Formatted!$H106,F_Inputs!$Y$4:$Y$268,0),MATCH(F_Inputs_Formatted!AB$4,F_Inputs!$A$4:$Y$4,0)),$O106),"##BLANK")</f>
        <v>##BLANK</v>
      </c>
      <c r="AC106" s="16" t="str">
        <f>IFERROR(ROUND(INDEX(F_Inputs!$A$4:$Y$268, MATCH(F_Inputs_Formatted!$B106&amp;F_Inputs_Formatted!$H106,F_Inputs!$Y$4:$Y$268,0),MATCH(F_Inputs_Formatted!AC$4,F_Inputs!$A$4:$Y$4,0)),$O106),"##BLANK")</f>
        <v>##BLANK</v>
      </c>
      <c r="AD106" s="16" t="str">
        <f>IFERROR(ROUND(INDEX(F_Inputs!$A$4:$Y$268, MATCH(F_Inputs_Formatted!$B106&amp;F_Inputs_Formatted!$H106,F_Inputs!$Y$4:$Y$268,0),MATCH(F_Inputs_Formatted!AD$4,F_Inputs!$A$4:$Y$4,0)),$O106),"##BLANK")</f>
        <v>##BLANK</v>
      </c>
      <c r="AE106" s="16" t="str">
        <f>IFERROR(ROUND(INDEX(F_Inputs!$A$4:$Y$268, MATCH(F_Inputs_Formatted!$B106&amp;F_Inputs_Formatted!$H106,F_Inputs!$Y$4:$Y$268,0),MATCH(F_Inputs_Formatted!AE$4,F_Inputs!$A$4:$Y$4,0)),$O106),"##BLANK")</f>
        <v>##BLANK</v>
      </c>
      <c r="AF106" s="16" t="str">
        <f>IFERROR(ROUND(INDEX(F_Inputs!$A$4:$Y$268, MATCH(F_Inputs_Formatted!$B106&amp;F_Inputs_Formatted!$H106,F_Inputs!$Y$4:$Y$268,0),MATCH(F_Inputs_Formatted!AF$4,F_Inputs!$A$4:$Y$4,0)),$O106),"##BLANK")</f>
        <v>##BLANK</v>
      </c>
      <c r="AG106" s="16" t="str">
        <f>IFERROR(ROUND(INDEX(F_Inputs!$A$4:$Y$268, MATCH(F_Inputs_Formatted!$B106&amp;F_Inputs_Formatted!$H106,F_Inputs!$Y$4:$Y$268,0),MATCH(F_Inputs_Formatted!AG$4,F_Inputs!$A$4:$Y$4,0)),$O106),"##BLANK")</f>
        <v>##BLANK</v>
      </c>
      <c r="AH106" s="16" t="str">
        <f>IFERROR(ROUND(INDEX(F_Inputs!$A$4:$Y$268, MATCH(F_Inputs_Formatted!$B106&amp;F_Inputs_Formatted!$H106,F_Inputs!$Y$4:$Y$268,0),MATCH(F_Inputs_Formatted!AH$4,F_Inputs!$A$4:$Y$4,0)),$O106),"##BLANK")</f>
        <v>##BLANK</v>
      </c>
      <c r="AI106" s="16" t="str">
        <f>IFERROR(ROUND(INDEX(F_Inputs!$A$4:$Y$268, MATCH(F_Inputs_Formatted!$B106&amp;F_Inputs_Formatted!$H106,F_Inputs!$Y$4:$Y$268,0),MATCH(F_Inputs_Formatted!AI$4,F_Inputs!$A$4:$Y$4,0)),$O106),"##BLANK")</f>
        <v>##BLANK</v>
      </c>
    </row>
    <row r="107" spans="1:35" x14ac:dyDescent="0.25">
      <c r="A107" s="7"/>
      <c r="B107" s="8" t="s">
        <v>47</v>
      </c>
      <c r="C107" s="9" t="str">
        <f>_xlfn.XLOOKUP($B107,FD_Lists!$B$4:$B$25,FD_Lists!C$4:C$25)</f>
        <v>Anglian Water</v>
      </c>
      <c r="D107" s="9" t="str">
        <f>_xlfn.XLOOKUP($B107,FD_Lists!$B$4:$B$25,FD_Lists!D$4:D$25)</f>
        <v>England</v>
      </c>
      <c r="E107" s="9" t="str">
        <f>_xlfn.XLOOKUP($B107,FD_Lists!$B$4:$B$25,FD_Lists!E$4:E$25)</f>
        <v>Company</v>
      </c>
      <c r="F107" s="9" t="str">
        <f>_xlfn.XLOOKUP($B107,FD_Lists!$B$4:$B$25,FD_Lists!F$4:F$25)</f>
        <v>WaSC</v>
      </c>
      <c r="G107" s="10" t="s">
        <v>116</v>
      </c>
      <c r="H107" s="52" t="s">
        <v>60</v>
      </c>
      <c r="I107" s="11" t="str">
        <f>B107&amp;H107</f>
        <v>ANHOUT5_09_F_PR24</v>
      </c>
      <c r="J107" s="11" t="s">
        <v>117</v>
      </c>
      <c r="K107" s="11" t="s">
        <v>118</v>
      </c>
      <c r="L107" s="11" t="s">
        <v>119</v>
      </c>
      <c r="M107" s="64" t="str">
        <f>_xlfn.XLOOKUP(F_Inputs_Formatted!H107,F_Inputs!$B:$B,F_Inputs!C:C)</f>
        <v>Underlying calculations for common performance commitments - wastewater - River water quality?(phosphorus) - Phosphorus prevented from entering rivers from partnership working in 2020</v>
      </c>
      <c r="N107" s="64" t="str">
        <f>_xlfn.XLOOKUP(F_Inputs_Formatted!H107,F_Inputs!$B:$B,F_Inputs!D:D)</f>
        <v>kg</v>
      </c>
      <c r="O107" s="11">
        <v>4</v>
      </c>
      <c r="P107" s="11"/>
      <c r="Q107" s="16" t="str">
        <f>IFERROR(ROUND(INDEX(F_Inputs!$A$4:$Y$268, MATCH(F_Inputs_Formatted!$B107&amp;F_Inputs_Formatted!$H107,F_Inputs!$Y$4:$Y$268,0),MATCH(F_Inputs_Formatted!Q$4,F_Inputs!$A$4:$Y$4,0)),$O107),"##BLANK")</f>
        <v>##BLANK</v>
      </c>
      <c r="R107" s="16" t="str">
        <f>IFERROR(ROUND(INDEX(F_Inputs!$A$4:$Y$268, MATCH(F_Inputs_Formatted!$B107&amp;F_Inputs_Formatted!$H107,F_Inputs!$Y$4:$Y$268,0),MATCH(F_Inputs_Formatted!R$4,F_Inputs!$A$4:$Y$4,0)),$O107),"##BLANK")</f>
        <v>##BLANK</v>
      </c>
      <c r="S107" s="16" t="str">
        <f>IFERROR(ROUND(INDEX(F_Inputs!$A$4:$Y$268, MATCH(F_Inputs_Formatted!$B107&amp;F_Inputs_Formatted!$H107,F_Inputs!$Y$4:$Y$268,0),MATCH(F_Inputs_Formatted!S$4,F_Inputs!$A$4:$Y$4,0)),$O107),"##BLANK")</f>
        <v>##BLANK</v>
      </c>
      <c r="T107" s="16" t="str">
        <f>IFERROR(ROUND(INDEX(F_Inputs!$A$4:$Y$268, MATCH(F_Inputs_Formatted!$B107&amp;F_Inputs_Formatted!$H107,F_Inputs!$Y$4:$Y$268,0),MATCH(F_Inputs_Formatted!T$4,F_Inputs!$A$4:$Y$4,0)),$O107),"##BLANK")</f>
        <v>##BLANK</v>
      </c>
      <c r="U107" s="16" t="str">
        <f>IFERROR(ROUND(INDEX(F_Inputs!$A$4:$Y$268, MATCH(F_Inputs_Formatted!$B107&amp;F_Inputs_Formatted!$H107,F_Inputs!$Y$4:$Y$268,0),MATCH(F_Inputs_Formatted!U$4,F_Inputs!$A$4:$Y$4,0)),$O107),"##BLANK")</f>
        <v>##BLANK</v>
      </c>
      <c r="V107" s="16" t="str">
        <f>IFERROR(ROUND(INDEX(F_Inputs!$A$4:$Y$268, MATCH(F_Inputs_Formatted!$B107&amp;F_Inputs_Formatted!$H107,F_Inputs!$Y$4:$Y$268,0),MATCH(F_Inputs_Formatted!V$4,F_Inputs!$A$4:$Y$4,0)),$O107),"##BLANK")</f>
        <v>##BLANK</v>
      </c>
      <c r="W107" s="16" t="str">
        <f>IFERROR(ROUND(INDEX(F_Inputs!$A$4:$Y$268, MATCH(F_Inputs_Formatted!$B107&amp;F_Inputs_Formatted!$H107,F_Inputs!$Y$4:$Y$268,0),MATCH(F_Inputs_Formatted!W$4,F_Inputs!$A$4:$Y$4,0)),$O107),"##BLANK")</f>
        <v>##BLANK</v>
      </c>
      <c r="X107" s="16" t="str">
        <f>IFERROR(ROUND(INDEX(F_Inputs!$A$4:$Y$268, MATCH(F_Inputs_Formatted!$B107&amp;F_Inputs_Formatted!$H107,F_Inputs!$Y$4:$Y$268,0),MATCH(F_Inputs_Formatted!X$4,F_Inputs!$A$4:$Y$4,0)),$O107),"##BLANK")</f>
        <v>##BLANK</v>
      </c>
      <c r="Y107" s="16" t="str">
        <f>IFERROR(ROUND(INDEX(F_Inputs!$A$4:$Y$268, MATCH(F_Inputs_Formatted!$B107&amp;F_Inputs_Formatted!$H107,F_Inputs!$Y$4:$Y$268,0),MATCH(F_Inputs_Formatted!Y$4,F_Inputs!$A$4:$Y$4,0)),$O107),"##BLANK")</f>
        <v>##BLANK</v>
      </c>
      <c r="Z107" s="16" t="str">
        <f>IFERROR(ROUND(INDEX(F_Inputs!$A$4:$Y$268, MATCH(F_Inputs_Formatted!$B107&amp;F_Inputs_Formatted!$H107,F_Inputs!$Y$4:$Y$268,0),MATCH(F_Inputs_Formatted!Z$4,F_Inputs!$A$4:$Y$4,0)),$O107),"##BLANK")</f>
        <v>##BLANK</v>
      </c>
      <c r="AA107" s="16" t="str">
        <f>IFERROR(ROUND(INDEX(F_Inputs!$A$4:$Y$268, MATCH(F_Inputs_Formatted!$B107&amp;F_Inputs_Formatted!$H107,F_Inputs!$Y$4:$Y$268,0),MATCH(F_Inputs_Formatted!AA$4,F_Inputs!$A$4:$Y$4,0)),$O107),"##BLANK")</f>
        <v>##BLANK</v>
      </c>
      <c r="AB107" s="16" t="str">
        <f>IFERROR(ROUND(INDEX(F_Inputs!$A$4:$Y$268, MATCH(F_Inputs_Formatted!$B107&amp;F_Inputs_Formatted!$H107,F_Inputs!$Y$4:$Y$268,0),MATCH(F_Inputs_Formatted!AB$4,F_Inputs!$A$4:$Y$4,0)),$O107),"##BLANK")</f>
        <v>##BLANK</v>
      </c>
      <c r="AC107" s="16" t="str">
        <f>IFERROR(ROUND(INDEX(F_Inputs!$A$4:$Y$268, MATCH(F_Inputs_Formatted!$B107&amp;F_Inputs_Formatted!$H107,F_Inputs!$Y$4:$Y$268,0),MATCH(F_Inputs_Formatted!AC$4,F_Inputs!$A$4:$Y$4,0)),$O107),"##BLANK")</f>
        <v>##BLANK</v>
      </c>
      <c r="AD107" s="16" t="str">
        <f>IFERROR(ROUND(INDEX(F_Inputs!$A$4:$Y$268, MATCH(F_Inputs_Formatted!$B107&amp;F_Inputs_Formatted!$H107,F_Inputs!$Y$4:$Y$268,0),MATCH(F_Inputs_Formatted!AD$4,F_Inputs!$A$4:$Y$4,0)),$O107),"##BLANK")</f>
        <v>##BLANK</v>
      </c>
      <c r="AE107" s="16" t="str">
        <f>IFERROR(ROUND(INDEX(F_Inputs!$A$4:$Y$268, MATCH(F_Inputs_Formatted!$B107&amp;F_Inputs_Formatted!$H107,F_Inputs!$Y$4:$Y$268,0),MATCH(F_Inputs_Formatted!AE$4,F_Inputs!$A$4:$Y$4,0)),$O107),"##BLANK")</f>
        <v>##BLANK</v>
      </c>
      <c r="AF107" s="16" t="str">
        <f>IFERROR(ROUND(INDEX(F_Inputs!$A$4:$Y$268, MATCH(F_Inputs_Formatted!$B107&amp;F_Inputs_Formatted!$H107,F_Inputs!$Y$4:$Y$268,0),MATCH(F_Inputs_Formatted!AF$4,F_Inputs!$A$4:$Y$4,0)),$O107),"##BLANK")</f>
        <v>##BLANK</v>
      </c>
      <c r="AG107" s="16" t="str">
        <f>IFERROR(ROUND(INDEX(F_Inputs!$A$4:$Y$268, MATCH(F_Inputs_Formatted!$B107&amp;F_Inputs_Formatted!$H107,F_Inputs!$Y$4:$Y$268,0),MATCH(F_Inputs_Formatted!AG$4,F_Inputs!$A$4:$Y$4,0)),$O107),"##BLANK")</f>
        <v>##BLANK</v>
      </c>
      <c r="AH107" s="16" t="str">
        <f>IFERROR(ROUND(INDEX(F_Inputs!$A$4:$Y$268, MATCH(F_Inputs_Formatted!$B107&amp;F_Inputs_Formatted!$H107,F_Inputs!$Y$4:$Y$268,0),MATCH(F_Inputs_Formatted!AH$4,F_Inputs!$A$4:$Y$4,0)),$O107),"##BLANK")</f>
        <v>##BLANK</v>
      </c>
      <c r="AI107" s="16" t="str">
        <f>IFERROR(ROUND(INDEX(F_Inputs!$A$4:$Y$268, MATCH(F_Inputs_Formatted!$B107&amp;F_Inputs_Formatted!$H107,F_Inputs!$Y$4:$Y$268,0),MATCH(F_Inputs_Formatted!AI$4,F_Inputs!$A$4:$Y$4,0)),$O107),"##BLANK")</f>
        <v>##BLANK</v>
      </c>
    </row>
    <row r="108" spans="1:35" x14ac:dyDescent="0.25">
      <c r="A108" s="7"/>
      <c r="B108" s="9" t="s">
        <v>69</v>
      </c>
      <c r="C108" s="9" t="str">
        <f>_xlfn.XLOOKUP($B108,FD_Lists!$B$4:$B$25,FD_Lists!C$4:C$25)</f>
        <v>Dŵr Cymru</v>
      </c>
      <c r="D108" s="9" t="str">
        <f>_xlfn.XLOOKUP($B108,FD_Lists!$B$4:$B$25,FD_Lists!D$4:D$25)</f>
        <v>Wales</v>
      </c>
      <c r="E108" s="9" t="str">
        <f>_xlfn.XLOOKUP($B108,FD_Lists!$B$4:$B$25,FD_Lists!E$4:E$25)</f>
        <v>Company</v>
      </c>
      <c r="F108" s="9" t="str">
        <f>_xlfn.XLOOKUP($B108,FD_Lists!$B$4:$B$25,FD_Lists!F$4:F$25)</f>
        <v>WaSC</v>
      </c>
      <c r="G108" s="10" t="s">
        <v>116</v>
      </c>
      <c r="H108" s="52" t="s">
        <v>60</v>
      </c>
      <c r="I108" s="11" t="str">
        <f t="shared" ref="I108:I123" si="6">B108&amp;H108</f>
        <v>WSHOUT5_09_F_PR24</v>
      </c>
      <c r="J108" s="11" t="s">
        <v>117</v>
      </c>
      <c r="K108" s="11" t="s">
        <v>118</v>
      </c>
      <c r="L108" s="11" t="s">
        <v>119</v>
      </c>
      <c r="M108" s="64" t="str">
        <f>_xlfn.XLOOKUP(F_Inputs_Formatted!H108,F_Inputs!$B:$B,F_Inputs!C:C)</f>
        <v>Underlying calculations for common performance commitments - wastewater - River water quality?(phosphorus) - Phosphorus prevented from entering rivers from partnership working in 2020</v>
      </c>
      <c r="N108" s="64" t="str">
        <f>_xlfn.XLOOKUP(F_Inputs_Formatted!H108,F_Inputs!$B:$B,F_Inputs!D:D)</f>
        <v>kg</v>
      </c>
      <c r="O108" s="11">
        <v>4</v>
      </c>
      <c r="P108" s="11"/>
      <c r="Q108" s="16" t="str">
        <f>IFERROR(ROUND(INDEX(F_Inputs!$A$4:$Y$268, MATCH(F_Inputs_Formatted!$B108&amp;F_Inputs_Formatted!$H108,F_Inputs!$Y$4:$Y$268,0),MATCH(F_Inputs_Formatted!Q$4,F_Inputs!$A$4:$Y$4,0)),$O108),"##BLANK")</f>
        <v>##BLANK</v>
      </c>
      <c r="R108" s="16" t="str">
        <f>IFERROR(ROUND(INDEX(F_Inputs!$A$4:$Y$268, MATCH(F_Inputs_Formatted!$B108&amp;F_Inputs_Formatted!$H108,F_Inputs!$Y$4:$Y$268,0),MATCH(F_Inputs_Formatted!R$4,F_Inputs!$A$4:$Y$4,0)),$O108),"##BLANK")</f>
        <v>##BLANK</v>
      </c>
      <c r="S108" s="16" t="str">
        <f>IFERROR(ROUND(INDEX(F_Inputs!$A$4:$Y$268, MATCH(F_Inputs_Formatted!$B108&amp;F_Inputs_Formatted!$H108,F_Inputs!$Y$4:$Y$268,0),MATCH(F_Inputs_Formatted!S$4,F_Inputs!$A$4:$Y$4,0)),$O108),"##BLANK")</f>
        <v>##BLANK</v>
      </c>
      <c r="T108" s="16" t="str">
        <f>IFERROR(ROUND(INDEX(F_Inputs!$A$4:$Y$268, MATCH(F_Inputs_Formatted!$B108&amp;F_Inputs_Formatted!$H108,F_Inputs!$Y$4:$Y$268,0),MATCH(F_Inputs_Formatted!T$4,F_Inputs!$A$4:$Y$4,0)),$O108),"##BLANK")</f>
        <v>##BLANK</v>
      </c>
      <c r="U108" s="16" t="str">
        <f>IFERROR(ROUND(INDEX(F_Inputs!$A$4:$Y$268, MATCH(F_Inputs_Formatted!$B108&amp;F_Inputs_Formatted!$H108,F_Inputs!$Y$4:$Y$268,0),MATCH(F_Inputs_Formatted!U$4,F_Inputs!$A$4:$Y$4,0)),$O108),"##BLANK")</f>
        <v>##BLANK</v>
      </c>
      <c r="V108" s="16" t="str">
        <f>IFERROR(ROUND(INDEX(F_Inputs!$A$4:$Y$268, MATCH(F_Inputs_Formatted!$B108&amp;F_Inputs_Formatted!$H108,F_Inputs!$Y$4:$Y$268,0),MATCH(F_Inputs_Formatted!V$4,F_Inputs!$A$4:$Y$4,0)),$O108),"##BLANK")</f>
        <v>##BLANK</v>
      </c>
      <c r="W108" s="16" t="str">
        <f>IFERROR(ROUND(INDEX(F_Inputs!$A$4:$Y$268, MATCH(F_Inputs_Formatted!$B108&amp;F_Inputs_Formatted!$H108,F_Inputs!$Y$4:$Y$268,0),MATCH(F_Inputs_Formatted!W$4,F_Inputs!$A$4:$Y$4,0)),$O108),"##BLANK")</f>
        <v>##BLANK</v>
      </c>
      <c r="X108" s="16" t="str">
        <f>IFERROR(ROUND(INDEX(F_Inputs!$A$4:$Y$268, MATCH(F_Inputs_Formatted!$B108&amp;F_Inputs_Formatted!$H108,F_Inputs!$Y$4:$Y$268,0),MATCH(F_Inputs_Formatted!X$4,F_Inputs!$A$4:$Y$4,0)),$O108),"##BLANK")</f>
        <v>##BLANK</v>
      </c>
      <c r="Y108" s="16" t="str">
        <f>IFERROR(ROUND(INDEX(F_Inputs!$A$4:$Y$268, MATCH(F_Inputs_Formatted!$B108&amp;F_Inputs_Formatted!$H108,F_Inputs!$Y$4:$Y$268,0),MATCH(F_Inputs_Formatted!Y$4,F_Inputs!$A$4:$Y$4,0)),$O108),"##BLANK")</f>
        <v>##BLANK</v>
      </c>
      <c r="Z108" s="16" t="str">
        <f>IFERROR(ROUND(INDEX(F_Inputs!$A$4:$Y$268, MATCH(F_Inputs_Formatted!$B108&amp;F_Inputs_Formatted!$H108,F_Inputs!$Y$4:$Y$268,0),MATCH(F_Inputs_Formatted!Z$4,F_Inputs!$A$4:$Y$4,0)),$O108),"##BLANK")</f>
        <v>##BLANK</v>
      </c>
      <c r="AA108" s="16" t="str">
        <f>IFERROR(ROUND(INDEX(F_Inputs!$A$4:$Y$268, MATCH(F_Inputs_Formatted!$B108&amp;F_Inputs_Formatted!$H108,F_Inputs!$Y$4:$Y$268,0),MATCH(F_Inputs_Formatted!AA$4,F_Inputs!$A$4:$Y$4,0)),$O108),"##BLANK")</f>
        <v>##BLANK</v>
      </c>
      <c r="AB108" s="16" t="str">
        <f>IFERROR(ROUND(INDEX(F_Inputs!$A$4:$Y$268, MATCH(F_Inputs_Formatted!$B108&amp;F_Inputs_Formatted!$H108,F_Inputs!$Y$4:$Y$268,0),MATCH(F_Inputs_Formatted!AB$4,F_Inputs!$A$4:$Y$4,0)),$O108),"##BLANK")</f>
        <v>##BLANK</v>
      </c>
      <c r="AC108" s="16" t="str">
        <f>IFERROR(ROUND(INDEX(F_Inputs!$A$4:$Y$268, MATCH(F_Inputs_Formatted!$B108&amp;F_Inputs_Formatted!$H108,F_Inputs!$Y$4:$Y$268,0),MATCH(F_Inputs_Formatted!AC$4,F_Inputs!$A$4:$Y$4,0)),$O108),"##BLANK")</f>
        <v>##BLANK</v>
      </c>
      <c r="AD108" s="16" t="str">
        <f>IFERROR(ROUND(INDEX(F_Inputs!$A$4:$Y$268, MATCH(F_Inputs_Formatted!$B108&amp;F_Inputs_Formatted!$H108,F_Inputs!$Y$4:$Y$268,0),MATCH(F_Inputs_Formatted!AD$4,F_Inputs!$A$4:$Y$4,0)),$O108),"##BLANK")</f>
        <v>##BLANK</v>
      </c>
      <c r="AE108" s="16" t="str">
        <f>IFERROR(ROUND(INDEX(F_Inputs!$A$4:$Y$268, MATCH(F_Inputs_Formatted!$B108&amp;F_Inputs_Formatted!$H108,F_Inputs!$Y$4:$Y$268,0),MATCH(F_Inputs_Formatted!AE$4,F_Inputs!$A$4:$Y$4,0)),$O108),"##BLANK")</f>
        <v>##BLANK</v>
      </c>
      <c r="AF108" s="16" t="str">
        <f>IFERROR(ROUND(INDEX(F_Inputs!$A$4:$Y$268, MATCH(F_Inputs_Formatted!$B108&amp;F_Inputs_Formatted!$H108,F_Inputs!$Y$4:$Y$268,0),MATCH(F_Inputs_Formatted!AF$4,F_Inputs!$A$4:$Y$4,0)),$O108),"##BLANK")</f>
        <v>##BLANK</v>
      </c>
      <c r="AG108" s="16" t="str">
        <f>IFERROR(ROUND(INDEX(F_Inputs!$A$4:$Y$268, MATCH(F_Inputs_Formatted!$B108&amp;F_Inputs_Formatted!$H108,F_Inputs!$Y$4:$Y$268,0),MATCH(F_Inputs_Formatted!AG$4,F_Inputs!$A$4:$Y$4,0)),$O108),"##BLANK")</f>
        <v>##BLANK</v>
      </c>
      <c r="AH108" s="16" t="str">
        <f>IFERROR(ROUND(INDEX(F_Inputs!$A$4:$Y$268, MATCH(F_Inputs_Formatted!$B108&amp;F_Inputs_Formatted!$H108,F_Inputs!$Y$4:$Y$268,0),MATCH(F_Inputs_Formatted!AH$4,F_Inputs!$A$4:$Y$4,0)),$O108),"##BLANK")</f>
        <v>##BLANK</v>
      </c>
      <c r="AI108" s="16" t="str">
        <f>IFERROR(ROUND(INDEX(F_Inputs!$A$4:$Y$268, MATCH(F_Inputs_Formatted!$B108&amp;F_Inputs_Formatted!$H108,F_Inputs!$Y$4:$Y$268,0),MATCH(F_Inputs_Formatted!AI$4,F_Inputs!$A$4:$Y$4,0)),$O108),"##BLANK")</f>
        <v>##BLANK</v>
      </c>
    </row>
    <row r="109" spans="1:35" x14ac:dyDescent="0.25">
      <c r="A109" s="7"/>
      <c r="B109" s="9" t="s">
        <v>71</v>
      </c>
      <c r="C109" s="9" t="str">
        <f>_xlfn.XLOOKUP($B109,FD_Lists!$B$4:$B$25,FD_Lists!C$4:C$25)</f>
        <v>Hafren Dyfrdwy</v>
      </c>
      <c r="D109" s="9" t="str">
        <f>_xlfn.XLOOKUP($B109,FD_Lists!$B$4:$B$25,FD_Lists!D$4:D$25)</f>
        <v>Wales</v>
      </c>
      <c r="E109" s="9" t="str">
        <f>_xlfn.XLOOKUP($B109,FD_Lists!$B$4:$B$25,FD_Lists!E$4:E$25)</f>
        <v>Company</v>
      </c>
      <c r="F109" s="9" t="str">
        <f>_xlfn.XLOOKUP($B109,FD_Lists!$B$4:$B$25,FD_Lists!F$4:F$25)</f>
        <v>WaSC</v>
      </c>
      <c r="G109" s="10" t="s">
        <v>116</v>
      </c>
      <c r="H109" s="52" t="s">
        <v>60</v>
      </c>
      <c r="I109" s="11" t="str">
        <f t="shared" si="6"/>
        <v>HDDOUT5_09_F_PR24</v>
      </c>
      <c r="J109" s="11" t="s">
        <v>117</v>
      </c>
      <c r="K109" s="11" t="s">
        <v>118</v>
      </c>
      <c r="L109" s="11" t="s">
        <v>119</v>
      </c>
      <c r="M109" s="64" t="str">
        <f>_xlfn.XLOOKUP(F_Inputs_Formatted!H109,F_Inputs!$B:$B,F_Inputs!C:C)</f>
        <v>Underlying calculations for common performance commitments - wastewater - River water quality?(phosphorus) - Phosphorus prevented from entering rivers from partnership working in 2020</v>
      </c>
      <c r="N109" s="64" t="str">
        <f>_xlfn.XLOOKUP(F_Inputs_Formatted!H109,F_Inputs!$B:$B,F_Inputs!D:D)</f>
        <v>kg</v>
      </c>
      <c r="O109" s="11">
        <v>4</v>
      </c>
      <c r="P109" s="11"/>
      <c r="Q109" s="16" t="str">
        <f>IFERROR(ROUND(INDEX(F_Inputs!$A$4:$Y$268, MATCH(F_Inputs_Formatted!$B109&amp;F_Inputs_Formatted!$H109,F_Inputs!$Y$4:$Y$268,0),MATCH(F_Inputs_Formatted!Q$4,F_Inputs!$A$4:$Y$4,0)),$O109),"##BLANK")</f>
        <v>##BLANK</v>
      </c>
      <c r="R109" s="16" t="str">
        <f>IFERROR(ROUND(INDEX(F_Inputs!$A$4:$Y$268, MATCH(F_Inputs_Formatted!$B109&amp;F_Inputs_Formatted!$H109,F_Inputs!$Y$4:$Y$268,0),MATCH(F_Inputs_Formatted!R$4,F_Inputs!$A$4:$Y$4,0)),$O109),"##BLANK")</f>
        <v>##BLANK</v>
      </c>
      <c r="S109" s="16" t="str">
        <f>IFERROR(ROUND(INDEX(F_Inputs!$A$4:$Y$268, MATCH(F_Inputs_Formatted!$B109&amp;F_Inputs_Formatted!$H109,F_Inputs!$Y$4:$Y$268,0),MATCH(F_Inputs_Formatted!S$4,F_Inputs!$A$4:$Y$4,0)),$O109),"##BLANK")</f>
        <v>##BLANK</v>
      </c>
      <c r="T109" s="16" t="str">
        <f>IFERROR(ROUND(INDEX(F_Inputs!$A$4:$Y$268, MATCH(F_Inputs_Formatted!$B109&amp;F_Inputs_Formatted!$H109,F_Inputs!$Y$4:$Y$268,0),MATCH(F_Inputs_Formatted!T$4,F_Inputs!$A$4:$Y$4,0)),$O109),"##BLANK")</f>
        <v>##BLANK</v>
      </c>
      <c r="U109" s="16" t="str">
        <f>IFERROR(ROUND(INDEX(F_Inputs!$A$4:$Y$268, MATCH(F_Inputs_Formatted!$B109&amp;F_Inputs_Formatted!$H109,F_Inputs!$Y$4:$Y$268,0),MATCH(F_Inputs_Formatted!U$4,F_Inputs!$A$4:$Y$4,0)),$O109),"##BLANK")</f>
        <v>##BLANK</v>
      </c>
      <c r="V109" s="16" t="str">
        <f>IFERROR(ROUND(INDEX(F_Inputs!$A$4:$Y$268, MATCH(F_Inputs_Formatted!$B109&amp;F_Inputs_Formatted!$H109,F_Inputs!$Y$4:$Y$268,0),MATCH(F_Inputs_Formatted!V$4,F_Inputs!$A$4:$Y$4,0)),$O109),"##BLANK")</f>
        <v>##BLANK</v>
      </c>
      <c r="W109" s="16" t="str">
        <f>IFERROR(ROUND(INDEX(F_Inputs!$A$4:$Y$268, MATCH(F_Inputs_Formatted!$B109&amp;F_Inputs_Formatted!$H109,F_Inputs!$Y$4:$Y$268,0),MATCH(F_Inputs_Formatted!W$4,F_Inputs!$A$4:$Y$4,0)),$O109),"##BLANK")</f>
        <v>##BLANK</v>
      </c>
      <c r="X109" s="16" t="str">
        <f>IFERROR(ROUND(INDEX(F_Inputs!$A$4:$Y$268, MATCH(F_Inputs_Formatted!$B109&amp;F_Inputs_Formatted!$H109,F_Inputs!$Y$4:$Y$268,0),MATCH(F_Inputs_Formatted!X$4,F_Inputs!$A$4:$Y$4,0)),$O109),"##BLANK")</f>
        <v>##BLANK</v>
      </c>
      <c r="Y109" s="16" t="str">
        <f>IFERROR(ROUND(INDEX(F_Inputs!$A$4:$Y$268, MATCH(F_Inputs_Formatted!$B109&amp;F_Inputs_Formatted!$H109,F_Inputs!$Y$4:$Y$268,0),MATCH(F_Inputs_Formatted!Y$4,F_Inputs!$A$4:$Y$4,0)),$O109),"##BLANK")</f>
        <v>##BLANK</v>
      </c>
      <c r="Z109" s="16" t="str">
        <f>IFERROR(ROUND(INDEX(F_Inputs!$A$4:$Y$268, MATCH(F_Inputs_Formatted!$B109&amp;F_Inputs_Formatted!$H109,F_Inputs!$Y$4:$Y$268,0),MATCH(F_Inputs_Formatted!Z$4,F_Inputs!$A$4:$Y$4,0)),$O109),"##BLANK")</f>
        <v>##BLANK</v>
      </c>
      <c r="AA109" s="16" t="str">
        <f>IFERROR(ROUND(INDEX(F_Inputs!$A$4:$Y$268, MATCH(F_Inputs_Formatted!$B109&amp;F_Inputs_Formatted!$H109,F_Inputs!$Y$4:$Y$268,0),MATCH(F_Inputs_Formatted!AA$4,F_Inputs!$A$4:$Y$4,0)),$O109),"##BLANK")</f>
        <v>##BLANK</v>
      </c>
      <c r="AB109" s="16" t="str">
        <f>IFERROR(ROUND(INDEX(F_Inputs!$A$4:$Y$268, MATCH(F_Inputs_Formatted!$B109&amp;F_Inputs_Formatted!$H109,F_Inputs!$Y$4:$Y$268,0),MATCH(F_Inputs_Formatted!AB$4,F_Inputs!$A$4:$Y$4,0)),$O109),"##BLANK")</f>
        <v>##BLANK</v>
      </c>
      <c r="AC109" s="16" t="str">
        <f>IFERROR(ROUND(INDEX(F_Inputs!$A$4:$Y$268, MATCH(F_Inputs_Formatted!$B109&amp;F_Inputs_Formatted!$H109,F_Inputs!$Y$4:$Y$268,0),MATCH(F_Inputs_Formatted!AC$4,F_Inputs!$A$4:$Y$4,0)),$O109),"##BLANK")</f>
        <v>##BLANK</v>
      </c>
      <c r="AD109" s="16" t="str">
        <f>IFERROR(ROUND(INDEX(F_Inputs!$A$4:$Y$268, MATCH(F_Inputs_Formatted!$B109&amp;F_Inputs_Formatted!$H109,F_Inputs!$Y$4:$Y$268,0),MATCH(F_Inputs_Formatted!AD$4,F_Inputs!$A$4:$Y$4,0)),$O109),"##BLANK")</f>
        <v>##BLANK</v>
      </c>
      <c r="AE109" s="16" t="str">
        <f>IFERROR(ROUND(INDEX(F_Inputs!$A$4:$Y$268, MATCH(F_Inputs_Formatted!$B109&amp;F_Inputs_Formatted!$H109,F_Inputs!$Y$4:$Y$268,0),MATCH(F_Inputs_Formatted!AE$4,F_Inputs!$A$4:$Y$4,0)),$O109),"##BLANK")</f>
        <v>##BLANK</v>
      </c>
      <c r="AF109" s="16" t="str">
        <f>IFERROR(ROUND(INDEX(F_Inputs!$A$4:$Y$268, MATCH(F_Inputs_Formatted!$B109&amp;F_Inputs_Formatted!$H109,F_Inputs!$Y$4:$Y$268,0),MATCH(F_Inputs_Formatted!AF$4,F_Inputs!$A$4:$Y$4,0)),$O109),"##BLANK")</f>
        <v>##BLANK</v>
      </c>
      <c r="AG109" s="16" t="str">
        <f>IFERROR(ROUND(INDEX(F_Inputs!$A$4:$Y$268, MATCH(F_Inputs_Formatted!$B109&amp;F_Inputs_Formatted!$H109,F_Inputs!$Y$4:$Y$268,0),MATCH(F_Inputs_Formatted!AG$4,F_Inputs!$A$4:$Y$4,0)),$O109),"##BLANK")</f>
        <v>##BLANK</v>
      </c>
      <c r="AH109" s="16" t="str">
        <f>IFERROR(ROUND(INDEX(F_Inputs!$A$4:$Y$268, MATCH(F_Inputs_Formatted!$B109&amp;F_Inputs_Formatted!$H109,F_Inputs!$Y$4:$Y$268,0),MATCH(F_Inputs_Formatted!AH$4,F_Inputs!$A$4:$Y$4,0)),$O109),"##BLANK")</f>
        <v>##BLANK</v>
      </c>
      <c r="AI109" s="16" t="str">
        <f>IFERROR(ROUND(INDEX(F_Inputs!$A$4:$Y$268, MATCH(F_Inputs_Formatted!$B109&amp;F_Inputs_Formatted!$H109,F_Inputs!$Y$4:$Y$268,0),MATCH(F_Inputs_Formatted!AI$4,F_Inputs!$A$4:$Y$4,0)),$O109),"##BLANK")</f>
        <v>##BLANK</v>
      </c>
    </row>
    <row r="110" spans="1:35" x14ac:dyDescent="0.25">
      <c r="A110" s="7"/>
      <c r="B110" s="9" t="s">
        <v>75</v>
      </c>
      <c r="C110" s="9" t="str">
        <f>_xlfn.XLOOKUP($B110,FD_Lists!$B$4:$B$25,FD_Lists!C$4:C$25)</f>
        <v>Northumbrian Water</v>
      </c>
      <c r="D110" s="9" t="str">
        <f>_xlfn.XLOOKUP($B110,FD_Lists!$B$4:$B$25,FD_Lists!D$4:D$25)</f>
        <v>England</v>
      </c>
      <c r="E110" s="9" t="str">
        <f>_xlfn.XLOOKUP($B110,FD_Lists!$B$4:$B$25,FD_Lists!E$4:E$25)</f>
        <v>Company</v>
      </c>
      <c r="F110" s="9" t="str">
        <f>_xlfn.XLOOKUP($B110,FD_Lists!$B$4:$B$25,FD_Lists!F$4:F$25)</f>
        <v>WaSC</v>
      </c>
      <c r="G110" s="10" t="s">
        <v>116</v>
      </c>
      <c r="H110" s="52" t="s">
        <v>60</v>
      </c>
      <c r="I110" s="11" t="str">
        <f t="shared" si="6"/>
        <v>NESOUT5_09_F_PR24</v>
      </c>
      <c r="J110" s="11" t="s">
        <v>117</v>
      </c>
      <c r="K110" s="11" t="s">
        <v>118</v>
      </c>
      <c r="L110" s="11" t="s">
        <v>119</v>
      </c>
      <c r="M110" s="64" t="str">
        <f>_xlfn.XLOOKUP(F_Inputs_Formatted!H110,F_Inputs!$B:$B,F_Inputs!C:C)</f>
        <v>Underlying calculations for common performance commitments - wastewater - River water quality?(phosphorus) - Phosphorus prevented from entering rivers from partnership working in 2020</v>
      </c>
      <c r="N110" s="64" t="str">
        <f>_xlfn.XLOOKUP(F_Inputs_Formatted!H110,F_Inputs!$B:$B,F_Inputs!D:D)</f>
        <v>kg</v>
      </c>
      <c r="O110" s="11">
        <v>4</v>
      </c>
      <c r="P110" s="11"/>
      <c r="Q110" s="16" t="str">
        <f>IFERROR(ROUND(INDEX(F_Inputs!$A$4:$Y$268, MATCH(F_Inputs_Formatted!$B110&amp;F_Inputs_Formatted!$H110,F_Inputs!$Y$4:$Y$268,0),MATCH(F_Inputs_Formatted!Q$4,F_Inputs!$A$4:$Y$4,0)),$O110),"##BLANK")</f>
        <v>##BLANK</v>
      </c>
      <c r="R110" s="16" t="str">
        <f>IFERROR(ROUND(INDEX(F_Inputs!$A$4:$Y$268, MATCH(F_Inputs_Formatted!$B110&amp;F_Inputs_Formatted!$H110,F_Inputs!$Y$4:$Y$268,0),MATCH(F_Inputs_Formatted!R$4,F_Inputs!$A$4:$Y$4,0)),$O110),"##BLANK")</f>
        <v>##BLANK</v>
      </c>
      <c r="S110" s="16" t="str">
        <f>IFERROR(ROUND(INDEX(F_Inputs!$A$4:$Y$268, MATCH(F_Inputs_Formatted!$B110&amp;F_Inputs_Formatted!$H110,F_Inputs!$Y$4:$Y$268,0),MATCH(F_Inputs_Formatted!S$4,F_Inputs!$A$4:$Y$4,0)),$O110),"##BLANK")</f>
        <v>##BLANK</v>
      </c>
      <c r="T110" s="16" t="str">
        <f>IFERROR(ROUND(INDEX(F_Inputs!$A$4:$Y$268, MATCH(F_Inputs_Formatted!$B110&amp;F_Inputs_Formatted!$H110,F_Inputs!$Y$4:$Y$268,0),MATCH(F_Inputs_Formatted!T$4,F_Inputs!$A$4:$Y$4,0)),$O110),"##BLANK")</f>
        <v>##BLANK</v>
      </c>
      <c r="U110" s="16" t="str">
        <f>IFERROR(ROUND(INDEX(F_Inputs!$A$4:$Y$268, MATCH(F_Inputs_Formatted!$B110&amp;F_Inputs_Formatted!$H110,F_Inputs!$Y$4:$Y$268,0),MATCH(F_Inputs_Formatted!U$4,F_Inputs!$A$4:$Y$4,0)),$O110),"##BLANK")</f>
        <v>##BLANK</v>
      </c>
      <c r="V110" s="16" t="str">
        <f>IFERROR(ROUND(INDEX(F_Inputs!$A$4:$Y$268, MATCH(F_Inputs_Formatted!$B110&amp;F_Inputs_Formatted!$H110,F_Inputs!$Y$4:$Y$268,0),MATCH(F_Inputs_Formatted!V$4,F_Inputs!$A$4:$Y$4,0)),$O110),"##BLANK")</f>
        <v>##BLANK</v>
      </c>
      <c r="W110" s="16" t="str">
        <f>IFERROR(ROUND(INDEX(F_Inputs!$A$4:$Y$268, MATCH(F_Inputs_Formatted!$B110&amp;F_Inputs_Formatted!$H110,F_Inputs!$Y$4:$Y$268,0),MATCH(F_Inputs_Formatted!W$4,F_Inputs!$A$4:$Y$4,0)),$O110),"##BLANK")</f>
        <v>##BLANK</v>
      </c>
      <c r="X110" s="16" t="str">
        <f>IFERROR(ROUND(INDEX(F_Inputs!$A$4:$Y$268, MATCH(F_Inputs_Formatted!$B110&amp;F_Inputs_Formatted!$H110,F_Inputs!$Y$4:$Y$268,0),MATCH(F_Inputs_Formatted!X$4,F_Inputs!$A$4:$Y$4,0)),$O110),"##BLANK")</f>
        <v>##BLANK</v>
      </c>
      <c r="Y110" s="16" t="str">
        <f>IFERROR(ROUND(INDEX(F_Inputs!$A$4:$Y$268, MATCH(F_Inputs_Formatted!$B110&amp;F_Inputs_Formatted!$H110,F_Inputs!$Y$4:$Y$268,0),MATCH(F_Inputs_Formatted!Y$4,F_Inputs!$A$4:$Y$4,0)),$O110),"##BLANK")</f>
        <v>##BLANK</v>
      </c>
      <c r="Z110" s="16" t="str">
        <f>IFERROR(ROUND(INDEX(F_Inputs!$A$4:$Y$268, MATCH(F_Inputs_Formatted!$B110&amp;F_Inputs_Formatted!$H110,F_Inputs!$Y$4:$Y$268,0),MATCH(F_Inputs_Formatted!Z$4,F_Inputs!$A$4:$Y$4,0)),$O110),"##BLANK")</f>
        <v>##BLANK</v>
      </c>
      <c r="AA110" s="16" t="str">
        <f>IFERROR(ROUND(INDEX(F_Inputs!$A$4:$Y$268, MATCH(F_Inputs_Formatted!$B110&amp;F_Inputs_Formatted!$H110,F_Inputs!$Y$4:$Y$268,0),MATCH(F_Inputs_Formatted!AA$4,F_Inputs!$A$4:$Y$4,0)),$O110),"##BLANK")</f>
        <v>##BLANK</v>
      </c>
      <c r="AB110" s="16" t="str">
        <f>IFERROR(ROUND(INDEX(F_Inputs!$A$4:$Y$268, MATCH(F_Inputs_Formatted!$B110&amp;F_Inputs_Formatted!$H110,F_Inputs!$Y$4:$Y$268,0),MATCH(F_Inputs_Formatted!AB$4,F_Inputs!$A$4:$Y$4,0)),$O110),"##BLANK")</f>
        <v>##BLANK</v>
      </c>
      <c r="AC110" s="16" t="str">
        <f>IFERROR(ROUND(INDEX(F_Inputs!$A$4:$Y$268, MATCH(F_Inputs_Formatted!$B110&amp;F_Inputs_Formatted!$H110,F_Inputs!$Y$4:$Y$268,0),MATCH(F_Inputs_Formatted!AC$4,F_Inputs!$A$4:$Y$4,0)),$O110),"##BLANK")</f>
        <v>##BLANK</v>
      </c>
      <c r="AD110" s="16" t="str">
        <f>IFERROR(ROUND(INDEX(F_Inputs!$A$4:$Y$268, MATCH(F_Inputs_Formatted!$B110&amp;F_Inputs_Formatted!$H110,F_Inputs!$Y$4:$Y$268,0),MATCH(F_Inputs_Formatted!AD$4,F_Inputs!$A$4:$Y$4,0)),$O110),"##BLANK")</f>
        <v>##BLANK</v>
      </c>
      <c r="AE110" s="16" t="str">
        <f>IFERROR(ROUND(INDEX(F_Inputs!$A$4:$Y$268, MATCH(F_Inputs_Formatted!$B110&amp;F_Inputs_Formatted!$H110,F_Inputs!$Y$4:$Y$268,0),MATCH(F_Inputs_Formatted!AE$4,F_Inputs!$A$4:$Y$4,0)),$O110),"##BLANK")</f>
        <v>##BLANK</v>
      </c>
      <c r="AF110" s="16" t="str">
        <f>IFERROR(ROUND(INDEX(F_Inputs!$A$4:$Y$268, MATCH(F_Inputs_Formatted!$B110&amp;F_Inputs_Formatted!$H110,F_Inputs!$Y$4:$Y$268,0),MATCH(F_Inputs_Formatted!AF$4,F_Inputs!$A$4:$Y$4,0)),$O110),"##BLANK")</f>
        <v>##BLANK</v>
      </c>
      <c r="AG110" s="16" t="str">
        <f>IFERROR(ROUND(INDEX(F_Inputs!$A$4:$Y$268, MATCH(F_Inputs_Formatted!$B110&amp;F_Inputs_Formatted!$H110,F_Inputs!$Y$4:$Y$268,0),MATCH(F_Inputs_Formatted!AG$4,F_Inputs!$A$4:$Y$4,0)),$O110),"##BLANK")</f>
        <v>##BLANK</v>
      </c>
      <c r="AH110" s="16" t="str">
        <f>IFERROR(ROUND(INDEX(F_Inputs!$A$4:$Y$268, MATCH(F_Inputs_Formatted!$B110&amp;F_Inputs_Formatted!$H110,F_Inputs!$Y$4:$Y$268,0),MATCH(F_Inputs_Formatted!AH$4,F_Inputs!$A$4:$Y$4,0)),$O110),"##BLANK")</f>
        <v>##BLANK</v>
      </c>
      <c r="AI110" s="16" t="str">
        <f>IFERROR(ROUND(INDEX(F_Inputs!$A$4:$Y$268, MATCH(F_Inputs_Formatted!$B110&amp;F_Inputs_Formatted!$H110,F_Inputs!$Y$4:$Y$268,0),MATCH(F_Inputs_Formatted!AI$4,F_Inputs!$A$4:$Y$4,0)),$O110),"##BLANK")</f>
        <v>##BLANK</v>
      </c>
    </row>
    <row r="111" spans="1:35" x14ac:dyDescent="0.25">
      <c r="A111" s="7"/>
      <c r="B111" s="9" t="s">
        <v>76</v>
      </c>
      <c r="C111" s="9" t="str">
        <f>_xlfn.XLOOKUP($B111,FD_Lists!$B$4:$B$25,FD_Lists!C$4:C$25)</f>
        <v>Severn Trent Water</v>
      </c>
      <c r="D111" s="9" t="str">
        <f>_xlfn.XLOOKUP($B111,FD_Lists!$B$4:$B$25,FD_Lists!D$4:D$25)</f>
        <v>England</v>
      </c>
      <c r="E111" s="9" t="str">
        <f>_xlfn.XLOOKUP($B111,FD_Lists!$B$4:$B$25,FD_Lists!E$4:E$25)</f>
        <v>Company</v>
      </c>
      <c r="F111" s="9" t="str">
        <f>_xlfn.XLOOKUP($B111,FD_Lists!$B$4:$B$25,FD_Lists!F$4:F$25)</f>
        <v>WaSC</v>
      </c>
      <c r="G111" s="10" t="s">
        <v>116</v>
      </c>
      <c r="H111" s="52" t="s">
        <v>60</v>
      </c>
      <c r="I111" s="11" t="str">
        <f t="shared" si="6"/>
        <v>SVEOUT5_09_F_PR24</v>
      </c>
      <c r="J111" s="11" t="s">
        <v>117</v>
      </c>
      <c r="K111" s="11" t="s">
        <v>118</v>
      </c>
      <c r="L111" s="11" t="s">
        <v>119</v>
      </c>
      <c r="M111" s="64" t="str">
        <f>_xlfn.XLOOKUP(F_Inputs_Formatted!H111,F_Inputs!$B:$B,F_Inputs!C:C)</f>
        <v>Underlying calculations for common performance commitments - wastewater - River water quality?(phosphorus) - Phosphorus prevented from entering rivers from partnership working in 2020</v>
      </c>
      <c r="N111" s="64" t="str">
        <f>_xlfn.XLOOKUP(F_Inputs_Formatted!H111,F_Inputs!$B:$B,F_Inputs!D:D)</f>
        <v>kg</v>
      </c>
      <c r="O111" s="11">
        <v>4</v>
      </c>
      <c r="P111" s="11"/>
      <c r="Q111" s="16" t="str">
        <f>IFERROR(ROUND(INDEX(F_Inputs!$A$4:$Y$268, MATCH(F_Inputs_Formatted!$B111&amp;F_Inputs_Formatted!$H111,F_Inputs!$Y$4:$Y$268,0),MATCH(F_Inputs_Formatted!Q$4,F_Inputs!$A$4:$Y$4,0)),$O111),"##BLANK")</f>
        <v>##BLANK</v>
      </c>
      <c r="R111" s="16" t="str">
        <f>IFERROR(ROUND(INDEX(F_Inputs!$A$4:$Y$268, MATCH(F_Inputs_Formatted!$B111&amp;F_Inputs_Formatted!$H111,F_Inputs!$Y$4:$Y$268,0),MATCH(F_Inputs_Formatted!R$4,F_Inputs!$A$4:$Y$4,0)),$O111),"##BLANK")</f>
        <v>##BLANK</v>
      </c>
      <c r="S111" s="16" t="str">
        <f>IFERROR(ROUND(INDEX(F_Inputs!$A$4:$Y$268, MATCH(F_Inputs_Formatted!$B111&amp;F_Inputs_Formatted!$H111,F_Inputs!$Y$4:$Y$268,0),MATCH(F_Inputs_Formatted!S$4,F_Inputs!$A$4:$Y$4,0)),$O111),"##BLANK")</f>
        <v>##BLANK</v>
      </c>
      <c r="T111" s="16" t="str">
        <f>IFERROR(ROUND(INDEX(F_Inputs!$A$4:$Y$268, MATCH(F_Inputs_Formatted!$B111&amp;F_Inputs_Formatted!$H111,F_Inputs!$Y$4:$Y$268,0),MATCH(F_Inputs_Formatted!T$4,F_Inputs!$A$4:$Y$4,0)),$O111),"##BLANK")</f>
        <v>##BLANK</v>
      </c>
      <c r="U111" s="16" t="str">
        <f>IFERROR(ROUND(INDEX(F_Inputs!$A$4:$Y$268, MATCH(F_Inputs_Formatted!$B111&amp;F_Inputs_Formatted!$H111,F_Inputs!$Y$4:$Y$268,0),MATCH(F_Inputs_Formatted!U$4,F_Inputs!$A$4:$Y$4,0)),$O111),"##BLANK")</f>
        <v>##BLANK</v>
      </c>
      <c r="V111" s="16" t="str">
        <f>IFERROR(ROUND(INDEX(F_Inputs!$A$4:$Y$268, MATCH(F_Inputs_Formatted!$B111&amp;F_Inputs_Formatted!$H111,F_Inputs!$Y$4:$Y$268,0),MATCH(F_Inputs_Formatted!V$4,F_Inputs!$A$4:$Y$4,0)),$O111),"##BLANK")</f>
        <v>##BLANK</v>
      </c>
      <c r="W111" s="16" t="str">
        <f>IFERROR(ROUND(INDEX(F_Inputs!$A$4:$Y$268, MATCH(F_Inputs_Formatted!$B111&amp;F_Inputs_Formatted!$H111,F_Inputs!$Y$4:$Y$268,0),MATCH(F_Inputs_Formatted!W$4,F_Inputs!$A$4:$Y$4,0)),$O111),"##BLANK")</f>
        <v>##BLANK</v>
      </c>
      <c r="X111" s="16" t="str">
        <f>IFERROR(ROUND(INDEX(F_Inputs!$A$4:$Y$268, MATCH(F_Inputs_Formatted!$B111&amp;F_Inputs_Formatted!$H111,F_Inputs!$Y$4:$Y$268,0),MATCH(F_Inputs_Formatted!X$4,F_Inputs!$A$4:$Y$4,0)),$O111),"##BLANK")</f>
        <v>##BLANK</v>
      </c>
      <c r="Y111" s="16" t="str">
        <f>IFERROR(ROUND(INDEX(F_Inputs!$A$4:$Y$268, MATCH(F_Inputs_Formatted!$B111&amp;F_Inputs_Formatted!$H111,F_Inputs!$Y$4:$Y$268,0),MATCH(F_Inputs_Formatted!Y$4,F_Inputs!$A$4:$Y$4,0)),$O111),"##BLANK")</f>
        <v>##BLANK</v>
      </c>
      <c r="Z111" s="16" t="str">
        <f>IFERROR(ROUND(INDEX(F_Inputs!$A$4:$Y$268, MATCH(F_Inputs_Formatted!$B111&amp;F_Inputs_Formatted!$H111,F_Inputs!$Y$4:$Y$268,0),MATCH(F_Inputs_Formatted!Z$4,F_Inputs!$A$4:$Y$4,0)),$O111),"##BLANK")</f>
        <v>##BLANK</v>
      </c>
      <c r="AA111" s="16" t="str">
        <f>IFERROR(ROUND(INDEX(F_Inputs!$A$4:$Y$268, MATCH(F_Inputs_Formatted!$B111&amp;F_Inputs_Formatted!$H111,F_Inputs!$Y$4:$Y$268,0),MATCH(F_Inputs_Formatted!AA$4,F_Inputs!$A$4:$Y$4,0)),$O111),"##BLANK")</f>
        <v>##BLANK</v>
      </c>
      <c r="AB111" s="16" t="str">
        <f>IFERROR(ROUND(INDEX(F_Inputs!$A$4:$Y$268, MATCH(F_Inputs_Formatted!$B111&amp;F_Inputs_Formatted!$H111,F_Inputs!$Y$4:$Y$268,0),MATCH(F_Inputs_Formatted!AB$4,F_Inputs!$A$4:$Y$4,0)),$O111),"##BLANK")</f>
        <v>##BLANK</v>
      </c>
      <c r="AC111" s="16" t="str">
        <f>IFERROR(ROUND(INDEX(F_Inputs!$A$4:$Y$268, MATCH(F_Inputs_Formatted!$B111&amp;F_Inputs_Formatted!$H111,F_Inputs!$Y$4:$Y$268,0),MATCH(F_Inputs_Formatted!AC$4,F_Inputs!$A$4:$Y$4,0)),$O111),"##BLANK")</f>
        <v>##BLANK</v>
      </c>
      <c r="AD111" s="16" t="str">
        <f>IFERROR(ROUND(INDEX(F_Inputs!$A$4:$Y$268, MATCH(F_Inputs_Formatted!$B111&amp;F_Inputs_Formatted!$H111,F_Inputs!$Y$4:$Y$268,0),MATCH(F_Inputs_Formatted!AD$4,F_Inputs!$A$4:$Y$4,0)),$O111),"##BLANK")</f>
        <v>##BLANK</v>
      </c>
      <c r="AE111" s="16" t="str">
        <f>IFERROR(ROUND(INDEX(F_Inputs!$A$4:$Y$268, MATCH(F_Inputs_Formatted!$B111&amp;F_Inputs_Formatted!$H111,F_Inputs!$Y$4:$Y$268,0),MATCH(F_Inputs_Formatted!AE$4,F_Inputs!$A$4:$Y$4,0)),$O111),"##BLANK")</f>
        <v>##BLANK</v>
      </c>
      <c r="AF111" s="16" t="str">
        <f>IFERROR(ROUND(INDEX(F_Inputs!$A$4:$Y$268, MATCH(F_Inputs_Formatted!$B111&amp;F_Inputs_Formatted!$H111,F_Inputs!$Y$4:$Y$268,0),MATCH(F_Inputs_Formatted!AF$4,F_Inputs!$A$4:$Y$4,0)),$O111),"##BLANK")</f>
        <v>##BLANK</v>
      </c>
      <c r="AG111" s="16" t="str">
        <f>IFERROR(ROUND(INDEX(F_Inputs!$A$4:$Y$268, MATCH(F_Inputs_Formatted!$B111&amp;F_Inputs_Formatted!$H111,F_Inputs!$Y$4:$Y$268,0),MATCH(F_Inputs_Formatted!AG$4,F_Inputs!$A$4:$Y$4,0)),$O111),"##BLANK")</f>
        <v>##BLANK</v>
      </c>
      <c r="AH111" s="16" t="str">
        <f>IFERROR(ROUND(INDEX(F_Inputs!$A$4:$Y$268, MATCH(F_Inputs_Formatted!$B111&amp;F_Inputs_Formatted!$H111,F_Inputs!$Y$4:$Y$268,0),MATCH(F_Inputs_Formatted!AH$4,F_Inputs!$A$4:$Y$4,0)),$O111),"##BLANK")</f>
        <v>##BLANK</v>
      </c>
      <c r="AI111" s="16" t="str">
        <f>IFERROR(ROUND(INDEX(F_Inputs!$A$4:$Y$268, MATCH(F_Inputs_Formatted!$B111&amp;F_Inputs_Formatted!$H111,F_Inputs!$Y$4:$Y$268,0),MATCH(F_Inputs_Formatted!AI$4,F_Inputs!$A$4:$Y$4,0)),$O111),"##BLANK")</f>
        <v>##BLANK</v>
      </c>
    </row>
    <row r="112" spans="1:35" x14ac:dyDescent="0.25">
      <c r="A112" s="7"/>
      <c r="B112" s="9" t="s">
        <v>81</v>
      </c>
      <c r="C112" s="9" t="str">
        <f>_xlfn.XLOOKUP($B112,FD_Lists!$B$4:$B$25,FD_Lists!C$4:C$25)</f>
        <v>Southern Water</v>
      </c>
      <c r="D112" s="9" t="str">
        <f>_xlfn.XLOOKUP($B112,FD_Lists!$B$4:$B$25,FD_Lists!D$4:D$25)</f>
        <v>England</v>
      </c>
      <c r="E112" s="9" t="str">
        <f>_xlfn.XLOOKUP($B112,FD_Lists!$B$4:$B$25,FD_Lists!E$4:E$25)</f>
        <v>Company</v>
      </c>
      <c r="F112" s="9" t="str">
        <f>_xlfn.XLOOKUP($B112,FD_Lists!$B$4:$B$25,FD_Lists!F$4:F$25)</f>
        <v>WaSC</v>
      </c>
      <c r="G112" s="10" t="s">
        <v>116</v>
      </c>
      <c r="H112" s="52" t="s">
        <v>60</v>
      </c>
      <c r="I112" s="11" t="str">
        <f t="shared" si="6"/>
        <v>SRNOUT5_09_F_PR24</v>
      </c>
      <c r="J112" s="11" t="s">
        <v>117</v>
      </c>
      <c r="K112" s="11" t="s">
        <v>118</v>
      </c>
      <c r="L112" s="11" t="s">
        <v>119</v>
      </c>
      <c r="M112" s="64" t="str">
        <f>_xlfn.XLOOKUP(F_Inputs_Formatted!H112,F_Inputs!$B:$B,F_Inputs!C:C)</f>
        <v>Underlying calculations for common performance commitments - wastewater - River water quality?(phosphorus) - Phosphorus prevented from entering rivers from partnership working in 2020</v>
      </c>
      <c r="N112" s="64" t="str">
        <f>_xlfn.XLOOKUP(F_Inputs_Formatted!H112,F_Inputs!$B:$B,F_Inputs!D:D)</f>
        <v>kg</v>
      </c>
      <c r="O112" s="11">
        <v>4</v>
      </c>
      <c r="P112" s="11"/>
      <c r="Q112" s="16" t="str">
        <f>IFERROR(ROUND(INDEX(F_Inputs!$A$4:$Y$268, MATCH(F_Inputs_Formatted!$B112&amp;F_Inputs_Formatted!$H112,F_Inputs!$Y$4:$Y$268,0),MATCH(F_Inputs_Formatted!Q$4,F_Inputs!$A$4:$Y$4,0)),$O112),"##BLANK")</f>
        <v>##BLANK</v>
      </c>
      <c r="R112" s="16" t="str">
        <f>IFERROR(ROUND(INDEX(F_Inputs!$A$4:$Y$268, MATCH(F_Inputs_Formatted!$B112&amp;F_Inputs_Formatted!$H112,F_Inputs!$Y$4:$Y$268,0),MATCH(F_Inputs_Formatted!R$4,F_Inputs!$A$4:$Y$4,0)),$O112),"##BLANK")</f>
        <v>##BLANK</v>
      </c>
      <c r="S112" s="16" t="str">
        <f>IFERROR(ROUND(INDEX(F_Inputs!$A$4:$Y$268, MATCH(F_Inputs_Formatted!$B112&amp;F_Inputs_Formatted!$H112,F_Inputs!$Y$4:$Y$268,0),MATCH(F_Inputs_Formatted!S$4,F_Inputs!$A$4:$Y$4,0)),$O112),"##BLANK")</f>
        <v>##BLANK</v>
      </c>
      <c r="T112" s="16" t="str">
        <f>IFERROR(ROUND(INDEX(F_Inputs!$A$4:$Y$268, MATCH(F_Inputs_Formatted!$B112&amp;F_Inputs_Formatted!$H112,F_Inputs!$Y$4:$Y$268,0),MATCH(F_Inputs_Formatted!T$4,F_Inputs!$A$4:$Y$4,0)),$O112),"##BLANK")</f>
        <v>##BLANK</v>
      </c>
      <c r="U112" s="16" t="str">
        <f>IFERROR(ROUND(INDEX(F_Inputs!$A$4:$Y$268, MATCH(F_Inputs_Formatted!$B112&amp;F_Inputs_Formatted!$H112,F_Inputs!$Y$4:$Y$268,0),MATCH(F_Inputs_Formatted!U$4,F_Inputs!$A$4:$Y$4,0)),$O112),"##BLANK")</f>
        <v>##BLANK</v>
      </c>
      <c r="V112" s="16" t="str">
        <f>IFERROR(ROUND(INDEX(F_Inputs!$A$4:$Y$268, MATCH(F_Inputs_Formatted!$B112&amp;F_Inputs_Formatted!$H112,F_Inputs!$Y$4:$Y$268,0),MATCH(F_Inputs_Formatted!V$4,F_Inputs!$A$4:$Y$4,0)),$O112),"##BLANK")</f>
        <v>##BLANK</v>
      </c>
      <c r="W112" s="16" t="str">
        <f>IFERROR(ROUND(INDEX(F_Inputs!$A$4:$Y$268, MATCH(F_Inputs_Formatted!$B112&amp;F_Inputs_Formatted!$H112,F_Inputs!$Y$4:$Y$268,0),MATCH(F_Inputs_Formatted!W$4,F_Inputs!$A$4:$Y$4,0)),$O112),"##BLANK")</f>
        <v>##BLANK</v>
      </c>
      <c r="X112" s="16" t="str">
        <f>IFERROR(ROUND(INDEX(F_Inputs!$A$4:$Y$268, MATCH(F_Inputs_Formatted!$B112&amp;F_Inputs_Formatted!$H112,F_Inputs!$Y$4:$Y$268,0),MATCH(F_Inputs_Formatted!X$4,F_Inputs!$A$4:$Y$4,0)),$O112),"##BLANK")</f>
        <v>##BLANK</v>
      </c>
      <c r="Y112" s="16" t="str">
        <f>IFERROR(ROUND(INDEX(F_Inputs!$A$4:$Y$268, MATCH(F_Inputs_Formatted!$B112&amp;F_Inputs_Formatted!$H112,F_Inputs!$Y$4:$Y$268,0),MATCH(F_Inputs_Formatted!Y$4,F_Inputs!$A$4:$Y$4,0)),$O112),"##BLANK")</f>
        <v>##BLANK</v>
      </c>
      <c r="Z112" s="16" t="str">
        <f>IFERROR(ROUND(INDEX(F_Inputs!$A$4:$Y$268, MATCH(F_Inputs_Formatted!$B112&amp;F_Inputs_Formatted!$H112,F_Inputs!$Y$4:$Y$268,0),MATCH(F_Inputs_Formatted!Z$4,F_Inputs!$A$4:$Y$4,0)),$O112),"##BLANK")</f>
        <v>##BLANK</v>
      </c>
      <c r="AA112" s="16" t="str">
        <f>IFERROR(ROUND(INDEX(F_Inputs!$A$4:$Y$268, MATCH(F_Inputs_Formatted!$B112&amp;F_Inputs_Formatted!$H112,F_Inputs!$Y$4:$Y$268,0),MATCH(F_Inputs_Formatted!AA$4,F_Inputs!$A$4:$Y$4,0)),$O112),"##BLANK")</f>
        <v>##BLANK</v>
      </c>
      <c r="AB112" s="16" t="str">
        <f>IFERROR(ROUND(INDEX(F_Inputs!$A$4:$Y$268, MATCH(F_Inputs_Formatted!$B112&amp;F_Inputs_Formatted!$H112,F_Inputs!$Y$4:$Y$268,0),MATCH(F_Inputs_Formatted!AB$4,F_Inputs!$A$4:$Y$4,0)),$O112),"##BLANK")</f>
        <v>##BLANK</v>
      </c>
      <c r="AC112" s="16" t="str">
        <f>IFERROR(ROUND(INDEX(F_Inputs!$A$4:$Y$268, MATCH(F_Inputs_Formatted!$B112&amp;F_Inputs_Formatted!$H112,F_Inputs!$Y$4:$Y$268,0),MATCH(F_Inputs_Formatted!AC$4,F_Inputs!$A$4:$Y$4,0)),$O112),"##BLANK")</f>
        <v>##BLANK</v>
      </c>
      <c r="AD112" s="16" t="str">
        <f>IFERROR(ROUND(INDEX(F_Inputs!$A$4:$Y$268, MATCH(F_Inputs_Formatted!$B112&amp;F_Inputs_Formatted!$H112,F_Inputs!$Y$4:$Y$268,0),MATCH(F_Inputs_Formatted!AD$4,F_Inputs!$A$4:$Y$4,0)),$O112),"##BLANK")</f>
        <v>##BLANK</v>
      </c>
      <c r="AE112" s="16" t="str">
        <f>IFERROR(ROUND(INDEX(F_Inputs!$A$4:$Y$268, MATCH(F_Inputs_Formatted!$B112&amp;F_Inputs_Formatted!$H112,F_Inputs!$Y$4:$Y$268,0),MATCH(F_Inputs_Formatted!AE$4,F_Inputs!$A$4:$Y$4,0)),$O112),"##BLANK")</f>
        <v>##BLANK</v>
      </c>
      <c r="AF112" s="16" t="str">
        <f>IFERROR(ROUND(INDEX(F_Inputs!$A$4:$Y$268, MATCH(F_Inputs_Formatted!$B112&amp;F_Inputs_Formatted!$H112,F_Inputs!$Y$4:$Y$268,0),MATCH(F_Inputs_Formatted!AF$4,F_Inputs!$A$4:$Y$4,0)),$O112),"##BLANK")</f>
        <v>##BLANK</v>
      </c>
      <c r="AG112" s="16" t="str">
        <f>IFERROR(ROUND(INDEX(F_Inputs!$A$4:$Y$268, MATCH(F_Inputs_Formatted!$B112&amp;F_Inputs_Formatted!$H112,F_Inputs!$Y$4:$Y$268,0),MATCH(F_Inputs_Formatted!AG$4,F_Inputs!$A$4:$Y$4,0)),$O112),"##BLANK")</f>
        <v>##BLANK</v>
      </c>
      <c r="AH112" s="16" t="str">
        <f>IFERROR(ROUND(INDEX(F_Inputs!$A$4:$Y$268, MATCH(F_Inputs_Formatted!$B112&amp;F_Inputs_Formatted!$H112,F_Inputs!$Y$4:$Y$268,0),MATCH(F_Inputs_Formatted!AH$4,F_Inputs!$A$4:$Y$4,0)),$O112),"##BLANK")</f>
        <v>##BLANK</v>
      </c>
      <c r="AI112" s="16" t="str">
        <f>IFERROR(ROUND(INDEX(F_Inputs!$A$4:$Y$268, MATCH(F_Inputs_Formatted!$B112&amp;F_Inputs_Formatted!$H112,F_Inputs!$Y$4:$Y$268,0),MATCH(F_Inputs_Formatted!AI$4,F_Inputs!$A$4:$Y$4,0)),$O112),"##BLANK")</f>
        <v>##BLANK</v>
      </c>
    </row>
    <row r="113" spans="1:35" x14ac:dyDescent="0.25">
      <c r="A113" s="7"/>
      <c r="B113" s="9" t="s">
        <v>82</v>
      </c>
      <c r="C113" s="9" t="str">
        <f>_xlfn.XLOOKUP($B113,FD_Lists!$B$4:$B$25,FD_Lists!C$4:C$25)</f>
        <v>Thames Water</v>
      </c>
      <c r="D113" s="9" t="str">
        <f>_xlfn.XLOOKUP($B113,FD_Lists!$B$4:$B$25,FD_Lists!D$4:D$25)</f>
        <v>England</v>
      </c>
      <c r="E113" s="9" t="str">
        <f>_xlfn.XLOOKUP($B113,FD_Lists!$B$4:$B$25,FD_Lists!E$4:E$25)</f>
        <v>Company</v>
      </c>
      <c r="F113" s="9" t="str">
        <f>_xlfn.XLOOKUP($B113,FD_Lists!$B$4:$B$25,FD_Lists!F$4:F$25)</f>
        <v>WaSC</v>
      </c>
      <c r="G113" s="10" t="s">
        <v>116</v>
      </c>
      <c r="H113" s="52" t="s">
        <v>60</v>
      </c>
      <c r="I113" s="11" t="str">
        <f t="shared" si="6"/>
        <v>TMSOUT5_09_F_PR24</v>
      </c>
      <c r="J113" s="11" t="s">
        <v>117</v>
      </c>
      <c r="K113" s="11" t="s">
        <v>118</v>
      </c>
      <c r="L113" s="11" t="s">
        <v>119</v>
      </c>
      <c r="M113" s="64" t="str">
        <f>_xlfn.XLOOKUP(F_Inputs_Formatted!H113,F_Inputs!$B:$B,F_Inputs!C:C)</f>
        <v>Underlying calculations for common performance commitments - wastewater - River water quality?(phosphorus) - Phosphorus prevented from entering rivers from partnership working in 2020</v>
      </c>
      <c r="N113" s="64" t="str">
        <f>_xlfn.XLOOKUP(F_Inputs_Formatted!H113,F_Inputs!$B:$B,F_Inputs!D:D)</f>
        <v>kg</v>
      </c>
      <c r="O113" s="11">
        <v>4</v>
      </c>
      <c r="P113" s="11"/>
      <c r="Q113" s="16" t="str">
        <f>IFERROR(ROUND(INDEX(F_Inputs!$A$4:$Y$268, MATCH(F_Inputs_Formatted!$B113&amp;F_Inputs_Formatted!$H113,F_Inputs!$Y$4:$Y$268,0),MATCH(F_Inputs_Formatted!Q$4,F_Inputs!$A$4:$Y$4,0)),$O113),"##BLANK")</f>
        <v>##BLANK</v>
      </c>
      <c r="R113" s="16" t="str">
        <f>IFERROR(ROUND(INDEX(F_Inputs!$A$4:$Y$268, MATCH(F_Inputs_Formatted!$B113&amp;F_Inputs_Formatted!$H113,F_Inputs!$Y$4:$Y$268,0),MATCH(F_Inputs_Formatted!R$4,F_Inputs!$A$4:$Y$4,0)),$O113),"##BLANK")</f>
        <v>##BLANK</v>
      </c>
      <c r="S113" s="16" t="str">
        <f>IFERROR(ROUND(INDEX(F_Inputs!$A$4:$Y$268, MATCH(F_Inputs_Formatted!$B113&amp;F_Inputs_Formatted!$H113,F_Inputs!$Y$4:$Y$268,0),MATCH(F_Inputs_Formatted!S$4,F_Inputs!$A$4:$Y$4,0)),$O113),"##BLANK")</f>
        <v>##BLANK</v>
      </c>
      <c r="T113" s="16" t="str">
        <f>IFERROR(ROUND(INDEX(F_Inputs!$A$4:$Y$268, MATCH(F_Inputs_Formatted!$B113&amp;F_Inputs_Formatted!$H113,F_Inputs!$Y$4:$Y$268,0),MATCH(F_Inputs_Formatted!T$4,F_Inputs!$A$4:$Y$4,0)),$O113),"##BLANK")</f>
        <v>##BLANK</v>
      </c>
      <c r="U113" s="16" t="str">
        <f>IFERROR(ROUND(INDEX(F_Inputs!$A$4:$Y$268, MATCH(F_Inputs_Formatted!$B113&amp;F_Inputs_Formatted!$H113,F_Inputs!$Y$4:$Y$268,0),MATCH(F_Inputs_Formatted!U$4,F_Inputs!$A$4:$Y$4,0)),$O113),"##BLANK")</f>
        <v>##BLANK</v>
      </c>
      <c r="V113" s="16" t="str">
        <f>IFERROR(ROUND(INDEX(F_Inputs!$A$4:$Y$268, MATCH(F_Inputs_Formatted!$B113&amp;F_Inputs_Formatted!$H113,F_Inputs!$Y$4:$Y$268,0),MATCH(F_Inputs_Formatted!V$4,F_Inputs!$A$4:$Y$4,0)),$O113),"##BLANK")</f>
        <v>##BLANK</v>
      </c>
      <c r="W113" s="16" t="str">
        <f>IFERROR(ROUND(INDEX(F_Inputs!$A$4:$Y$268, MATCH(F_Inputs_Formatted!$B113&amp;F_Inputs_Formatted!$H113,F_Inputs!$Y$4:$Y$268,0),MATCH(F_Inputs_Formatted!W$4,F_Inputs!$A$4:$Y$4,0)),$O113),"##BLANK")</f>
        <v>##BLANK</v>
      </c>
      <c r="X113" s="16" t="str">
        <f>IFERROR(ROUND(INDEX(F_Inputs!$A$4:$Y$268, MATCH(F_Inputs_Formatted!$B113&amp;F_Inputs_Formatted!$H113,F_Inputs!$Y$4:$Y$268,0),MATCH(F_Inputs_Formatted!X$4,F_Inputs!$A$4:$Y$4,0)),$O113),"##BLANK")</f>
        <v>##BLANK</v>
      </c>
      <c r="Y113" s="16" t="str">
        <f>IFERROR(ROUND(INDEX(F_Inputs!$A$4:$Y$268, MATCH(F_Inputs_Formatted!$B113&amp;F_Inputs_Formatted!$H113,F_Inputs!$Y$4:$Y$268,0),MATCH(F_Inputs_Formatted!Y$4,F_Inputs!$A$4:$Y$4,0)),$O113),"##BLANK")</f>
        <v>##BLANK</v>
      </c>
      <c r="Z113" s="16" t="str">
        <f>IFERROR(ROUND(INDEX(F_Inputs!$A$4:$Y$268, MATCH(F_Inputs_Formatted!$B113&amp;F_Inputs_Formatted!$H113,F_Inputs!$Y$4:$Y$268,0),MATCH(F_Inputs_Formatted!Z$4,F_Inputs!$A$4:$Y$4,0)),$O113),"##BLANK")</f>
        <v>##BLANK</v>
      </c>
      <c r="AA113" s="16" t="str">
        <f>IFERROR(ROUND(INDEX(F_Inputs!$A$4:$Y$268, MATCH(F_Inputs_Formatted!$B113&amp;F_Inputs_Formatted!$H113,F_Inputs!$Y$4:$Y$268,0),MATCH(F_Inputs_Formatted!AA$4,F_Inputs!$A$4:$Y$4,0)),$O113),"##BLANK")</f>
        <v>##BLANK</v>
      </c>
      <c r="AB113" s="16" t="str">
        <f>IFERROR(ROUND(INDEX(F_Inputs!$A$4:$Y$268, MATCH(F_Inputs_Formatted!$B113&amp;F_Inputs_Formatted!$H113,F_Inputs!$Y$4:$Y$268,0),MATCH(F_Inputs_Formatted!AB$4,F_Inputs!$A$4:$Y$4,0)),$O113),"##BLANK")</f>
        <v>##BLANK</v>
      </c>
      <c r="AC113" s="16" t="str">
        <f>IFERROR(ROUND(INDEX(F_Inputs!$A$4:$Y$268, MATCH(F_Inputs_Formatted!$B113&amp;F_Inputs_Formatted!$H113,F_Inputs!$Y$4:$Y$268,0),MATCH(F_Inputs_Formatted!AC$4,F_Inputs!$A$4:$Y$4,0)),$O113),"##BLANK")</f>
        <v>##BLANK</v>
      </c>
      <c r="AD113" s="16" t="str">
        <f>IFERROR(ROUND(INDEX(F_Inputs!$A$4:$Y$268, MATCH(F_Inputs_Formatted!$B113&amp;F_Inputs_Formatted!$H113,F_Inputs!$Y$4:$Y$268,0),MATCH(F_Inputs_Formatted!AD$4,F_Inputs!$A$4:$Y$4,0)),$O113),"##BLANK")</f>
        <v>##BLANK</v>
      </c>
      <c r="AE113" s="16" t="str">
        <f>IFERROR(ROUND(INDEX(F_Inputs!$A$4:$Y$268, MATCH(F_Inputs_Formatted!$B113&amp;F_Inputs_Formatted!$H113,F_Inputs!$Y$4:$Y$268,0),MATCH(F_Inputs_Formatted!AE$4,F_Inputs!$A$4:$Y$4,0)),$O113),"##BLANK")</f>
        <v>##BLANK</v>
      </c>
      <c r="AF113" s="16" t="str">
        <f>IFERROR(ROUND(INDEX(F_Inputs!$A$4:$Y$268, MATCH(F_Inputs_Formatted!$B113&amp;F_Inputs_Formatted!$H113,F_Inputs!$Y$4:$Y$268,0),MATCH(F_Inputs_Formatted!AF$4,F_Inputs!$A$4:$Y$4,0)),$O113),"##BLANK")</f>
        <v>##BLANK</v>
      </c>
      <c r="AG113" s="16" t="str">
        <f>IFERROR(ROUND(INDEX(F_Inputs!$A$4:$Y$268, MATCH(F_Inputs_Formatted!$B113&amp;F_Inputs_Formatted!$H113,F_Inputs!$Y$4:$Y$268,0),MATCH(F_Inputs_Formatted!AG$4,F_Inputs!$A$4:$Y$4,0)),$O113),"##BLANK")</f>
        <v>##BLANK</v>
      </c>
      <c r="AH113" s="16" t="str">
        <f>IFERROR(ROUND(INDEX(F_Inputs!$A$4:$Y$268, MATCH(F_Inputs_Formatted!$B113&amp;F_Inputs_Formatted!$H113,F_Inputs!$Y$4:$Y$268,0),MATCH(F_Inputs_Formatted!AH$4,F_Inputs!$A$4:$Y$4,0)),$O113),"##BLANK")</f>
        <v>##BLANK</v>
      </c>
      <c r="AI113" s="16" t="str">
        <f>IFERROR(ROUND(INDEX(F_Inputs!$A$4:$Y$268, MATCH(F_Inputs_Formatted!$B113&amp;F_Inputs_Formatted!$H113,F_Inputs!$Y$4:$Y$268,0),MATCH(F_Inputs_Formatted!AI$4,F_Inputs!$A$4:$Y$4,0)),$O113),"##BLANK")</f>
        <v>##BLANK</v>
      </c>
    </row>
    <row r="114" spans="1:35" x14ac:dyDescent="0.25">
      <c r="A114" s="14" t="s">
        <v>120</v>
      </c>
      <c r="B114" s="9" t="s">
        <v>83</v>
      </c>
      <c r="C114" s="9" t="str">
        <f>_xlfn.XLOOKUP($B114,FD_Lists!$B$4:$B$25,FD_Lists!C$4:C$25)</f>
        <v xml:space="preserve">United Utilities </v>
      </c>
      <c r="D114" s="9" t="str">
        <f>_xlfn.XLOOKUP($B114,FD_Lists!$B$4:$B$25,FD_Lists!D$4:D$25)</f>
        <v>England</v>
      </c>
      <c r="E114" s="9" t="str">
        <f>_xlfn.XLOOKUP($B114,FD_Lists!$B$4:$B$25,FD_Lists!E$4:E$25)</f>
        <v>Company</v>
      </c>
      <c r="F114" s="9" t="str">
        <f>_xlfn.XLOOKUP($B114,FD_Lists!$B$4:$B$25,FD_Lists!F$4:F$25)</f>
        <v>WaSC</v>
      </c>
      <c r="G114" s="10" t="s">
        <v>116</v>
      </c>
      <c r="H114" s="52" t="s">
        <v>60</v>
      </c>
      <c r="I114" s="11" t="str">
        <f t="shared" si="6"/>
        <v>NWTOUT5_09_F_PR24</v>
      </c>
      <c r="J114" s="11" t="s">
        <v>117</v>
      </c>
      <c r="K114" s="11" t="s">
        <v>118</v>
      </c>
      <c r="L114" s="11" t="s">
        <v>119</v>
      </c>
      <c r="M114" s="64" t="str">
        <f>_xlfn.XLOOKUP(F_Inputs_Formatted!H114,F_Inputs!$B:$B,F_Inputs!C:C)</f>
        <v>Underlying calculations for common performance commitments - wastewater - River water quality?(phosphorus) - Phosphorus prevented from entering rivers from partnership working in 2020</v>
      </c>
      <c r="N114" s="64" t="str">
        <f>_xlfn.XLOOKUP(F_Inputs_Formatted!H114,F_Inputs!$B:$B,F_Inputs!D:D)</f>
        <v>kg</v>
      </c>
      <c r="O114" s="11">
        <v>4</v>
      </c>
      <c r="P114" s="11"/>
      <c r="Q114" s="16" t="str">
        <f>IFERROR(ROUND(INDEX(F_Inputs!$A$4:$Y$268, MATCH(F_Inputs_Formatted!$B114&amp;F_Inputs_Formatted!$H114,F_Inputs!$Y$4:$Y$268,0),MATCH(F_Inputs_Formatted!Q$4,F_Inputs!$A$4:$Y$4,0)),$O114),"##BLANK")</f>
        <v>##BLANK</v>
      </c>
      <c r="R114" s="16" t="str">
        <f>IFERROR(ROUND(INDEX(F_Inputs!$A$4:$Y$268, MATCH(F_Inputs_Formatted!$B114&amp;F_Inputs_Formatted!$H114,F_Inputs!$Y$4:$Y$268,0),MATCH(F_Inputs_Formatted!R$4,F_Inputs!$A$4:$Y$4,0)),$O114),"##BLANK")</f>
        <v>##BLANK</v>
      </c>
      <c r="S114" s="16" t="str">
        <f>IFERROR(ROUND(INDEX(F_Inputs!$A$4:$Y$268, MATCH(F_Inputs_Formatted!$B114&amp;F_Inputs_Formatted!$H114,F_Inputs!$Y$4:$Y$268,0),MATCH(F_Inputs_Formatted!S$4,F_Inputs!$A$4:$Y$4,0)),$O114),"##BLANK")</f>
        <v>##BLANK</v>
      </c>
      <c r="T114" s="16" t="str">
        <f>IFERROR(ROUND(INDEX(F_Inputs!$A$4:$Y$268, MATCH(F_Inputs_Formatted!$B114&amp;F_Inputs_Formatted!$H114,F_Inputs!$Y$4:$Y$268,0),MATCH(F_Inputs_Formatted!T$4,F_Inputs!$A$4:$Y$4,0)),$O114),"##BLANK")</f>
        <v>##BLANK</v>
      </c>
      <c r="U114" s="16" t="str">
        <f>IFERROR(ROUND(INDEX(F_Inputs!$A$4:$Y$268, MATCH(F_Inputs_Formatted!$B114&amp;F_Inputs_Formatted!$H114,F_Inputs!$Y$4:$Y$268,0),MATCH(F_Inputs_Formatted!U$4,F_Inputs!$A$4:$Y$4,0)),$O114),"##BLANK")</f>
        <v>##BLANK</v>
      </c>
      <c r="V114" s="16" t="str">
        <f>IFERROR(ROUND(INDEX(F_Inputs!$A$4:$Y$268, MATCH(F_Inputs_Formatted!$B114&amp;F_Inputs_Formatted!$H114,F_Inputs!$Y$4:$Y$268,0),MATCH(F_Inputs_Formatted!V$4,F_Inputs!$A$4:$Y$4,0)),$O114),"##BLANK")</f>
        <v>##BLANK</v>
      </c>
      <c r="W114" s="16" t="str">
        <f>IFERROR(ROUND(INDEX(F_Inputs!$A$4:$Y$268, MATCH(F_Inputs_Formatted!$B114&amp;F_Inputs_Formatted!$H114,F_Inputs!$Y$4:$Y$268,0),MATCH(F_Inputs_Formatted!W$4,F_Inputs!$A$4:$Y$4,0)),$O114),"##BLANK")</f>
        <v>##BLANK</v>
      </c>
      <c r="X114" s="16" t="str">
        <f>IFERROR(ROUND(INDEX(F_Inputs!$A$4:$Y$268, MATCH(F_Inputs_Formatted!$B114&amp;F_Inputs_Formatted!$H114,F_Inputs!$Y$4:$Y$268,0),MATCH(F_Inputs_Formatted!X$4,F_Inputs!$A$4:$Y$4,0)),$O114),"##BLANK")</f>
        <v>##BLANK</v>
      </c>
      <c r="Y114" s="16" t="str">
        <f>IFERROR(ROUND(INDEX(F_Inputs!$A$4:$Y$268, MATCH(F_Inputs_Formatted!$B114&amp;F_Inputs_Formatted!$H114,F_Inputs!$Y$4:$Y$268,0),MATCH(F_Inputs_Formatted!Y$4,F_Inputs!$A$4:$Y$4,0)),$O114),"##BLANK")</f>
        <v>##BLANK</v>
      </c>
      <c r="Z114" s="16" t="str">
        <f>IFERROR(ROUND(INDEX(F_Inputs!$A$4:$Y$268, MATCH(F_Inputs_Formatted!$B114&amp;F_Inputs_Formatted!$H114,F_Inputs!$Y$4:$Y$268,0),MATCH(F_Inputs_Formatted!Z$4,F_Inputs!$A$4:$Y$4,0)),$O114),"##BLANK")</f>
        <v>##BLANK</v>
      </c>
      <c r="AA114" s="16" t="str">
        <f>IFERROR(ROUND(INDEX(F_Inputs!$A$4:$Y$268, MATCH(F_Inputs_Formatted!$B114&amp;F_Inputs_Formatted!$H114,F_Inputs!$Y$4:$Y$268,0),MATCH(F_Inputs_Formatted!AA$4,F_Inputs!$A$4:$Y$4,0)),$O114),"##BLANK")</f>
        <v>##BLANK</v>
      </c>
      <c r="AB114" s="16" t="str">
        <f>IFERROR(ROUND(INDEX(F_Inputs!$A$4:$Y$268, MATCH(F_Inputs_Formatted!$B114&amp;F_Inputs_Formatted!$H114,F_Inputs!$Y$4:$Y$268,0),MATCH(F_Inputs_Formatted!AB$4,F_Inputs!$A$4:$Y$4,0)),$O114),"##BLANK")</f>
        <v>##BLANK</v>
      </c>
      <c r="AC114" s="16" t="str">
        <f>IFERROR(ROUND(INDEX(F_Inputs!$A$4:$Y$268, MATCH(F_Inputs_Formatted!$B114&amp;F_Inputs_Formatted!$H114,F_Inputs!$Y$4:$Y$268,0),MATCH(F_Inputs_Formatted!AC$4,F_Inputs!$A$4:$Y$4,0)),$O114),"##BLANK")</f>
        <v>##BLANK</v>
      </c>
      <c r="AD114" s="16" t="str">
        <f>IFERROR(ROUND(INDEX(F_Inputs!$A$4:$Y$268, MATCH(F_Inputs_Formatted!$B114&amp;F_Inputs_Formatted!$H114,F_Inputs!$Y$4:$Y$268,0),MATCH(F_Inputs_Formatted!AD$4,F_Inputs!$A$4:$Y$4,0)),$O114),"##BLANK")</f>
        <v>##BLANK</v>
      </c>
      <c r="AE114" s="16" t="str">
        <f>IFERROR(ROUND(INDEX(F_Inputs!$A$4:$Y$268, MATCH(F_Inputs_Formatted!$B114&amp;F_Inputs_Formatted!$H114,F_Inputs!$Y$4:$Y$268,0),MATCH(F_Inputs_Formatted!AE$4,F_Inputs!$A$4:$Y$4,0)),$O114),"##BLANK")</f>
        <v>##BLANK</v>
      </c>
      <c r="AF114" s="16" t="str">
        <f>IFERROR(ROUND(INDEX(F_Inputs!$A$4:$Y$268, MATCH(F_Inputs_Formatted!$B114&amp;F_Inputs_Formatted!$H114,F_Inputs!$Y$4:$Y$268,0),MATCH(F_Inputs_Formatted!AF$4,F_Inputs!$A$4:$Y$4,0)),$O114),"##BLANK")</f>
        <v>##BLANK</v>
      </c>
      <c r="AG114" s="16" t="str">
        <f>IFERROR(ROUND(INDEX(F_Inputs!$A$4:$Y$268, MATCH(F_Inputs_Formatted!$B114&amp;F_Inputs_Formatted!$H114,F_Inputs!$Y$4:$Y$268,0),MATCH(F_Inputs_Formatted!AG$4,F_Inputs!$A$4:$Y$4,0)),$O114),"##BLANK")</f>
        <v>##BLANK</v>
      </c>
      <c r="AH114" s="16" t="str">
        <f>IFERROR(ROUND(INDEX(F_Inputs!$A$4:$Y$268, MATCH(F_Inputs_Formatted!$B114&amp;F_Inputs_Formatted!$H114,F_Inputs!$Y$4:$Y$268,0),MATCH(F_Inputs_Formatted!AH$4,F_Inputs!$A$4:$Y$4,0)),$O114),"##BLANK")</f>
        <v>##BLANK</v>
      </c>
      <c r="AI114" s="16" t="str">
        <f>IFERROR(ROUND(INDEX(F_Inputs!$A$4:$Y$268, MATCH(F_Inputs_Formatted!$B114&amp;F_Inputs_Formatted!$H114,F_Inputs!$Y$4:$Y$268,0),MATCH(F_Inputs_Formatted!AI$4,F_Inputs!$A$4:$Y$4,0)),$O114),"##BLANK")</f>
        <v>##BLANK</v>
      </c>
    </row>
    <row r="115" spans="1:35" x14ac:dyDescent="0.25">
      <c r="A115" s="7"/>
      <c r="B115" s="9" t="s">
        <v>86</v>
      </c>
      <c r="C115" s="9" t="str">
        <f>_xlfn.XLOOKUP($B115,FD_Lists!$B$4:$B$25,FD_Lists!C$4:C$25)</f>
        <v>Wessex Water</v>
      </c>
      <c r="D115" s="9" t="str">
        <f>_xlfn.XLOOKUP($B115,FD_Lists!$B$4:$B$25,FD_Lists!D$4:D$25)</f>
        <v>England</v>
      </c>
      <c r="E115" s="9" t="str">
        <f>_xlfn.XLOOKUP($B115,FD_Lists!$B$4:$B$25,FD_Lists!E$4:E$25)</f>
        <v>Company</v>
      </c>
      <c r="F115" s="9" t="str">
        <f>_xlfn.XLOOKUP($B115,FD_Lists!$B$4:$B$25,FD_Lists!F$4:F$25)</f>
        <v>WaSC</v>
      </c>
      <c r="G115" s="10" t="s">
        <v>116</v>
      </c>
      <c r="H115" s="52" t="s">
        <v>60</v>
      </c>
      <c r="I115" s="11" t="str">
        <f t="shared" si="6"/>
        <v>WSXOUT5_09_F_PR24</v>
      </c>
      <c r="J115" s="11" t="s">
        <v>117</v>
      </c>
      <c r="K115" s="11" t="s">
        <v>118</v>
      </c>
      <c r="L115" s="11" t="s">
        <v>119</v>
      </c>
      <c r="M115" s="64" t="str">
        <f>_xlfn.XLOOKUP(F_Inputs_Formatted!H115,F_Inputs!$B:$B,F_Inputs!C:C)</f>
        <v>Underlying calculations for common performance commitments - wastewater - River water quality?(phosphorus) - Phosphorus prevented from entering rivers from partnership working in 2020</v>
      </c>
      <c r="N115" s="64" t="str">
        <f>_xlfn.XLOOKUP(F_Inputs_Formatted!H115,F_Inputs!$B:$B,F_Inputs!D:D)</f>
        <v>kg</v>
      </c>
      <c r="O115" s="11">
        <v>4</v>
      </c>
      <c r="P115" s="11"/>
      <c r="Q115" s="16" t="str">
        <f>IFERROR(ROUND(INDEX(F_Inputs!$A$4:$Y$268, MATCH(F_Inputs_Formatted!$B115&amp;F_Inputs_Formatted!$H115,F_Inputs!$Y$4:$Y$268,0),MATCH(F_Inputs_Formatted!Q$4,F_Inputs!$A$4:$Y$4,0)),$O115),"##BLANK")</f>
        <v>##BLANK</v>
      </c>
      <c r="R115" s="16" t="str">
        <f>IFERROR(ROUND(INDEX(F_Inputs!$A$4:$Y$268, MATCH(F_Inputs_Formatted!$B115&amp;F_Inputs_Formatted!$H115,F_Inputs!$Y$4:$Y$268,0),MATCH(F_Inputs_Formatted!R$4,F_Inputs!$A$4:$Y$4,0)),$O115),"##BLANK")</f>
        <v>##BLANK</v>
      </c>
      <c r="S115" s="16" t="str">
        <f>IFERROR(ROUND(INDEX(F_Inputs!$A$4:$Y$268, MATCH(F_Inputs_Formatted!$B115&amp;F_Inputs_Formatted!$H115,F_Inputs!$Y$4:$Y$268,0),MATCH(F_Inputs_Formatted!S$4,F_Inputs!$A$4:$Y$4,0)),$O115),"##BLANK")</f>
        <v>##BLANK</v>
      </c>
      <c r="T115" s="16" t="str">
        <f>IFERROR(ROUND(INDEX(F_Inputs!$A$4:$Y$268, MATCH(F_Inputs_Formatted!$B115&amp;F_Inputs_Formatted!$H115,F_Inputs!$Y$4:$Y$268,0),MATCH(F_Inputs_Formatted!T$4,F_Inputs!$A$4:$Y$4,0)),$O115),"##BLANK")</f>
        <v>##BLANK</v>
      </c>
      <c r="U115" s="16" t="str">
        <f>IFERROR(ROUND(INDEX(F_Inputs!$A$4:$Y$268, MATCH(F_Inputs_Formatted!$B115&amp;F_Inputs_Formatted!$H115,F_Inputs!$Y$4:$Y$268,0),MATCH(F_Inputs_Formatted!U$4,F_Inputs!$A$4:$Y$4,0)),$O115),"##BLANK")</f>
        <v>##BLANK</v>
      </c>
      <c r="V115" s="16" t="str">
        <f>IFERROR(ROUND(INDEX(F_Inputs!$A$4:$Y$268, MATCH(F_Inputs_Formatted!$B115&amp;F_Inputs_Formatted!$H115,F_Inputs!$Y$4:$Y$268,0),MATCH(F_Inputs_Formatted!V$4,F_Inputs!$A$4:$Y$4,0)),$O115),"##BLANK")</f>
        <v>##BLANK</v>
      </c>
      <c r="W115" s="16" t="str">
        <f>IFERROR(ROUND(INDEX(F_Inputs!$A$4:$Y$268, MATCH(F_Inputs_Formatted!$B115&amp;F_Inputs_Formatted!$H115,F_Inputs!$Y$4:$Y$268,0),MATCH(F_Inputs_Formatted!W$4,F_Inputs!$A$4:$Y$4,0)),$O115),"##BLANK")</f>
        <v>##BLANK</v>
      </c>
      <c r="X115" s="16" t="str">
        <f>IFERROR(ROUND(INDEX(F_Inputs!$A$4:$Y$268, MATCH(F_Inputs_Formatted!$B115&amp;F_Inputs_Formatted!$H115,F_Inputs!$Y$4:$Y$268,0),MATCH(F_Inputs_Formatted!X$4,F_Inputs!$A$4:$Y$4,0)),$O115),"##BLANK")</f>
        <v>##BLANK</v>
      </c>
      <c r="Y115" s="16" t="str">
        <f>IFERROR(ROUND(INDEX(F_Inputs!$A$4:$Y$268, MATCH(F_Inputs_Formatted!$B115&amp;F_Inputs_Formatted!$H115,F_Inputs!$Y$4:$Y$268,0),MATCH(F_Inputs_Formatted!Y$4,F_Inputs!$A$4:$Y$4,0)),$O115),"##BLANK")</f>
        <v>##BLANK</v>
      </c>
      <c r="Z115" s="16" t="str">
        <f>IFERROR(ROUND(INDEX(F_Inputs!$A$4:$Y$268, MATCH(F_Inputs_Formatted!$B115&amp;F_Inputs_Formatted!$H115,F_Inputs!$Y$4:$Y$268,0),MATCH(F_Inputs_Formatted!Z$4,F_Inputs!$A$4:$Y$4,0)),$O115),"##BLANK")</f>
        <v>##BLANK</v>
      </c>
      <c r="AA115" s="16" t="str">
        <f>IFERROR(ROUND(INDEX(F_Inputs!$A$4:$Y$268, MATCH(F_Inputs_Formatted!$B115&amp;F_Inputs_Formatted!$H115,F_Inputs!$Y$4:$Y$268,0),MATCH(F_Inputs_Formatted!AA$4,F_Inputs!$A$4:$Y$4,0)),$O115),"##BLANK")</f>
        <v>##BLANK</v>
      </c>
      <c r="AB115" s="16" t="str">
        <f>IFERROR(ROUND(INDEX(F_Inputs!$A$4:$Y$268, MATCH(F_Inputs_Formatted!$B115&amp;F_Inputs_Formatted!$H115,F_Inputs!$Y$4:$Y$268,0),MATCH(F_Inputs_Formatted!AB$4,F_Inputs!$A$4:$Y$4,0)),$O115),"##BLANK")</f>
        <v>##BLANK</v>
      </c>
      <c r="AC115" s="16" t="str">
        <f>IFERROR(ROUND(INDEX(F_Inputs!$A$4:$Y$268, MATCH(F_Inputs_Formatted!$B115&amp;F_Inputs_Formatted!$H115,F_Inputs!$Y$4:$Y$268,0),MATCH(F_Inputs_Formatted!AC$4,F_Inputs!$A$4:$Y$4,0)),$O115),"##BLANK")</f>
        <v>##BLANK</v>
      </c>
      <c r="AD115" s="16" t="str">
        <f>IFERROR(ROUND(INDEX(F_Inputs!$A$4:$Y$268, MATCH(F_Inputs_Formatted!$B115&amp;F_Inputs_Formatted!$H115,F_Inputs!$Y$4:$Y$268,0),MATCH(F_Inputs_Formatted!AD$4,F_Inputs!$A$4:$Y$4,0)),$O115),"##BLANK")</f>
        <v>##BLANK</v>
      </c>
      <c r="AE115" s="16" t="str">
        <f>IFERROR(ROUND(INDEX(F_Inputs!$A$4:$Y$268, MATCH(F_Inputs_Formatted!$B115&amp;F_Inputs_Formatted!$H115,F_Inputs!$Y$4:$Y$268,0),MATCH(F_Inputs_Formatted!AE$4,F_Inputs!$A$4:$Y$4,0)),$O115),"##BLANK")</f>
        <v>##BLANK</v>
      </c>
      <c r="AF115" s="16" t="str">
        <f>IFERROR(ROUND(INDEX(F_Inputs!$A$4:$Y$268, MATCH(F_Inputs_Formatted!$B115&amp;F_Inputs_Formatted!$H115,F_Inputs!$Y$4:$Y$268,0),MATCH(F_Inputs_Formatted!AF$4,F_Inputs!$A$4:$Y$4,0)),$O115),"##BLANK")</f>
        <v>##BLANK</v>
      </c>
      <c r="AG115" s="16" t="str">
        <f>IFERROR(ROUND(INDEX(F_Inputs!$A$4:$Y$268, MATCH(F_Inputs_Formatted!$B115&amp;F_Inputs_Formatted!$H115,F_Inputs!$Y$4:$Y$268,0),MATCH(F_Inputs_Formatted!AG$4,F_Inputs!$A$4:$Y$4,0)),$O115),"##BLANK")</f>
        <v>##BLANK</v>
      </c>
      <c r="AH115" s="16" t="str">
        <f>IFERROR(ROUND(INDEX(F_Inputs!$A$4:$Y$268, MATCH(F_Inputs_Formatted!$B115&amp;F_Inputs_Formatted!$H115,F_Inputs!$Y$4:$Y$268,0),MATCH(F_Inputs_Formatted!AH$4,F_Inputs!$A$4:$Y$4,0)),$O115),"##BLANK")</f>
        <v>##BLANK</v>
      </c>
      <c r="AI115" s="16" t="str">
        <f>IFERROR(ROUND(INDEX(F_Inputs!$A$4:$Y$268, MATCH(F_Inputs_Formatted!$B115&amp;F_Inputs_Formatted!$H115,F_Inputs!$Y$4:$Y$268,0),MATCH(F_Inputs_Formatted!AI$4,F_Inputs!$A$4:$Y$4,0)),$O115),"##BLANK")</f>
        <v>##BLANK</v>
      </c>
    </row>
    <row r="116" spans="1:35" x14ac:dyDescent="0.25">
      <c r="A116" s="7"/>
      <c r="B116" s="9" t="s">
        <v>87</v>
      </c>
      <c r="C116" s="9" t="str">
        <f>_xlfn.XLOOKUP($B116,FD_Lists!$B$4:$B$25,FD_Lists!C$4:C$25)</f>
        <v>Yorkshire Water</v>
      </c>
      <c r="D116" s="9" t="str">
        <f>_xlfn.XLOOKUP($B116,FD_Lists!$B$4:$B$25,FD_Lists!D$4:D$25)</f>
        <v>England</v>
      </c>
      <c r="E116" s="9" t="str">
        <f>_xlfn.XLOOKUP($B116,FD_Lists!$B$4:$B$25,FD_Lists!E$4:E$25)</f>
        <v>Company</v>
      </c>
      <c r="F116" s="9" t="str">
        <f>_xlfn.XLOOKUP($B116,FD_Lists!$B$4:$B$25,FD_Lists!F$4:F$25)</f>
        <v>WaSC</v>
      </c>
      <c r="G116" s="10" t="s">
        <v>116</v>
      </c>
      <c r="H116" s="52" t="s">
        <v>60</v>
      </c>
      <c r="I116" s="11" t="str">
        <f t="shared" si="6"/>
        <v>YKYOUT5_09_F_PR24</v>
      </c>
      <c r="J116" s="11" t="s">
        <v>117</v>
      </c>
      <c r="K116" s="11" t="s">
        <v>118</v>
      </c>
      <c r="L116" s="11" t="s">
        <v>119</v>
      </c>
      <c r="M116" s="64" t="str">
        <f>_xlfn.XLOOKUP(F_Inputs_Formatted!H116,F_Inputs!$B:$B,F_Inputs!C:C)</f>
        <v>Underlying calculations for common performance commitments - wastewater - River water quality?(phosphorus) - Phosphorus prevented from entering rivers from partnership working in 2020</v>
      </c>
      <c r="N116" s="64" t="str">
        <f>_xlfn.XLOOKUP(F_Inputs_Formatted!H116,F_Inputs!$B:$B,F_Inputs!D:D)</f>
        <v>kg</v>
      </c>
      <c r="O116" s="11">
        <v>4</v>
      </c>
      <c r="P116" s="11"/>
      <c r="Q116" s="16" t="str">
        <f>IFERROR(ROUND(INDEX(F_Inputs!$A$4:$Y$268, MATCH(F_Inputs_Formatted!$B116&amp;F_Inputs_Formatted!$H116,F_Inputs!$Y$4:$Y$268,0),MATCH(F_Inputs_Formatted!Q$4,F_Inputs!$A$4:$Y$4,0)),$O116),"##BLANK")</f>
        <v>##BLANK</v>
      </c>
      <c r="R116" s="16" t="str">
        <f>IFERROR(ROUND(INDEX(F_Inputs!$A$4:$Y$268, MATCH(F_Inputs_Formatted!$B116&amp;F_Inputs_Formatted!$H116,F_Inputs!$Y$4:$Y$268,0),MATCH(F_Inputs_Formatted!R$4,F_Inputs!$A$4:$Y$4,0)),$O116),"##BLANK")</f>
        <v>##BLANK</v>
      </c>
      <c r="S116" s="16" t="str">
        <f>IFERROR(ROUND(INDEX(F_Inputs!$A$4:$Y$268, MATCH(F_Inputs_Formatted!$B116&amp;F_Inputs_Formatted!$H116,F_Inputs!$Y$4:$Y$268,0),MATCH(F_Inputs_Formatted!S$4,F_Inputs!$A$4:$Y$4,0)),$O116),"##BLANK")</f>
        <v>##BLANK</v>
      </c>
      <c r="T116" s="16" t="str">
        <f>IFERROR(ROUND(INDEX(F_Inputs!$A$4:$Y$268, MATCH(F_Inputs_Formatted!$B116&amp;F_Inputs_Formatted!$H116,F_Inputs!$Y$4:$Y$268,0),MATCH(F_Inputs_Formatted!T$4,F_Inputs!$A$4:$Y$4,0)),$O116),"##BLANK")</f>
        <v>##BLANK</v>
      </c>
      <c r="U116" s="16" t="str">
        <f>IFERROR(ROUND(INDEX(F_Inputs!$A$4:$Y$268, MATCH(F_Inputs_Formatted!$B116&amp;F_Inputs_Formatted!$H116,F_Inputs!$Y$4:$Y$268,0),MATCH(F_Inputs_Formatted!U$4,F_Inputs!$A$4:$Y$4,0)),$O116),"##BLANK")</f>
        <v>##BLANK</v>
      </c>
      <c r="V116" s="16" t="str">
        <f>IFERROR(ROUND(INDEX(F_Inputs!$A$4:$Y$268, MATCH(F_Inputs_Formatted!$B116&amp;F_Inputs_Formatted!$H116,F_Inputs!$Y$4:$Y$268,0),MATCH(F_Inputs_Formatted!V$4,F_Inputs!$A$4:$Y$4,0)),$O116),"##BLANK")</f>
        <v>##BLANK</v>
      </c>
      <c r="W116" s="16" t="str">
        <f>IFERROR(ROUND(INDEX(F_Inputs!$A$4:$Y$268, MATCH(F_Inputs_Formatted!$B116&amp;F_Inputs_Formatted!$H116,F_Inputs!$Y$4:$Y$268,0),MATCH(F_Inputs_Formatted!W$4,F_Inputs!$A$4:$Y$4,0)),$O116),"##BLANK")</f>
        <v>##BLANK</v>
      </c>
      <c r="X116" s="16" t="str">
        <f>IFERROR(ROUND(INDEX(F_Inputs!$A$4:$Y$268, MATCH(F_Inputs_Formatted!$B116&amp;F_Inputs_Formatted!$H116,F_Inputs!$Y$4:$Y$268,0),MATCH(F_Inputs_Formatted!X$4,F_Inputs!$A$4:$Y$4,0)),$O116),"##BLANK")</f>
        <v>##BLANK</v>
      </c>
      <c r="Y116" s="16" t="str">
        <f>IFERROR(ROUND(INDEX(F_Inputs!$A$4:$Y$268, MATCH(F_Inputs_Formatted!$B116&amp;F_Inputs_Formatted!$H116,F_Inputs!$Y$4:$Y$268,0),MATCH(F_Inputs_Formatted!Y$4,F_Inputs!$A$4:$Y$4,0)),$O116),"##BLANK")</f>
        <v>##BLANK</v>
      </c>
      <c r="Z116" s="16" t="str">
        <f>IFERROR(ROUND(INDEX(F_Inputs!$A$4:$Y$268, MATCH(F_Inputs_Formatted!$B116&amp;F_Inputs_Formatted!$H116,F_Inputs!$Y$4:$Y$268,0),MATCH(F_Inputs_Formatted!Z$4,F_Inputs!$A$4:$Y$4,0)),$O116),"##BLANK")</f>
        <v>##BLANK</v>
      </c>
      <c r="AA116" s="16" t="str">
        <f>IFERROR(ROUND(INDEX(F_Inputs!$A$4:$Y$268, MATCH(F_Inputs_Formatted!$B116&amp;F_Inputs_Formatted!$H116,F_Inputs!$Y$4:$Y$268,0),MATCH(F_Inputs_Formatted!AA$4,F_Inputs!$A$4:$Y$4,0)),$O116),"##BLANK")</f>
        <v>##BLANK</v>
      </c>
      <c r="AB116" s="16" t="str">
        <f>IFERROR(ROUND(INDEX(F_Inputs!$A$4:$Y$268, MATCH(F_Inputs_Formatted!$B116&amp;F_Inputs_Formatted!$H116,F_Inputs!$Y$4:$Y$268,0),MATCH(F_Inputs_Formatted!AB$4,F_Inputs!$A$4:$Y$4,0)),$O116),"##BLANK")</f>
        <v>##BLANK</v>
      </c>
      <c r="AC116" s="16" t="str">
        <f>IFERROR(ROUND(INDEX(F_Inputs!$A$4:$Y$268, MATCH(F_Inputs_Formatted!$B116&amp;F_Inputs_Formatted!$H116,F_Inputs!$Y$4:$Y$268,0),MATCH(F_Inputs_Formatted!AC$4,F_Inputs!$A$4:$Y$4,0)),$O116),"##BLANK")</f>
        <v>##BLANK</v>
      </c>
      <c r="AD116" s="16" t="str">
        <f>IFERROR(ROUND(INDEX(F_Inputs!$A$4:$Y$268, MATCH(F_Inputs_Formatted!$B116&amp;F_Inputs_Formatted!$H116,F_Inputs!$Y$4:$Y$268,0),MATCH(F_Inputs_Formatted!AD$4,F_Inputs!$A$4:$Y$4,0)),$O116),"##BLANK")</f>
        <v>##BLANK</v>
      </c>
      <c r="AE116" s="16" t="str">
        <f>IFERROR(ROUND(INDEX(F_Inputs!$A$4:$Y$268, MATCH(F_Inputs_Formatted!$B116&amp;F_Inputs_Formatted!$H116,F_Inputs!$Y$4:$Y$268,0),MATCH(F_Inputs_Formatted!AE$4,F_Inputs!$A$4:$Y$4,0)),$O116),"##BLANK")</f>
        <v>##BLANK</v>
      </c>
      <c r="AF116" s="16" t="str">
        <f>IFERROR(ROUND(INDEX(F_Inputs!$A$4:$Y$268, MATCH(F_Inputs_Formatted!$B116&amp;F_Inputs_Formatted!$H116,F_Inputs!$Y$4:$Y$268,0),MATCH(F_Inputs_Formatted!AF$4,F_Inputs!$A$4:$Y$4,0)),$O116),"##BLANK")</f>
        <v>##BLANK</v>
      </c>
      <c r="AG116" s="16" t="str">
        <f>IFERROR(ROUND(INDEX(F_Inputs!$A$4:$Y$268, MATCH(F_Inputs_Formatted!$B116&amp;F_Inputs_Formatted!$H116,F_Inputs!$Y$4:$Y$268,0),MATCH(F_Inputs_Formatted!AG$4,F_Inputs!$A$4:$Y$4,0)),$O116),"##BLANK")</f>
        <v>##BLANK</v>
      </c>
      <c r="AH116" s="16" t="str">
        <f>IFERROR(ROUND(INDEX(F_Inputs!$A$4:$Y$268, MATCH(F_Inputs_Formatted!$B116&amp;F_Inputs_Formatted!$H116,F_Inputs!$Y$4:$Y$268,0),MATCH(F_Inputs_Formatted!AH$4,F_Inputs!$A$4:$Y$4,0)),$O116),"##BLANK")</f>
        <v>##BLANK</v>
      </c>
      <c r="AI116" s="16" t="str">
        <f>IFERROR(ROUND(INDEX(F_Inputs!$A$4:$Y$268, MATCH(F_Inputs_Formatted!$B116&amp;F_Inputs_Formatted!$H116,F_Inputs!$Y$4:$Y$268,0),MATCH(F_Inputs_Formatted!AI$4,F_Inputs!$A$4:$Y$4,0)),$O116),"##BLANK")</f>
        <v>##BLANK</v>
      </c>
    </row>
    <row r="117" spans="1:35" x14ac:dyDescent="0.25">
      <c r="A117" s="7"/>
      <c r="B117" s="9" t="s">
        <v>88</v>
      </c>
      <c r="C117" s="9" t="str">
        <f>_xlfn.XLOOKUP($B117,FD_Lists!$B$4:$B$25,FD_Lists!C$4:C$25)</f>
        <v>Affinity Water</v>
      </c>
      <c r="D117" s="9" t="str">
        <f>_xlfn.XLOOKUP($B117,FD_Lists!$B$4:$B$25,FD_Lists!D$4:D$25)</f>
        <v>England</v>
      </c>
      <c r="E117" s="9" t="str">
        <f>_xlfn.XLOOKUP($B117,FD_Lists!$B$4:$B$25,FD_Lists!E$4:E$25)</f>
        <v>Company</v>
      </c>
      <c r="F117" s="9" t="str">
        <f>_xlfn.XLOOKUP($B117,FD_Lists!$B$4:$B$25,FD_Lists!F$4:F$25)</f>
        <v>WoC</v>
      </c>
      <c r="G117" s="10" t="s">
        <v>116</v>
      </c>
      <c r="H117" s="52" t="s">
        <v>60</v>
      </c>
      <c r="I117" s="11" t="str">
        <f t="shared" si="6"/>
        <v>AFWOUT5_09_F_PR24</v>
      </c>
      <c r="J117" s="11" t="s">
        <v>117</v>
      </c>
      <c r="K117" s="11" t="s">
        <v>118</v>
      </c>
      <c r="L117" s="11" t="s">
        <v>119</v>
      </c>
      <c r="M117" s="64" t="str">
        <f>_xlfn.XLOOKUP(F_Inputs_Formatted!H117,F_Inputs!$B:$B,F_Inputs!C:C)</f>
        <v>Underlying calculations for common performance commitments - wastewater - River water quality?(phosphorus) - Phosphorus prevented from entering rivers from partnership working in 2020</v>
      </c>
      <c r="N117" s="64" t="str">
        <f>_xlfn.XLOOKUP(F_Inputs_Formatted!H117,F_Inputs!$B:$B,F_Inputs!D:D)</f>
        <v>kg</v>
      </c>
      <c r="O117" s="11">
        <v>4</v>
      </c>
      <c r="P117" s="11"/>
      <c r="Q117" s="16" t="str">
        <f>IFERROR(ROUND(INDEX(F_Inputs!$A$4:$Y$268, MATCH(F_Inputs_Formatted!$B117&amp;F_Inputs_Formatted!$H117,F_Inputs!$Y$4:$Y$268,0),MATCH(F_Inputs_Formatted!Q$4,F_Inputs!$A$4:$Y$4,0)),$O117),"##BLANK")</f>
        <v>##BLANK</v>
      </c>
      <c r="R117" s="16" t="str">
        <f>IFERROR(ROUND(INDEX(F_Inputs!$A$4:$Y$268, MATCH(F_Inputs_Formatted!$B117&amp;F_Inputs_Formatted!$H117,F_Inputs!$Y$4:$Y$268,0),MATCH(F_Inputs_Formatted!R$4,F_Inputs!$A$4:$Y$4,0)),$O117),"##BLANK")</f>
        <v>##BLANK</v>
      </c>
      <c r="S117" s="16" t="str">
        <f>IFERROR(ROUND(INDEX(F_Inputs!$A$4:$Y$268, MATCH(F_Inputs_Formatted!$B117&amp;F_Inputs_Formatted!$H117,F_Inputs!$Y$4:$Y$268,0),MATCH(F_Inputs_Formatted!S$4,F_Inputs!$A$4:$Y$4,0)),$O117),"##BLANK")</f>
        <v>##BLANK</v>
      </c>
      <c r="T117" s="16" t="str">
        <f>IFERROR(ROUND(INDEX(F_Inputs!$A$4:$Y$268, MATCH(F_Inputs_Formatted!$B117&amp;F_Inputs_Formatted!$H117,F_Inputs!$Y$4:$Y$268,0),MATCH(F_Inputs_Formatted!T$4,F_Inputs!$A$4:$Y$4,0)),$O117),"##BLANK")</f>
        <v>##BLANK</v>
      </c>
      <c r="U117" s="16" t="str">
        <f>IFERROR(ROUND(INDEX(F_Inputs!$A$4:$Y$268, MATCH(F_Inputs_Formatted!$B117&amp;F_Inputs_Formatted!$H117,F_Inputs!$Y$4:$Y$268,0),MATCH(F_Inputs_Formatted!U$4,F_Inputs!$A$4:$Y$4,0)),$O117),"##BLANK")</f>
        <v>##BLANK</v>
      </c>
      <c r="V117" s="16" t="str">
        <f>IFERROR(ROUND(INDEX(F_Inputs!$A$4:$Y$268, MATCH(F_Inputs_Formatted!$B117&amp;F_Inputs_Formatted!$H117,F_Inputs!$Y$4:$Y$268,0),MATCH(F_Inputs_Formatted!V$4,F_Inputs!$A$4:$Y$4,0)),$O117),"##BLANK")</f>
        <v>##BLANK</v>
      </c>
      <c r="W117" s="16" t="str">
        <f>IFERROR(ROUND(INDEX(F_Inputs!$A$4:$Y$268, MATCH(F_Inputs_Formatted!$B117&amp;F_Inputs_Formatted!$H117,F_Inputs!$Y$4:$Y$268,0),MATCH(F_Inputs_Formatted!W$4,F_Inputs!$A$4:$Y$4,0)),$O117),"##BLANK")</f>
        <v>##BLANK</v>
      </c>
      <c r="X117" s="16" t="str">
        <f>IFERROR(ROUND(INDEX(F_Inputs!$A$4:$Y$268, MATCH(F_Inputs_Formatted!$B117&amp;F_Inputs_Formatted!$H117,F_Inputs!$Y$4:$Y$268,0),MATCH(F_Inputs_Formatted!X$4,F_Inputs!$A$4:$Y$4,0)),$O117),"##BLANK")</f>
        <v>##BLANK</v>
      </c>
      <c r="Y117" s="16" t="str">
        <f>IFERROR(ROUND(INDEX(F_Inputs!$A$4:$Y$268, MATCH(F_Inputs_Formatted!$B117&amp;F_Inputs_Formatted!$H117,F_Inputs!$Y$4:$Y$268,0),MATCH(F_Inputs_Formatted!Y$4,F_Inputs!$A$4:$Y$4,0)),$O117),"##BLANK")</f>
        <v>##BLANK</v>
      </c>
      <c r="Z117" s="16" t="str">
        <f>IFERROR(ROUND(INDEX(F_Inputs!$A$4:$Y$268, MATCH(F_Inputs_Formatted!$B117&amp;F_Inputs_Formatted!$H117,F_Inputs!$Y$4:$Y$268,0),MATCH(F_Inputs_Formatted!Z$4,F_Inputs!$A$4:$Y$4,0)),$O117),"##BLANK")</f>
        <v>##BLANK</v>
      </c>
      <c r="AA117" s="16" t="str">
        <f>IFERROR(ROUND(INDEX(F_Inputs!$A$4:$Y$268, MATCH(F_Inputs_Formatted!$B117&amp;F_Inputs_Formatted!$H117,F_Inputs!$Y$4:$Y$268,0),MATCH(F_Inputs_Formatted!AA$4,F_Inputs!$A$4:$Y$4,0)),$O117),"##BLANK")</f>
        <v>##BLANK</v>
      </c>
      <c r="AB117" s="16" t="str">
        <f>IFERROR(ROUND(INDEX(F_Inputs!$A$4:$Y$268, MATCH(F_Inputs_Formatted!$B117&amp;F_Inputs_Formatted!$H117,F_Inputs!$Y$4:$Y$268,0),MATCH(F_Inputs_Formatted!AB$4,F_Inputs!$A$4:$Y$4,0)),$O117),"##BLANK")</f>
        <v>##BLANK</v>
      </c>
      <c r="AC117" s="16" t="str">
        <f>IFERROR(ROUND(INDEX(F_Inputs!$A$4:$Y$268, MATCH(F_Inputs_Formatted!$B117&amp;F_Inputs_Formatted!$H117,F_Inputs!$Y$4:$Y$268,0),MATCH(F_Inputs_Formatted!AC$4,F_Inputs!$A$4:$Y$4,0)),$O117),"##BLANK")</f>
        <v>##BLANK</v>
      </c>
      <c r="AD117" s="16" t="str">
        <f>IFERROR(ROUND(INDEX(F_Inputs!$A$4:$Y$268, MATCH(F_Inputs_Formatted!$B117&amp;F_Inputs_Formatted!$H117,F_Inputs!$Y$4:$Y$268,0),MATCH(F_Inputs_Formatted!AD$4,F_Inputs!$A$4:$Y$4,0)),$O117),"##BLANK")</f>
        <v>##BLANK</v>
      </c>
      <c r="AE117" s="16" t="str">
        <f>IFERROR(ROUND(INDEX(F_Inputs!$A$4:$Y$268, MATCH(F_Inputs_Formatted!$B117&amp;F_Inputs_Formatted!$H117,F_Inputs!$Y$4:$Y$268,0),MATCH(F_Inputs_Formatted!AE$4,F_Inputs!$A$4:$Y$4,0)),$O117),"##BLANK")</f>
        <v>##BLANK</v>
      </c>
      <c r="AF117" s="16" t="str">
        <f>IFERROR(ROUND(INDEX(F_Inputs!$A$4:$Y$268, MATCH(F_Inputs_Formatted!$B117&amp;F_Inputs_Formatted!$H117,F_Inputs!$Y$4:$Y$268,0),MATCH(F_Inputs_Formatted!AF$4,F_Inputs!$A$4:$Y$4,0)),$O117),"##BLANK")</f>
        <v>##BLANK</v>
      </c>
      <c r="AG117" s="16" t="str">
        <f>IFERROR(ROUND(INDEX(F_Inputs!$A$4:$Y$268, MATCH(F_Inputs_Formatted!$B117&amp;F_Inputs_Formatted!$H117,F_Inputs!$Y$4:$Y$268,0),MATCH(F_Inputs_Formatted!AG$4,F_Inputs!$A$4:$Y$4,0)),$O117),"##BLANK")</f>
        <v>##BLANK</v>
      </c>
      <c r="AH117" s="16" t="str">
        <f>IFERROR(ROUND(INDEX(F_Inputs!$A$4:$Y$268, MATCH(F_Inputs_Formatted!$B117&amp;F_Inputs_Formatted!$H117,F_Inputs!$Y$4:$Y$268,0),MATCH(F_Inputs_Formatted!AH$4,F_Inputs!$A$4:$Y$4,0)),$O117),"##BLANK")</f>
        <v>##BLANK</v>
      </c>
      <c r="AI117" s="16" t="str">
        <f>IFERROR(ROUND(INDEX(F_Inputs!$A$4:$Y$268, MATCH(F_Inputs_Formatted!$B117&amp;F_Inputs_Formatted!$H117,F_Inputs!$Y$4:$Y$268,0),MATCH(F_Inputs_Formatted!AI$4,F_Inputs!$A$4:$Y$4,0)),$O117),"##BLANK")</f>
        <v>##BLANK</v>
      </c>
    </row>
    <row r="118" spans="1:35" x14ac:dyDescent="0.25">
      <c r="B118" s="9" t="s">
        <v>94</v>
      </c>
      <c r="C118" s="9" t="str">
        <f>_xlfn.XLOOKUP($B118,FD_Lists!$B$4:$B$25,FD_Lists!C$4:C$25)</f>
        <v>Portsmouth Water</v>
      </c>
      <c r="D118" s="9" t="str">
        <f>_xlfn.XLOOKUP($B118,FD_Lists!$B$4:$B$25,FD_Lists!D$4:D$25)</f>
        <v>England</v>
      </c>
      <c r="E118" s="9" t="str">
        <f>_xlfn.XLOOKUP($B118,FD_Lists!$B$4:$B$25,FD_Lists!E$4:E$25)</f>
        <v>Company</v>
      </c>
      <c r="F118" s="9" t="str">
        <f>_xlfn.XLOOKUP($B118,FD_Lists!$B$4:$B$25,FD_Lists!F$4:F$25)</f>
        <v>WoC</v>
      </c>
      <c r="G118" s="10" t="s">
        <v>116</v>
      </c>
      <c r="H118" s="52" t="s">
        <v>60</v>
      </c>
      <c r="I118" s="11" t="str">
        <f t="shared" si="6"/>
        <v>PRTOUT5_09_F_PR24</v>
      </c>
      <c r="J118" s="11" t="s">
        <v>117</v>
      </c>
      <c r="K118" s="11" t="s">
        <v>118</v>
      </c>
      <c r="L118" s="11" t="s">
        <v>119</v>
      </c>
      <c r="M118" s="64" t="str">
        <f>_xlfn.XLOOKUP(F_Inputs_Formatted!H118,F_Inputs!$B:$B,F_Inputs!C:C)</f>
        <v>Underlying calculations for common performance commitments - wastewater - River water quality?(phosphorus) - Phosphorus prevented from entering rivers from partnership working in 2020</v>
      </c>
      <c r="N118" s="64" t="str">
        <f>_xlfn.XLOOKUP(F_Inputs_Formatted!H118,F_Inputs!$B:$B,F_Inputs!D:D)</f>
        <v>kg</v>
      </c>
      <c r="O118" s="11">
        <v>4</v>
      </c>
      <c r="P118" s="11"/>
      <c r="Q118" s="16" t="str">
        <f>IFERROR(ROUND(INDEX(F_Inputs!$A$4:$Y$268, MATCH(F_Inputs_Formatted!$B118&amp;F_Inputs_Formatted!$H118,F_Inputs!$Y$4:$Y$268,0),MATCH(F_Inputs_Formatted!Q$4,F_Inputs!$A$4:$Y$4,0)),$O118),"##BLANK")</f>
        <v>##BLANK</v>
      </c>
      <c r="R118" s="16" t="str">
        <f>IFERROR(ROUND(INDEX(F_Inputs!$A$4:$Y$268, MATCH(F_Inputs_Formatted!$B118&amp;F_Inputs_Formatted!$H118,F_Inputs!$Y$4:$Y$268,0),MATCH(F_Inputs_Formatted!R$4,F_Inputs!$A$4:$Y$4,0)),$O118),"##BLANK")</f>
        <v>##BLANK</v>
      </c>
      <c r="S118" s="16" t="str">
        <f>IFERROR(ROUND(INDEX(F_Inputs!$A$4:$Y$268, MATCH(F_Inputs_Formatted!$B118&amp;F_Inputs_Formatted!$H118,F_Inputs!$Y$4:$Y$268,0),MATCH(F_Inputs_Formatted!S$4,F_Inputs!$A$4:$Y$4,0)),$O118),"##BLANK")</f>
        <v>##BLANK</v>
      </c>
      <c r="T118" s="16" t="str">
        <f>IFERROR(ROUND(INDEX(F_Inputs!$A$4:$Y$268, MATCH(F_Inputs_Formatted!$B118&amp;F_Inputs_Formatted!$H118,F_Inputs!$Y$4:$Y$268,0),MATCH(F_Inputs_Formatted!T$4,F_Inputs!$A$4:$Y$4,0)),$O118),"##BLANK")</f>
        <v>##BLANK</v>
      </c>
      <c r="U118" s="16" t="str">
        <f>IFERROR(ROUND(INDEX(F_Inputs!$A$4:$Y$268, MATCH(F_Inputs_Formatted!$B118&amp;F_Inputs_Formatted!$H118,F_Inputs!$Y$4:$Y$268,0),MATCH(F_Inputs_Formatted!U$4,F_Inputs!$A$4:$Y$4,0)),$O118),"##BLANK")</f>
        <v>##BLANK</v>
      </c>
      <c r="V118" s="16" t="str">
        <f>IFERROR(ROUND(INDEX(F_Inputs!$A$4:$Y$268, MATCH(F_Inputs_Formatted!$B118&amp;F_Inputs_Formatted!$H118,F_Inputs!$Y$4:$Y$268,0),MATCH(F_Inputs_Formatted!V$4,F_Inputs!$A$4:$Y$4,0)),$O118),"##BLANK")</f>
        <v>##BLANK</v>
      </c>
      <c r="W118" s="16" t="str">
        <f>IFERROR(ROUND(INDEX(F_Inputs!$A$4:$Y$268, MATCH(F_Inputs_Formatted!$B118&amp;F_Inputs_Formatted!$H118,F_Inputs!$Y$4:$Y$268,0),MATCH(F_Inputs_Formatted!W$4,F_Inputs!$A$4:$Y$4,0)),$O118),"##BLANK")</f>
        <v>##BLANK</v>
      </c>
      <c r="X118" s="16" t="str">
        <f>IFERROR(ROUND(INDEX(F_Inputs!$A$4:$Y$268, MATCH(F_Inputs_Formatted!$B118&amp;F_Inputs_Formatted!$H118,F_Inputs!$Y$4:$Y$268,0),MATCH(F_Inputs_Formatted!X$4,F_Inputs!$A$4:$Y$4,0)),$O118),"##BLANK")</f>
        <v>##BLANK</v>
      </c>
      <c r="Y118" s="16" t="str">
        <f>IFERROR(ROUND(INDEX(F_Inputs!$A$4:$Y$268, MATCH(F_Inputs_Formatted!$B118&amp;F_Inputs_Formatted!$H118,F_Inputs!$Y$4:$Y$268,0),MATCH(F_Inputs_Formatted!Y$4,F_Inputs!$A$4:$Y$4,0)),$O118),"##BLANK")</f>
        <v>##BLANK</v>
      </c>
      <c r="Z118" s="16" t="str">
        <f>IFERROR(ROUND(INDEX(F_Inputs!$A$4:$Y$268, MATCH(F_Inputs_Formatted!$B118&amp;F_Inputs_Formatted!$H118,F_Inputs!$Y$4:$Y$268,0),MATCH(F_Inputs_Formatted!Z$4,F_Inputs!$A$4:$Y$4,0)),$O118),"##BLANK")</f>
        <v>##BLANK</v>
      </c>
      <c r="AA118" s="16" t="str">
        <f>IFERROR(ROUND(INDEX(F_Inputs!$A$4:$Y$268, MATCH(F_Inputs_Formatted!$B118&amp;F_Inputs_Formatted!$H118,F_Inputs!$Y$4:$Y$268,0),MATCH(F_Inputs_Formatted!AA$4,F_Inputs!$A$4:$Y$4,0)),$O118),"##BLANK")</f>
        <v>##BLANK</v>
      </c>
      <c r="AB118" s="16" t="str">
        <f>IFERROR(ROUND(INDEX(F_Inputs!$A$4:$Y$268, MATCH(F_Inputs_Formatted!$B118&amp;F_Inputs_Formatted!$H118,F_Inputs!$Y$4:$Y$268,0),MATCH(F_Inputs_Formatted!AB$4,F_Inputs!$A$4:$Y$4,0)),$O118),"##BLANK")</f>
        <v>##BLANK</v>
      </c>
      <c r="AC118" s="16" t="str">
        <f>IFERROR(ROUND(INDEX(F_Inputs!$A$4:$Y$268, MATCH(F_Inputs_Formatted!$B118&amp;F_Inputs_Formatted!$H118,F_Inputs!$Y$4:$Y$268,0),MATCH(F_Inputs_Formatted!AC$4,F_Inputs!$A$4:$Y$4,0)),$O118),"##BLANK")</f>
        <v>##BLANK</v>
      </c>
      <c r="AD118" s="16" t="str">
        <f>IFERROR(ROUND(INDEX(F_Inputs!$A$4:$Y$268, MATCH(F_Inputs_Formatted!$B118&amp;F_Inputs_Formatted!$H118,F_Inputs!$Y$4:$Y$268,0),MATCH(F_Inputs_Formatted!AD$4,F_Inputs!$A$4:$Y$4,0)),$O118),"##BLANK")</f>
        <v>##BLANK</v>
      </c>
      <c r="AE118" s="16" t="str">
        <f>IFERROR(ROUND(INDEX(F_Inputs!$A$4:$Y$268, MATCH(F_Inputs_Formatted!$B118&amp;F_Inputs_Formatted!$H118,F_Inputs!$Y$4:$Y$268,0),MATCH(F_Inputs_Formatted!AE$4,F_Inputs!$A$4:$Y$4,0)),$O118),"##BLANK")</f>
        <v>##BLANK</v>
      </c>
      <c r="AF118" s="16" t="str">
        <f>IFERROR(ROUND(INDEX(F_Inputs!$A$4:$Y$268, MATCH(F_Inputs_Formatted!$B118&amp;F_Inputs_Formatted!$H118,F_Inputs!$Y$4:$Y$268,0),MATCH(F_Inputs_Formatted!AF$4,F_Inputs!$A$4:$Y$4,0)),$O118),"##BLANK")</f>
        <v>##BLANK</v>
      </c>
      <c r="AG118" s="16" t="str">
        <f>IFERROR(ROUND(INDEX(F_Inputs!$A$4:$Y$268, MATCH(F_Inputs_Formatted!$B118&amp;F_Inputs_Formatted!$H118,F_Inputs!$Y$4:$Y$268,0),MATCH(F_Inputs_Formatted!AG$4,F_Inputs!$A$4:$Y$4,0)),$O118),"##BLANK")</f>
        <v>##BLANK</v>
      </c>
      <c r="AH118" s="16" t="str">
        <f>IFERROR(ROUND(INDEX(F_Inputs!$A$4:$Y$268, MATCH(F_Inputs_Formatted!$B118&amp;F_Inputs_Formatted!$H118,F_Inputs!$Y$4:$Y$268,0),MATCH(F_Inputs_Formatted!AH$4,F_Inputs!$A$4:$Y$4,0)),$O118),"##BLANK")</f>
        <v>##BLANK</v>
      </c>
      <c r="AI118" s="16" t="str">
        <f>IFERROR(ROUND(INDEX(F_Inputs!$A$4:$Y$268, MATCH(F_Inputs_Formatted!$B118&amp;F_Inputs_Formatted!$H118,F_Inputs!$Y$4:$Y$268,0),MATCH(F_Inputs_Formatted!AI$4,F_Inputs!$A$4:$Y$4,0)),$O118),"##BLANK")</f>
        <v>##BLANK</v>
      </c>
    </row>
    <row r="119" spans="1:35" x14ac:dyDescent="0.25">
      <c r="A119" s="7"/>
      <c r="B119" s="9" t="s">
        <v>95</v>
      </c>
      <c r="C119" s="9" t="str">
        <f>_xlfn.XLOOKUP($B119,FD_Lists!$B$4:$B$25,FD_Lists!C$4:C$25)</f>
        <v>South East Water</v>
      </c>
      <c r="D119" s="9" t="str">
        <f>_xlfn.XLOOKUP($B119,FD_Lists!$B$4:$B$25,FD_Lists!D$4:D$25)</f>
        <v>England</v>
      </c>
      <c r="E119" s="9" t="str">
        <f>_xlfn.XLOOKUP($B119,FD_Lists!$B$4:$B$25,FD_Lists!E$4:E$25)</f>
        <v>Company</v>
      </c>
      <c r="F119" s="9" t="str">
        <f>_xlfn.XLOOKUP($B119,FD_Lists!$B$4:$B$25,FD_Lists!F$4:F$25)</f>
        <v>WoC</v>
      </c>
      <c r="G119" s="10" t="s">
        <v>116</v>
      </c>
      <c r="H119" s="52" t="s">
        <v>60</v>
      </c>
      <c r="I119" s="11" t="str">
        <f t="shared" si="6"/>
        <v>SEWOUT5_09_F_PR24</v>
      </c>
      <c r="J119" s="11" t="s">
        <v>117</v>
      </c>
      <c r="K119" s="11" t="s">
        <v>118</v>
      </c>
      <c r="L119" s="11" t="s">
        <v>119</v>
      </c>
      <c r="M119" s="64" t="str">
        <f>_xlfn.XLOOKUP(F_Inputs_Formatted!H119,F_Inputs!$B:$B,F_Inputs!C:C)</f>
        <v>Underlying calculations for common performance commitments - wastewater - River water quality?(phosphorus) - Phosphorus prevented from entering rivers from partnership working in 2020</v>
      </c>
      <c r="N119" s="64" t="str">
        <f>_xlfn.XLOOKUP(F_Inputs_Formatted!H119,F_Inputs!$B:$B,F_Inputs!D:D)</f>
        <v>kg</v>
      </c>
      <c r="O119" s="11">
        <v>4</v>
      </c>
      <c r="P119" s="11"/>
      <c r="Q119" s="16" t="str">
        <f>IFERROR(ROUND(INDEX(F_Inputs!$A$4:$Y$268, MATCH(F_Inputs_Formatted!$B119&amp;F_Inputs_Formatted!$H119,F_Inputs!$Y$4:$Y$268,0),MATCH(F_Inputs_Formatted!Q$4,F_Inputs!$A$4:$Y$4,0)),$O119),"##BLANK")</f>
        <v>##BLANK</v>
      </c>
      <c r="R119" s="16" t="str">
        <f>IFERROR(ROUND(INDEX(F_Inputs!$A$4:$Y$268, MATCH(F_Inputs_Formatted!$B119&amp;F_Inputs_Formatted!$H119,F_Inputs!$Y$4:$Y$268,0),MATCH(F_Inputs_Formatted!R$4,F_Inputs!$A$4:$Y$4,0)),$O119),"##BLANK")</f>
        <v>##BLANK</v>
      </c>
      <c r="S119" s="16" t="str">
        <f>IFERROR(ROUND(INDEX(F_Inputs!$A$4:$Y$268, MATCH(F_Inputs_Formatted!$B119&amp;F_Inputs_Formatted!$H119,F_Inputs!$Y$4:$Y$268,0),MATCH(F_Inputs_Formatted!S$4,F_Inputs!$A$4:$Y$4,0)),$O119),"##BLANK")</f>
        <v>##BLANK</v>
      </c>
      <c r="T119" s="16" t="str">
        <f>IFERROR(ROUND(INDEX(F_Inputs!$A$4:$Y$268, MATCH(F_Inputs_Formatted!$B119&amp;F_Inputs_Formatted!$H119,F_Inputs!$Y$4:$Y$268,0),MATCH(F_Inputs_Formatted!T$4,F_Inputs!$A$4:$Y$4,0)),$O119),"##BLANK")</f>
        <v>##BLANK</v>
      </c>
      <c r="U119" s="16" t="str">
        <f>IFERROR(ROUND(INDEX(F_Inputs!$A$4:$Y$268, MATCH(F_Inputs_Formatted!$B119&amp;F_Inputs_Formatted!$H119,F_Inputs!$Y$4:$Y$268,0),MATCH(F_Inputs_Formatted!U$4,F_Inputs!$A$4:$Y$4,0)),$O119),"##BLANK")</f>
        <v>##BLANK</v>
      </c>
      <c r="V119" s="16" t="str">
        <f>IFERROR(ROUND(INDEX(F_Inputs!$A$4:$Y$268, MATCH(F_Inputs_Formatted!$B119&amp;F_Inputs_Formatted!$H119,F_Inputs!$Y$4:$Y$268,0),MATCH(F_Inputs_Formatted!V$4,F_Inputs!$A$4:$Y$4,0)),$O119),"##BLANK")</f>
        <v>##BLANK</v>
      </c>
      <c r="W119" s="16" t="str">
        <f>IFERROR(ROUND(INDEX(F_Inputs!$A$4:$Y$268, MATCH(F_Inputs_Formatted!$B119&amp;F_Inputs_Formatted!$H119,F_Inputs!$Y$4:$Y$268,0),MATCH(F_Inputs_Formatted!W$4,F_Inputs!$A$4:$Y$4,0)),$O119),"##BLANK")</f>
        <v>##BLANK</v>
      </c>
      <c r="X119" s="16" t="str">
        <f>IFERROR(ROUND(INDEX(F_Inputs!$A$4:$Y$268, MATCH(F_Inputs_Formatted!$B119&amp;F_Inputs_Formatted!$H119,F_Inputs!$Y$4:$Y$268,0),MATCH(F_Inputs_Formatted!X$4,F_Inputs!$A$4:$Y$4,0)),$O119),"##BLANK")</f>
        <v>##BLANK</v>
      </c>
      <c r="Y119" s="16" t="str">
        <f>IFERROR(ROUND(INDEX(F_Inputs!$A$4:$Y$268, MATCH(F_Inputs_Formatted!$B119&amp;F_Inputs_Formatted!$H119,F_Inputs!$Y$4:$Y$268,0),MATCH(F_Inputs_Formatted!Y$4,F_Inputs!$A$4:$Y$4,0)),$O119),"##BLANK")</f>
        <v>##BLANK</v>
      </c>
      <c r="Z119" s="16" t="str">
        <f>IFERROR(ROUND(INDEX(F_Inputs!$A$4:$Y$268, MATCH(F_Inputs_Formatted!$B119&amp;F_Inputs_Formatted!$H119,F_Inputs!$Y$4:$Y$268,0),MATCH(F_Inputs_Formatted!Z$4,F_Inputs!$A$4:$Y$4,0)),$O119),"##BLANK")</f>
        <v>##BLANK</v>
      </c>
      <c r="AA119" s="16" t="str">
        <f>IFERROR(ROUND(INDEX(F_Inputs!$A$4:$Y$268, MATCH(F_Inputs_Formatted!$B119&amp;F_Inputs_Formatted!$H119,F_Inputs!$Y$4:$Y$268,0),MATCH(F_Inputs_Formatted!AA$4,F_Inputs!$A$4:$Y$4,0)),$O119),"##BLANK")</f>
        <v>##BLANK</v>
      </c>
      <c r="AB119" s="16" t="str">
        <f>IFERROR(ROUND(INDEX(F_Inputs!$A$4:$Y$268, MATCH(F_Inputs_Formatted!$B119&amp;F_Inputs_Formatted!$H119,F_Inputs!$Y$4:$Y$268,0),MATCH(F_Inputs_Formatted!AB$4,F_Inputs!$A$4:$Y$4,0)),$O119),"##BLANK")</f>
        <v>##BLANK</v>
      </c>
      <c r="AC119" s="16" t="str">
        <f>IFERROR(ROUND(INDEX(F_Inputs!$A$4:$Y$268, MATCH(F_Inputs_Formatted!$B119&amp;F_Inputs_Formatted!$H119,F_Inputs!$Y$4:$Y$268,0),MATCH(F_Inputs_Formatted!AC$4,F_Inputs!$A$4:$Y$4,0)),$O119),"##BLANK")</f>
        <v>##BLANK</v>
      </c>
      <c r="AD119" s="16" t="str">
        <f>IFERROR(ROUND(INDEX(F_Inputs!$A$4:$Y$268, MATCH(F_Inputs_Formatted!$B119&amp;F_Inputs_Formatted!$H119,F_Inputs!$Y$4:$Y$268,0),MATCH(F_Inputs_Formatted!AD$4,F_Inputs!$A$4:$Y$4,0)),$O119),"##BLANK")</f>
        <v>##BLANK</v>
      </c>
      <c r="AE119" s="16" t="str">
        <f>IFERROR(ROUND(INDEX(F_Inputs!$A$4:$Y$268, MATCH(F_Inputs_Formatted!$B119&amp;F_Inputs_Formatted!$H119,F_Inputs!$Y$4:$Y$268,0),MATCH(F_Inputs_Formatted!AE$4,F_Inputs!$A$4:$Y$4,0)),$O119),"##BLANK")</f>
        <v>##BLANK</v>
      </c>
      <c r="AF119" s="16" t="str">
        <f>IFERROR(ROUND(INDEX(F_Inputs!$A$4:$Y$268, MATCH(F_Inputs_Formatted!$B119&amp;F_Inputs_Formatted!$H119,F_Inputs!$Y$4:$Y$268,0),MATCH(F_Inputs_Formatted!AF$4,F_Inputs!$A$4:$Y$4,0)),$O119),"##BLANK")</f>
        <v>##BLANK</v>
      </c>
      <c r="AG119" s="16" t="str">
        <f>IFERROR(ROUND(INDEX(F_Inputs!$A$4:$Y$268, MATCH(F_Inputs_Formatted!$B119&amp;F_Inputs_Formatted!$H119,F_Inputs!$Y$4:$Y$268,0),MATCH(F_Inputs_Formatted!AG$4,F_Inputs!$A$4:$Y$4,0)),$O119),"##BLANK")</f>
        <v>##BLANK</v>
      </c>
      <c r="AH119" s="16" t="str">
        <f>IFERROR(ROUND(INDEX(F_Inputs!$A$4:$Y$268, MATCH(F_Inputs_Formatted!$B119&amp;F_Inputs_Formatted!$H119,F_Inputs!$Y$4:$Y$268,0),MATCH(F_Inputs_Formatted!AH$4,F_Inputs!$A$4:$Y$4,0)),$O119),"##BLANK")</f>
        <v>##BLANK</v>
      </c>
      <c r="AI119" s="16" t="str">
        <f>IFERROR(ROUND(INDEX(F_Inputs!$A$4:$Y$268, MATCH(F_Inputs_Formatted!$B119&amp;F_Inputs_Formatted!$H119,F_Inputs!$Y$4:$Y$268,0),MATCH(F_Inputs_Formatted!AI$4,F_Inputs!$A$4:$Y$4,0)),$O119),"##BLANK")</f>
        <v>##BLANK</v>
      </c>
    </row>
    <row r="120" spans="1:35" x14ac:dyDescent="0.25">
      <c r="A120" s="7"/>
      <c r="B120" s="9" t="s">
        <v>96</v>
      </c>
      <c r="C120" s="9" t="str">
        <f>_xlfn.XLOOKUP($B120,FD_Lists!$B$4:$B$25,FD_Lists!C$4:C$25)</f>
        <v>South Staffordshire Water</v>
      </c>
      <c r="D120" s="9" t="str">
        <f>_xlfn.XLOOKUP($B120,FD_Lists!$B$4:$B$25,FD_Lists!D$4:D$25)</f>
        <v>England</v>
      </c>
      <c r="E120" s="9" t="str">
        <f>_xlfn.XLOOKUP($B120,FD_Lists!$B$4:$B$25,FD_Lists!E$4:E$25)</f>
        <v>Company</v>
      </c>
      <c r="F120" s="9" t="str">
        <f>_xlfn.XLOOKUP($B120,FD_Lists!$B$4:$B$25,FD_Lists!F$4:F$25)</f>
        <v>WoC</v>
      </c>
      <c r="G120" s="10" t="s">
        <v>116</v>
      </c>
      <c r="H120" s="52" t="s">
        <v>60</v>
      </c>
      <c r="I120" s="11" t="str">
        <f t="shared" si="6"/>
        <v>SSCOUT5_09_F_PR24</v>
      </c>
      <c r="J120" s="11" t="s">
        <v>117</v>
      </c>
      <c r="K120" s="11" t="s">
        <v>118</v>
      </c>
      <c r="L120" s="11" t="s">
        <v>119</v>
      </c>
      <c r="M120" s="64" t="str">
        <f>_xlfn.XLOOKUP(F_Inputs_Formatted!H120,F_Inputs!$B:$B,F_Inputs!C:C)</f>
        <v>Underlying calculations for common performance commitments - wastewater - River water quality?(phosphorus) - Phosphorus prevented from entering rivers from partnership working in 2020</v>
      </c>
      <c r="N120" s="64" t="str">
        <f>_xlfn.XLOOKUP(F_Inputs_Formatted!H120,F_Inputs!$B:$B,F_Inputs!D:D)</f>
        <v>kg</v>
      </c>
      <c r="O120" s="11">
        <v>4</v>
      </c>
      <c r="P120" s="11"/>
      <c r="Q120" s="16" t="str">
        <f>IFERROR(ROUND(INDEX(F_Inputs!$A$4:$Y$268, MATCH(F_Inputs_Formatted!$B120&amp;F_Inputs_Formatted!$H120,F_Inputs!$Y$4:$Y$268,0),MATCH(F_Inputs_Formatted!Q$4,F_Inputs!$A$4:$Y$4,0)),$O120),"##BLANK")</f>
        <v>##BLANK</v>
      </c>
      <c r="R120" s="16" t="str">
        <f>IFERROR(ROUND(INDEX(F_Inputs!$A$4:$Y$268, MATCH(F_Inputs_Formatted!$B120&amp;F_Inputs_Formatted!$H120,F_Inputs!$Y$4:$Y$268,0),MATCH(F_Inputs_Formatted!R$4,F_Inputs!$A$4:$Y$4,0)),$O120),"##BLANK")</f>
        <v>##BLANK</v>
      </c>
      <c r="S120" s="16" t="str">
        <f>IFERROR(ROUND(INDEX(F_Inputs!$A$4:$Y$268, MATCH(F_Inputs_Formatted!$B120&amp;F_Inputs_Formatted!$H120,F_Inputs!$Y$4:$Y$268,0),MATCH(F_Inputs_Formatted!S$4,F_Inputs!$A$4:$Y$4,0)),$O120),"##BLANK")</f>
        <v>##BLANK</v>
      </c>
      <c r="T120" s="16" t="str">
        <f>IFERROR(ROUND(INDEX(F_Inputs!$A$4:$Y$268, MATCH(F_Inputs_Formatted!$B120&amp;F_Inputs_Formatted!$H120,F_Inputs!$Y$4:$Y$268,0),MATCH(F_Inputs_Formatted!T$4,F_Inputs!$A$4:$Y$4,0)),$O120),"##BLANK")</f>
        <v>##BLANK</v>
      </c>
      <c r="U120" s="16" t="str">
        <f>IFERROR(ROUND(INDEX(F_Inputs!$A$4:$Y$268, MATCH(F_Inputs_Formatted!$B120&amp;F_Inputs_Formatted!$H120,F_Inputs!$Y$4:$Y$268,0),MATCH(F_Inputs_Formatted!U$4,F_Inputs!$A$4:$Y$4,0)),$O120),"##BLANK")</f>
        <v>##BLANK</v>
      </c>
      <c r="V120" s="16" t="str">
        <f>IFERROR(ROUND(INDEX(F_Inputs!$A$4:$Y$268, MATCH(F_Inputs_Formatted!$B120&amp;F_Inputs_Formatted!$H120,F_Inputs!$Y$4:$Y$268,0),MATCH(F_Inputs_Formatted!V$4,F_Inputs!$A$4:$Y$4,0)),$O120),"##BLANK")</f>
        <v>##BLANK</v>
      </c>
      <c r="W120" s="16" t="str">
        <f>IFERROR(ROUND(INDEX(F_Inputs!$A$4:$Y$268, MATCH(F_Inputs_Formatted!$B120&amp;F_Inputs_Formatted!$H120,F_Inputs!$Y$4:$Y$268,0),MATCH(F_Inputs_Formatted!W$4,F_Inputs!$A$4:$Y$4,0)),$O120),"##BLANK")</f>
        <v>##BLANK</v>
      </c>
      <c r="X120" s="16" t="str">
        <f>IFERROR(ROUND(INDEX(F_Inputs!$A$4:$Y$268, MATCH(F_Inputs_Formatted!$B120&amp;F_Inputs_Formatted!$H120,F_Inputs!$Y$4:$Y$268,0),MATCH(F_Inputs_Formatted!X$4,F_Inputs!$A$4:$Y$4,0)),$O120),"##BLANK")</f>
        <v>##BLANK</v>
      </c>
      <c r="Y120" s="16" t="str">
        <f>IFERROR(ROUND(INDEX(F_Inputs!$A$4:$Y$268, MATCH(F_Inputs_Formatted!$B120&amp;F_Inputs_Formatted!$H120,F_Inputs!$Y$4:$Y$268,0),MATCH(F_Inputs_Formatted!Y$4,F_Inputs!$A$4:$Y$4,0)),$O120),"##BLANK")</f>
        <v>##BLANK</v>
      </c>
      <c r="Z120" s="16" t="str">
        <f>IFERROR(ROUND(INDEX(F_Inputs!$A$4:$Y$268, MATCH(F_Inputs_Formatted!$B120&amp;F_Inputs_Formatted!$H120,F_Inputs!$Y$4:$Y$268,0),MATCH(F_Inputs_Formatted!Z$4,F_Inputs!$A$4:$Y$4,0)),$O120),"##BLANK")</f>
        <v>##BLANK</v>
      </c>
      <c r="AA120" s="16" t="str">
        <f>IFERROR(ROUND(INDEX(F_Inputs!$A$4:$Y$268, MATCH(F_Inputs_Formatted!$B120&amp;F_Inputs_Formatted!$H120,F_Inputs!$Y$4:$Y$268,0),MATCH(F_Inputs_Formatted!AA$4,F_Inputs!$A$4:$Y$4,0)),$O120),"##BLANK")</f>
        <v>##BLANK</v>
      </c>
      <c r="AB120" s="16" t="str">
        <f>IFERROR(ROUND(INDEX(F_Inputs!$A$4:$Y$268, MATCH(F_Inputs_Formatted!$B120&amp;F_Inputs_Formatted!$H120,F_Inputs!$Y$4:$Y$268,0),MATCH(F_Inputs_Formatted!AB$4,F_Inputs!$A$4:$Y$4,0)),$O120),"##BLANK")</f>
        <v>##BLANK</v>
      </c>
      <c r="AC120" s="16" t="str">
        <f>IFERROR(ROUND(INDEX(F_Inputs!$A$4:$Y$268, MATCH(F_Inputs_Formatted!$B120&amp;F_Inputs_Formatted!$H120,F_Inputs!$Y$4:$Y$268,0),MATCH(F_Inputs_Formatted!AC$4,F_Inputs!$A$4:$Y$4,0)),$O120),"##BLANK")</f>
        <v>##BLANK</v>
      </c>
      <c r="AD120" s="16" t="str">
        <f>IFERROR(ROUND(INDEX(F_Inputs!$A$4:$Y$268, MATCH(F_Inputs_Formatted!$B120&amp;F_Inputs_Formatted!$H120,F_Inputs!$Y$4:$Y$268,0),MATCH(F_Inputs_Formatted!AD$4,F_Inputs!$A$4:$Y$4,0)),$O120),"##BLANK")</f>
        <v>##BLANK</v>
      </c>
      <c r="AE120" s="16" t="str">
        <f>IFERROR(ROUND(INDEX(F_Inputs!$A$4:$Y$268, MATCH(F_Inputs_Formatted!$B120&amp;F_Inputs_Formatted!$H120,F_Inputs!$Y$4:$Y$268,0),MATCH(F_Inputs_Formatted!AE$4,F_Inputs!$A$4:$Y$4,0)),$O120),"##BLANK")</f>
        <v>##BLANK</v>
      </c>
      <c r="AF120" s="16" t="str">
        <f>IFERROR(ROUND(INDEX(F_Inputs!$A$4:$Y$268, MATCH(F_Inputs_Formatted!$B120&amp;F_Inputs_Formatted!$H120,F_Inputs!$Y$4:$Y$268,0),MATCH(F_Inputs_Formatted!AF$4,F_Inputs!$A$4:$Y$4,0)),$O120),"##BLANK")</f>
        <v>##BLANK</v>
      </c>
      <c r="AG120" s="16" t="str">
        <f>IFERROR(ROUND(INDEX(F_Inputs!$A$4:$Y$268, MATCH(F_Inputs_Formatted!$B120&amp;F_Inputs_Formatted!$H120,F_Inputs!$Y$4:$Y$268,0),MATCH(F_Inputs_Formatted!AG$4,F_Inputs!$A$4:$Y$4,0)),$O120),"##BLANK")</f>
        <v>##BLANK</v>
      </c>
      <c r="AH120" s="16" t="str">
        <f>IFERROR(ROUND(INDEX(F_Inputs!$A$4:$Y$268, MATCH(F_Inputs_Formatted!$B120&amp;F_Inputs_Formatted!$H120,F_Inputs!$Y$4:$Y$268,0),MATCH(F_Inputs_Formatted!AH$4,F_Inputs!$A$4:$Y$4,0)),$O120),"##BLANK")</f>
        <v>##BLANK</v>
      </c>
      <c r="AI120" s="16" t="str">
        <f>IFERROR(ROUND(INDEX(F_Inputs!$A$4:$Y$268, MATCH(F_Inputs_Formatted!$B120&amp;F_Inputs_Formatted!$H120,F_Inputs!$Y$4:$Y$268,0),MATCH(F_Inputs_Formatted!AI$4,F_Inputs!$A$4:$Y$4,0)),$O120),"##BLANK")</f>
        <v>##BLANK</v>
      </c>
    </row>
    <row r="121" spans="1:35" x14ac:dyDescent="0.25">
      <c r="A121" s="7"/>
      <c r="B121" s="9" t="s">
        <v>100</v>
      </c>
      <c r="C121" s="9" t="str">
        <f>_xlfn.XLOOKUP($B121,FD_Lists!$B$4:$B$25,FD_Lists!C$4:C$25)</f>
        <v>SES Water</v>
      </c>
      <c r="D121" s="9" t="str">
        <f>_xlfn.XLOOKUP($B121,FD_Lists!$B$4:$B$25,FD_Lists!D$4:D$25)</f>
        <v>England</v>
      </c>
      <c r="E121" s="9" t="str">
        <f>_xlfn.XLOOKUP($B121,FD_Lists!$B$4:$B$25,FD_Lists!E$4:E$25)</f>
        <v>Company</v>
      </c>
      <c r="F121" s="9" t="str">
        <f>_xlfn.XLOOKUP($B121,FD_Lists!$B$4:$B$25,FD_Lists!F$4:F$25)</f>
        <v>WoC</v>
      </c>
      <c r="G121" s="10" t="s">
        <v>116</v>
      </c>
      <c r="H121" s="52" t="s">
        <v>60</v>
      </c>
      <c r="I121" s="11" t="str">
        <f t="shared" si="6"/>
        <v>SESOUT5_09_F_PR24</v>
      </c>
      <c r="J121" s="11" t="s">
        <v>117</v>
      </c>
      <c r="K121" s="11" t="s">
        <v>118</v>
      </c>
      <c r="L121" s="11" t="s">
        <v>119</v>
      </c>
      <c r="M121" s="64" t="str">
        <f>_xlfn.XLOOKUP(F_Inputs_Formatted!H121,F_Inputs!$B:$B,F_Inputs!C:C)</f>
        <v>Underlying calculations for common performance commitments - wastewater - River water quality?(phosphorus) - Phosphorus prevented from entering rivers from partnership working in 2020</v>
      </c>
      <c r="N121" s="64" t="str">
        <f>_xlfn.XLOOKUP(F_Inputs_Formatted!H121,F_Inputs!$B:$B,F_Inputs!D:D)</f>
        <v>kg</v>
      </c>
      <c r="O121" s="11">
        <v>4</v>
      </c>
      <c r="P121" s="11"/>
      <c r="Q121" s="16" t="str">
        <f>IFERROR(ROUND(INDEX(F_Inputs!$A$4:$Y$268, MATCH(F_Inputs_Formatted!$B121&amp;F_Inputs_Formatted!$H121,F_Inputs!$Y$4:$Y$268,0),MATCH(F_Inputs_Formatted!Q$4,F_Inputs!$A$4:$Y$4,0)),$O121),"##BLANK")</f>
        <v>##BLANK</v>
      </c>
      <c r="R121" s="16" t="str">
        <f>IFERROR(ROUND(INDEX(F_Inputs!$A$4:$Y$268, MATCH(F_Inputs_Formatted!$B121&amp;F_Inputs_Formatted!$H121,F_Inputs!$Y$4:$Y$268,0),MATCH(F_Inputs_Formatted!R$4,F_Inputs!$A$4:$Y$4,0)),$O121),"##BLANK")</f>
        <v>##BLANK</v>
      </c>
      <c r="S121" s="16" t="str">
        <f>IFERROR(ROUND(INDEX(F_Inputs!$A$4:$Y$268, MATCH(F_Inputs_Formatted!$B121&amp;F_Inputs_Formatted!$H121,F_Inputs!$Y$4:$Y$268,0),MATCH(F_Inputs_Formatted!S$4,F_Inputs!$A$4:$Y$4,0)),$O121),"##BLANK")</f>
        <v>##BLANK</v>
      </c>
      <c r="T121" s="16" t="str">
        <f>IFERROR(ROUND(INDEX(F_Inputs!$A$4:$Y$268, MATCH(F_Inputs_Formatted!$B121&amp;F_Inputs_Formatted!$H121,F_Inputs!$Y$4:$Y$268,0),MATCH(F_Inputs_Formatted!T$4,F_Inputs!$A$4:$Y$4,0)),$O121),"##BLANK")</f>
        <v>##BLANK</v>
      </c>
      <c r="U121" s="16" t="str">
        <f>IFERROR(ROUND(INDEX(F_Inputs!$A$4:$Y$268, MATCH(F_Inputs_Formatted!$B121&amp;F_Inputs_Formatted!$H121,F_Inputs!$Y$4:$Y$268,0),MATCH(F_Inputs_Formatted!U$4,F_Inputs!$A$4:$Y$4,0)),$O121),"##BLANK")</f>
        <v>##BLANK</v>
      </c>
      <c r="V121" s="16" t="str">
        <f>IFERROR(ROUND(INDEX(F_Inputs!$A$4:$Y$268, MATCH(F_Inputs_Formatted!$B121&amp;F_Inputs_Formatted!$H121,F_Inputs!$Y$4:$Y$268,0),MATCH(F_Inputs_Formatted!V$4,F_Inputs!$A$4:$Y$4,0)),$O121),"##BLANK")</f>
        <v>##BLANK</v>
      </c>
      <c r="W121" s="16" t="str">
        <f>IFERROR(ROUND(INDEX(F_Inputs!$A$4:$Y$268, MATCH(F_Inputs_Formatted!$B121&amp;F_Inputs_Formatted!$H121,F_Inputs!$Y$4:$Y$268,0),MATCH(F_Inputs_Formatted!W$4,F_Inputs!$A$4:$Y$4,0)),$O121),"##BLANK")</f>
        <v>##BLANK</v>
      </c>
      <c r="X121" s="16" t="str">
        <f>IFERROR(ROUND(INDEX(F_Inputs!$A$4:$Y$268, MATCH(F_Inputs_Formatted!$B121&amp;F_Inputs_Formatted!$H121,F_Inputs!$Y$4:$Y$268,0),MATCH(F_Inputs_Formatted!X$4,F_Inputs!$A$4:$Y$4,0)),$O121),"##BLANK")</f>
        <v>##BLANK</v>
      </c>
      <c r="Y121" s="16" t="str">
        <f>IFERROR(ROUND(INDEX(F_Inputs!$A$4:$Y$268, MATCH(F_Inputs_Formatted!$B121&amp;F_Inputs_Formatted!$H121,F_Inputs!$Y$4:$Y$268,0),MATCH(F_Inputs_Formatted!Y$4,F_Inputs!$A$4:$Y$4,0)),$O121),"##BLANK")</f>
        <v>##BLANK</v>
      </c>
      <c r="Z121" s="16" t="str">
        <f>IFERROR(ROUND(INDEX(F_Inputs!$A$4:$Y$268, MATCH(F_Inputs_Formatted!$B121&amp;F_Inputs_Formatted!$H121,F_Inputs!$Y$4:$Y$268,0),MATCH(F_Inputs_Formatted!Z$4,F_Inputs!$A$4:$Y$4,0)),$O121),"##BLANK")</f>
        <v>##BLANK</v>
      </c>
      <c r="AA121" s="16" t="str">
        <f>IFERROR(ROUND(INDEX(F_Inputs!$A$4:$Y$268, MATCH(F_Inputs_Formatted!$B121&amp;F_Inputs_Formatted!$H121,F_Inputs!$Y$4:$Y$268,0),MATCH(F_Inputs_Formatted!AA$4,F_Inputs!$A$4:$Y$4,0)),$O121),"##BLANK")</f>
        <v>##BLANK</v>
      </c>
      <c r="AB121" s="16" t="str">
        <f>IFERROR(ROUND(INDEX(F_Inputs!$A$4:$Y$268, MATCH(F_Inputs_Formatted!$B121&amp;F_Inputs_Formatted!$H121,F_Inputs!$Y$4:$Y$268,0),MATCH(F_Inputs_Formatted!AB$4,F_Inputs!$A$4:$Y$4,0)),$O121),"##BLANK")</f>
        <v>##BLANK</v>
      </c>
      <c r="AC121" s="16" t="str">
        <f>IFERROR(ROUND(INDEX(F_Inputs!$A$4:$Y$268, MATCH(F_Inputs_Formatted!$B121&amp;F_Inputs_Formatted!$H121,F_Inputs!$Y$4:$Y$268,0),MATCH(F_Inputs_Formatted!AC$4,F_Inputs!$A$4:$Y$4,0)),$O121),"##BLANK")</f>
        <v>##BLANK</v>
      </c>
      <c r="AD121" s="16" t="str">
        <f>IFERROR(ROUND(INDEX(F_Inputs!$A$4:$Y$268, MATCH(F_Inputs_Formatted!$B121&amp;F_Inputs_Formatted!$H121,F_Inputs!$Y$4:$Y$268,0),MATCH(F_Inputs_Formatted!AD$4,F_Inputs!$A$4:$Y$4,0)),$O121),"##BLANK")</f>
        <v>##BLANK</v>
      </c>
      <c r="AE121" s="16" t="str">
        <f>IFERROR(ROUND(INDEX(F_Inputs!$A$4:$Y$268, MATCH(F_Inputs_Formatted!$B121&amp;F_Inputs_Formatted!$H121,F_Inputs!$Y$4:$Y$268,0),MATCH(F_Inputs_Formatted!AE$4,F_Inputs!$A$4:$Y$4,0)),$O121),"##BLANK")</f>
        <v>##BLANK</v>
      </c>
      <c r="AF121" s="16" t="str">
        <f>IFERROR(ROUND(INDEX(F_Inputs!$A$4:$Y$268, MATCH(F_Inputs_Formatted!$B121&amp;F_Inputs_Formatted!$H121,F_Inputs!$Y$4:$Y$268,0),MATCH(F_Inputs_Formatted!AF$4,F_Inputs!$A$4:$Y$4,0)),$O121),"##BLANK")</f>
        <v>##BLANK</v>
      </c>
      <c r="AG121" s="16" t="str">
        <f>IFERROR(ROUND(INDEX(F_Inputs!$A$4:$Y$268, MATCH(F_Inputs_Formatted!$B121&amp;F_Inputs_Formatted!$H121,F_Inputs!$Y$4:$Y$268,0),MATCH(F_Inputs_Formatted!AG$4,F_Inputs!$A$4:$Y$4,0)),$O121),"##BLANK")</f>
        <v>##BLANK</v>
      </c>
      <c r="AH121" s="16" t="str">
        <f>IFERROR(ROUND(INDEX(F_Inputs!$A$4:$Y$268, MATCH(F_Inputs_Formatted!$B121&amp;F_Inputs_Formatted!$H121,F_Inputs!$Y$4:$Y$268,0),MATCH(F_Inputs_Formatted!AH$4,F_Inputs!$A$4:$Y$4,0)),$O121),"##BLANK")</f>
        <v>##BLANK</v>
      </c>
      <c r="AI121" s="16" t="str">
        <f>IFERROR(ROUND(INDEX(F_Inputs!$A$4:$Y$268, MATCH(F_Inputs_Formatted!$B121&amp;F_Inputs_Formatted!$H121,F_Inputs!$Y$4:$Y$268,0),MATCH(F_Inputs_Formatted!AI$4,F_Inputs!$A$4:$Y$4,0)),$O121),"##BLANK")</f>
        <v>##BLANK</v>
      </c>
    </row>
    <row r="122" spans="1:35" x14ac:dyDescent="0.25">
      <c r="A122" s="7"/>
      <c r="B122" s="9" t="s">
        <v>78</v>
      </c>
      <c r="C122" s="9" t="str">
        <f>_xlfn.XLOOKUP($B122,FD_Lists!$B$4:$B$25,FD_Lists!C$4:C$25)</f>
        <v>South West Water</v>
      </c>
      <c r="D122" s="9" t="str">
        <f>_xlfn.XLOOKUP($B122,FD_Lists!$B$4:$B$25,FD_Lists!D$4:D$25)</f>
        <v>England</v>
      </c>
      <c r="E122" s="9" t="str">
        <f>_xlfn.XLOOKUP($B122,FD_Lists!$B$4:$B$25,FD_Lists!E$4:E$25)</f>
        <v>Company</v>
      </c>
      <c r="F122" s="9" t="str">
        <f>_xlfn.XLOOKUP($B122,FD_Lists!$B$4:$B$25,FD_Lists!F$4:F$25)</f>
        <v>WaSC</v>
      </c>
      <c r="G122" s="10" t="s">
        <v>116</v>
      </c>
      <c r="H122" s="52" t="s">
        <v>60</v>
      </c>
      <c r="I122" s="11" t="str">
        <f t="shared" si="6"/>
        <v>SWBOUT5_09_F_PR24</v>
      </c>
      <c r="J122" s="11" t="s">
        <v>117</v>
      </c>
      <c r="K122" s="11" t="s">
        <v>118</v>
      </c>
      <c r="L122" s="11" t="s">
        <v>119</v>
      </c>
      <c r="M122" s="64" t="str">
        <f>_xlfn.XLOOKUP(F_Inputs_Formatted!H122,F_Inputs!$B:$B,F_Inputs!C:C)</f>
        <v>Underlying calculations for common performance commitments - wastewater - River water quality?(phosphorus) - Phosphorus prevented from entering rivers from partnership working in 2020</v>
      </c>
      <c r="N122" s="64" t="str">
        <f>_xlfn.XLOOKUP(F_Inputs_Formatted!H122,F_Inputs!$B:$B,F_Inputs!D:D)</f>
        <v>kg</v>
      </c>
      <c r="O122" s="11">
        <v>4</v>
      </c>
      <c r="P122" s="11"/>
      <c r="Q122" s="16" t="str">
        <f>IFERROR(ROUND(INDEX(F_Inputs!$A$4:$Y$268, MATCH(F_Inputs_Formatted!$B122&amp;F_Inputs_Formatted!$H122,F_Inputs!$Y$4:$Y$268,0),MATCH(F_Inputs_Formatted!Q$4,F_Inputs!$A$4:$Y$4,0)),$O122),"##BLANK")</f>
        <v>##BLANK</v>
      </c>
      <c r="R122" s="16" t="str">
        <f>IFERROR(ROUND(INDEX(F_Inputs!$A$4:$Y$268, MATCH(F_Inputs_Formatted!$B122&amp;F_Inputs_Formatted!$H122,F_Inputs!$Y$4:$Y$268,0),MATCH(F_Inputs_Formatted!R$4,F_Inputs!$A$4:$Y$4,0)),$O122),"##BLANK")</f>
        <v>##BLANK</v>
      </c>
      <c r="S122" s="16" t="str">
        <f>IFERROR(ROUND(INDEX(F_Inputs!$A$4:$Y$268, MATCH(F_Inputs_Formatted!$B122&amp;F_Inputs_Formatted!$H122,F_Inputs!$Y$4:$Y$268,0),MATCH(F_Inputs_Formatted!S$4,F_Inputs!$A$4:$Y$4,0)),$O122),"##BLANK")</f>
        <v>##BLANK</v>
      </c>
      <c r="T122" s="16" t="str">
        <f>IFERROR(ROUND(INDEX(F_Inputs!$A$4:$Y$268, MATCH(F_Inputs_Formatted!$B122&amp;F_Inputs_Formatted!$H122,F_Inputs!$Y$4:$Y$268,0),MATCH(F_Inputs_Formatted!T$4,F_Inputs!$A$4:$Y$4,0)),$O122),"##BLANK")</f>
        <v>##BLANK</v>
      </c>
      <c r="U122" s="16" t="str">
        <f>IFERROR(ROUND(INDEX(F_Inputs!$A$4:$Y$268, MATCH(F_Inputs_Formatted!$B122&amp;F_Inputs_Formatted!$H122,F_Inputs!$Y$4:$Y$268,0),MATCH(F_Inputs_Formatted!U$4,F_Inputs!$A$4:$Y$4,0)),$O122),"##BLANK")</f>
        <v>##BLANK</v>
      </c>
      <c r="V122" s="16" t="str">
        <f>IFERROR(ROUND(INDEX(F_Inputs!$A$4:$Y$268, MATCH(F_Inputs_Formatted!$B122&amp;F_Inputs_Formatted!$H122,F_Inputs!$Y$4:$Y$268,0),MATCH(F_Inputs_Formatted!V$4,F_Inputs!$A$4:$Y$4,0)),$O122),"##BLANK")</f>
        <v>##BLANK</v>
      </c>
      <c r="W122" s="16" t="str">
        <f>IFERROR(ROUND(INDEX(F_Inputs!$A$4:$Y$268, MATCH(F_Inputs_Formatted!$B122&amp;F_Inputs_Formatted!$H122,F_Inputs!$Y$4:$Y$268,0),MATCH(F_Inputs_Formatted!W$4,F_Inputs!$A$4:$Y$4,0)),$O122),"##BLANK")</f>
        <v>##BLANK</v>
      </c>
      <c r="X122" s="16" t="str">
        <f>IFERROR(ROUND(INDEX(F_Inputs!$A$4:$Y$268, MATCH(F_Inputs_Formatted!$B122&amp;F_Inputs_Formatted!$H122,F_Inputs!$Y$4:$Y$268,0),MATCH(F_Inputs_Formatted!X$4,F_Inputs!$A$4:$Y$4,0)),$O122),"##BLANK")</f>
        <v>##BLANK</v>
      </c>
      <c r="Y122" s="16" t="str">
        <f>IFERROR(ROUND(INDEX(F_Inputs!$A$4:$Y$268, MATCH(F_Inputs_Formatted!$B122&amp;F_Inputs_Formatted!$H122,F_Inputs!$Y$4:$Y$268,0),MATCH(F_Inputs_Formatted!Y$4,F_Inputs!$A$4:$Y$4,0)),$O122),"##BLANK")</f>
        <v>##BLANK</v>
      </c>
      <c r="Z122" s="16" t="str">
        <f>IFERROR(ROUND(INDEX(F_Inputs!$A$4:$Y$268, MATCH(F_Inputs_Formatted!$B122&amp;F_Inputs_Formatted!$H122,F_Inputs!$Y$4:$Y$268,0),MATCH(F_Inputs_Formatted!Z$4,F_Inputs!$A$4:$Y$4,0)),$O122),"##BLANK")</f>
        <v>##BLANK</v>
      </c>
      <c r="AA122" s="16" t="str">
        <f>IFERROR(ROUND(INDEX(F_Inputs!$A$4:$Y$268, MATCH(F_Inputs_Formatted!$B122&amp;F_Inputs_Formatted!$H122,F_Inputs!$Y$4:$Y$268,0),MATCH(F_Inputs_Formatted!AA$4,F_Inputs!$A$4:$Y$4,0)),$O122),"##BLANK")</f>
        <v>##BLANK</v>
      </c>
      <c r="AB122" s="16" t="str">
        <f>IFERROR(ROUND(INDEX(F_Inputs!$A$4:$Y$268, MATCH(F_Inputs_Formatted!$B122&amp;F_Inputs_Formatted!$H122,F_Inputs!$Y$4:$Y$268,0),MATCH(F_Inputs_Formatted!AB$4,F_Inputs!$A$4:$Y$4,0)),$O122),"##BLANK")</f>
        <v>##BLANK</v>
      </c>
      <c r="AC122" s="16" t="str">
        <f>IFERROR(ROUND(INDEX(F_Inputs!$A$4:$Y$268, MATCH(F_Inputs_Formatted!$B122&amp;F_Inputs_Formatted!$H122,F_Inputs!$Y$4:$Y$268,0),MATCH(F_Inputs_Formatted!AC$4,F_Inputs!$A$4:$Y$4,0)),$O122),"##BLANK")</f>
        <v>##BLANK</v>
      </c>
      <c r="AD122" s="16" t="str">
        <f>IFERROR(ROUND(INDEX(F_Inputs!$A$4:$Y$268, MATCH(F_Inputs_Formatted!$B122&amp;F_Inputs_Formatted!$H122,F_Inputs!$Y$4:$Y$268,0),MATCH(F_Inputs_Formatted!AD$4,F_Inputs!$A$4:$Y$4,0)),$O122),"##BLANK")</f>
        <v>##BLANK</v>
      </c>
      <c r="AE122" s="16" t="str">
        <f>IFERROR(ROUND(INDEX(F_Inputs!$A$4:$Y$268, MATCH(F_Inputs_Formatted!$B122&amp;F_Inputs_Formatted!$H122,F_Inputs!$Y$4:$Y$268,0),MATCH(F_Inputs_Formatted!AE$4,F_Inputs!$A$4:$Y$4,0)),$O122),"##BLANK")</f>
        <v>##BLANK</v>
      </c>
      <c r="AF122" s="16" t="str">
        <f>IFERROR(ROUND(INDEX(F_Inputs!$A$4:$Y$268, MATCH(F_Inputs_Formatted!$B122&amp;F_Inputs_Formatted!$H122,F_Inputs!$Y$4:$Y$268,0),MATCH(F_Inputs_Formatted!AF$4,F_Inputs!$A$4:$Y$4,0)),$O122),"##BLANK")</f>
        <v>##BLANK</v>
      </c>
      <c r="AG122" s="16" t="str">
        <f>IFERROR(ROUND(INDEX(F_Inputs!$A$4:$Y$268, MATCH(F_Inputs_Formatted!$B122&amp;F_Inputs_Formatted!$H122,F_Inputs!$Y$4:$Y$268,0),MATCH(F_Inputs_Formatted!AG$4,F_Inputs!$A$4:$Y$4,0)),$O122),"##BLANK")</f>
        <v>##BLANK</v>
      </c>
      <c r="AH122" s="16" t="str">
        <f>IFERROR(ROUND(INDEX(F_Inputs!$A$4:$Y$268, MATCH(F_Inputs_Formatted!$B122&amp;F_Inputs_Formatted!$H122,F_Inputs!$Y$4:$Y$268,0),MATCH(F_Inputs_Formatted!AH$4,F_Inputs!$A$4:$Y$4,0)),$O122),"##BLANK")</f>
        <v>##BLANK</v>
      </c>
      <c r="AI122" s="16" t="str">
        <f>IFERROR(ROUND(INDEX(F_Inputs!$A$4:$Y$268, MATCH(F_Inputs_Formatted!$B122&amp;F_Inputs_Formatted!$H122,F_Inputs!$Y$4:$Y$268,0),MATCH(F_Inputs_Formatted!AI$4,F_Inputs!$A$4:$Y$4,0)),$O122),"##BLANK")</f>
        <v>##BLANK</v>
      </c>
    </row>
    <row r="123" spans="1:35" x14ac:dyDescent="0.25">
      <c r="A123" s="7"/>
      <c r="B123" s="9" t="s">
        <v>90</v>
      </c>
      <c r="C123" s="9" t="str">
        <f>_xlfn.XLOOKUP($B123,FD_Lists!$B$4:$B$25,FD_Lists!C$4:C$25)</f>
        <v>Bristol Water</v>
      </c>
      <c r="D123" s="9" t="str">
        <f>_xlfn.XLOOKUP($B123,FD_Lists!$B$4:$B$25,FD_Lists!D$4:D$25)</f>
        <v>England</v>
      </c>
      <c r="E123" s="9" t="str">
        <f>_xlfn.XLOOKUP($B123,FD_Lists!$B$4:$B$25,FD_Lists!E$4:E$25)</f>
        <v>Company</v>
      </c>
      <c r="F123" s="9" t="str">
        <f>_xlfn.XLOOKUP($B123,FD_Lists!$B$4:$B$25,FD_Lists!F$4:F$25)</f>
        <v>WoC</v>
      </c>
      <c r="G123" s="10" t="s">
        <v>116</v>
      </c>
      <c r="H123" s="52" t="s">
        <v>60</v>
      </c>
      <c r="I123" s="11" t="str">
        <f t="shared" si="6"/>
        <v>BRLOUT5_09_F_PR24</v>
      </c>
      <c r="J123" s="11" t="s">
        <v>117</v>
      </c>
      <c r="K123" s="11" t="s">
        <v>118</v>
      </c>
      <c r="L123" s="11" t="s">
        <v>119</v>
      </c>
      <c r="M123" s="64" t="str">
        <f>_xlfn.XLOOKUP(F_Inputs_Formatted!H123,F_Inputs!$B:$B,F_Inputs!C:C)</f>
        <v>Underlying calculations for common performance commitments - wastewater - River water quality?(phosphorus) - Phosphorus prevented from entering rivers from partnership working in 2020</v>
      </c>
      <c r="N123" s="64" t="str">
        <f>_xlfn.XLOOKUP(F_Inputs_Formatted!H123,F_Inputs!$B:$B,F_Inputs!D:D)</f>
        <v>kg</v>
      </c>
      <c r="O123" s="11">
        <v>4</v>
      </c>
      <c r="P123" s="11"/>
      <c r="Q123" s="16" t="str">
        <f>IFERROR(ROUND(INDEX(F_Inputs!$A$4:$Y$268, MATCH(F_Inputs_Formatted!$B123&amp;F_Inputs_Formatted!$H123,F_Inputs!$Y$4:$Y$268,0),MATCH(F_Inputs_Formatted!Q$4,F_Inputs!$A$4:$Y$4,0)),$O123),"##BLANK")</f>
        <v>##BLANK</v>
      </c>
      <c r="R123" s="16" t="str">
        <f>IFERROR(ROUND(INDEX(F_Inputs!$A$4:$Y$268, MATCH(F_Inputs_Formatted!$B123&amp;F_Inputs_Formatted!$H123,F_Inputs!$Y$4:$Y$268,0),MATCH(F_Inputs_Formatted!R$4,F_Inputs!$A$4:$Y$4,0)),$O123),"##BLANK")</f>
        <v>##BLANK</v>
      </c>
      <c r="S123" s="16" t="str">
        <f>IFERROR(ROUND(INDEX(F_Inputs!$A$4:$Y$268, MATCH(F_Inputs_Formatted!$B123&amp;F_Inputs_Formatted!$H123,F_Inputs!$Y$4:$Y$268,0),MATCH(F_Inputs_Formatted!S$4,F_Inputs!$A$4:$Y$4,0)),$O123),"##BLANK")</f>
        <v>##BLANK</v>
      </c>
      <c r="T123" s="16" t="str">
        <f>IFERROR(ROUND(INDEX(F_Inputs!$A$4:$Y$268, MATCH(F_Inputs_Formatted!$B123&amp;F_Inputs_Formatted!$H123,F_Inputs!$Y$4:$Y$268,0),MATCH(F_Inputs_Formatted!T$4,F_Inputs!$A$4:$Y$4,0)),$O123),"##BLANK")</f>
        <v>##BLANK</v>
      </c>
      <c r="U123" s="16" t="str">
        <f>IFERROR(ROUND(INDEX(F_Inputs!$A$4:$Y$268, MATCH(F_Inputs_Formatted!$B123&amp;F_Inputs_Formatted!$H123,F_Inputs!$Y$4:$Y$268,0),MATCH(F_Inputs_Formatted!U$4,F_Inputs!$A$4:$Y$4,0)),$O123),"##BLANK")</f>
        <v>##BLANK</v>
      </c>
      <c r="V123" s="16" t="str">
        <f>IFERROR(ROUND(INDEX(F_Inputs!$A$4:$Y$268, MATCH(F_Inputs_Formatted!$B123&amp;F_Inputs_Formatted!$H123,F_Inputs!$Y$4:$Y$268,0),MATCH(F_Inputs_Formatted!V$4,F_Inputs!$A$4:$Y$4,0)),$O123),"##BLANK")</f>
        <v>##BLANK</v>
      </c>
      <c r="W123" s="16" t="str">
        <f>IFERROR(ROUND(INDEX(F_Inputs!$A$4:$Y$268, MATCH(F_Inputs_Formatted!$B123&amp;F_Inputs_Formatted!$H123,F_Inputs!$Y$4:$Y$268,0),MATCH(F_Inputs_Formatted!W$4,F_Inputs!$A$4:$Y$4,0)),$O123),"##BLANK")</f>
        <v>##BLANK</v>
      </c>
      <c r="X123" s="16" t="str">
        <f>IFERROR(ROUND(INDEX(F_Inputs!$A$4:$Y$268, MATCH(F_Inputs_Formatted!$B123&amp;F_Inputs_Formatted!$H123,F_Inputs!$Y$4:$Y$268,0),MATCH(F_Inputs_Formatted!X$4,F_Inputs!$A$4:$Y$4,0)),$O123),"##BLANK")</f>
        <v>##BLANK</v>
      </c>
      <c r="Y123" s="16" t="str">
        <f>IFERROR(ROUND(INDEX(F_Inputs!$A$4:$Y$268, MATCH(F_Inputs_Formatted!$B123&amp;F_Inputs_Formatted!$H123,F_Inputs!$Y$4:$Y$268,0),MATCH(F_Inputs_Formatted!Y$4,F_Inputs!$A$4:$Y$4,0)),$O123),"##BLANK")</f>
        <v>##BLANK</v>
      </c>
      <c r="Z123" s="16" t="str">
        <f>IFERROR(ROUND(INDEX(F_Inputs!$A$4:$Y$268, MATCH(F_Inputs_Formatted!$B123&amp;F_Inputs_Formatted!$H123,F_Inputs!$Y$4:$Y$268,0),MATCH(F_Inputs_Formatted!Z$4,F_Inputs!$A$4:$Y$4,0)),$O123),"##BLANK")</f>
        <v>##BLANK</v>
      </c>
      <c r="AA123" s="16" t="str">
        <f>IFERROR(ROUND(INDEX(F_Inputs!$A$4:$Y$268, MATCH(F_Inputs_Formatted!$B123&amp;F_Inputs_Formatted!$H123,F_Inputs!$Y$4:$Y$268,0),MATCH(F_Inputs_Formatted!AA$4,F_Inputs!$A$4:$Y$4,0)),$O123),"##BLANK")</f>
        <v>##BLANK</v>
      </c>
      <c r="AB123" s="16" t="str">
        <f>IFERROR(ROUND(INDEX(F_Inputs!$A$4:$Y$268, MATCH(F_Inputs_Formatted!$B123&amp;F_Inputs_Formatted!$H123,F_Inputs!$Y$4:$Y$268,0),MATCH(F_Inputs_Formatted!AB$4,F_Inputs!$A$4:$Y$4,0)),$O123),"##BLANK")</f>
        <v>##BLANK</v>
      </c>
      <c r="AC123" s="16" t="str">
        <f>IFERROR(ROUND(INDEX(F_Inputs!$A$4:$Y$268, MATCH(F_Inputs_Formatted!$B123&amp;F_Inputs_Formatted!$H123,F_Inputs!$Y$4:$Y$268,0),MATCH(F_Inputs_Formatted!AC$4,F_Inputs!$A$4:$Y$4,0)),$O123),"##BLANK")</f>
        <v>##BLANK</v>
      </c>
      <c r="AD123" s="16" t="str">
        <f>IFERROR(ROUND(INDEX(F_Inputs!$A$4:$Y$268, MATCH(F_Inputs_Formatted!$B123&amp;F_Inputs_Formatted!$H123,F_Inputs!$Y$4:$Y$268,0),MATCH(F_Inputs_Formatted!AD$4,F_Inputs!$A$4:$Y$4,0)),$O123),"##BLANK")</f>
        <v>##BLANK</v>
      </c>
      <c r="AE123" s="16" t="str">
        <f>IFERROR(ROUND(INDEX(F_Inputs!$A$4:$Y$268, MATCH(F_Inputs_Formatted!$B123&amp;F_Inputs_Formatted!$H123,F_Inputs!$Y$4:$Y$268,0),MATCH(F_Inputs_Formatted!AE$4,F_Inputs!$A$4:$Y$4,0)),$O123),"##BLANK")</f>
        <v>##BLANK</v>
      </c>
      <c r="AF123" s="16" t="str">
        <f>IFERROR(ROUND(INDEX(F_Inputs!$A$4:$Y$268, MATCH(F_Inputs_Formatted!$B123&amp;F_Inputs_Formatted!$H123,F_Inputs!$Y$4:$Y$268,0),MATCH(F_Inputs_Formatted!AF$4,F_Inputs!$A$4:$Y$4,0)),$O123),"##BLANK")</f>
        <v>##BLANK</v>
      </c>
      <c r="AG123" s="16" t="str">
        <f>IFERROR(ROUND(INDEX(F_Inputs!$A$4:$Y$268, MATCH(F_Inputs_Formatted!$B123&amp;F_Inputs_Formatted!$H123,F_Inputs!$Y$4:$Y$268,0),MATCH(F_Inputs_Formatted!AG$4,F_Inputs!$A$4:$Y$4,0)),$O123),"##BLANK")</f>
        <v>##BLANK</v>
      </c>
      <c r="AH123" s="16" t="str">
        <f>IFERROR(ROUND(INDEX(F_Inputs!$A$4:$Y$268, MATCH(F_Inputs_Formatted!$B123&amp;F_Inputs_Formatted!$H123,F_Inputs!$Y$4:$Y$268,0),MATCH(F_Inputs_Formatted!AH$4,F_Inputs!$A$4:$Y$4,0)),$O123),"##BLANK")</f>
        <v>##BLANK</v>
      </c>
      <c r="AI123" s="16" t="str">
        <f>IFERROR(ROUND(INDEX(F_Inputs!$A$4:$Y$268, MATCH(F_Inputs_Formatted!$B123&amp;F_Inputs_Formatted!$H123,F_Inputs!$Y$4:$Y$268,0),MATCH(F_Inputs_Formatted!AI$4,F_Inputs!$A$4:$Y$4,0)),$O123),"##BLANK")</f>
        <v>##BLANK</v>
      </c>
    </row>
    <row r="124" spans="1:35" x14ac:dyDescent="0.25">
      <c r="A124" s="7"/>
      <c r="B124" s="8" t="s">
        <v>47</v>
      </c>
      <c r="C124" s="9" t="str">
        <f>_xlfn.XLOOKUP($B124,FD_Lists!$B$4:$B$25,FD_Lists!C$4:C$25)</f>
        <v>Anglian Water</v>
      </c>
      <c r="D124" s="9" t="str">
        <f>_xlfn.XLOOKUP($B124,FD_Lists!$B$4:$B$25,FD_Lists!D$4:D$25)</f>
        <v>England</v>
      </c>
      <c r="E124" s="9" t="str">
        <f>_xlfn.XLOOKUP($B124,FD_Lists!$B$4:$B$25,FD_Lists!E$4:E$25)</f>
        <v>Company</v>
      </c>
      <c r="F124" s="9" t="str">
        <f>_xlfn.XLOOKUP($B124,FD_Lists!$B$4:$B$25,FD_Lists!F$4:F$25)</f>
        <v>WaSC</v>
      </c>
      <c r="G124" s="10" t="s">
        <v>116</v>
      </c>
      <c r="H124" s="52" t="s">
        <v>62</v>
      </c>
      <c r="I124" s="11" t="str">
        <f>B124&amp;H124</f>
        <v>ANHOUT5_09_G_PR24</v>
      </c>
      <c r="J124" s="11" t="s">
        <v>117</v>
      </c>
      <c r="K124" s="11" t="s">
        <v>118</v>
      </c>
      <c r="L124" s="11" t="s">
        <v>119</v>
      </c>
      <c r="M124" s="64" t="str">
        <f>_xlfn.XLOOKUP(F_Inputs_Formatted!H124,F_Inputs!$B:$B,F_Inputs!C:C)</f>
        <v>Underlying calculations for common performance commitments - wastewater - River water quality?(phosphorus) - Change in phosphorus prevented from entering rivers from partnership working</v>
      </c>
      <c r="N124" s="64" t="str">
        <f>_xlfn.XLOOKUP(F_Inputs_Formatted!H124,F_Inputs!$B:$B,F_Inputs!D:D)</f>
        <v>kg</v>
      </c>
      <c r="O124" s="11">
        <v>4</v>
      </c>
      <c r="P124" s="11"/>
      <c r="Q124" s="16">
        <f>IFERROR(ROUND(INDEX(F_Inputs!$A$4:$Y$268, MATCH(F_Inputs_Formatted!$B124&amp;F_Inputs_Formatted!$H124,F_Inputs!$Y$4:$Y$268,0),MATCH(F_Inputs_Formatted!Q$4,F_Inputs!$A$4:$Y$4,0)),$O124),"##BLANK")</f>
        <v>0</v>
      </c>
      <c r="R124" s="16">
        <f>IFERROR(ROUND(INDEX(F_Inputs!$A$4:$Y$268, MATCH(F_Inputs_Formatted!$B124&amp;F_Inputs_Formatted!$H124,F_Inputs!$Y$4:$Y$268,0),MATCH(F_Inputs_Formatted!R$4,F_Inputs!$A$4:$Y$4,0)),$O124),"##BLANK")</f>
        <v>0</v>
      </c>
      <c r="S124" s="16">
        <f>IFERROR(ROUND(INDEX(F_Inputs!$A$4:$Y$268, MATCH(F_Inputs_Formatted!$B124&amp;F_Inputs_Formatted!$H124,F_Inputs!$Y$4:$Y$268,0),MATCH(F_Inputs_Formatted!S$4,F_Inputs!$A$4:$Y$4,0)),$O124),"##BLANK")</f>
        <v>0</v>
      </c>
      <c r="T124" s="16">
        <f>IFERROR(ROUND(INDEX(F_Inputs!$A$4:$Y$268, MATCH(F_Inputs_Formatted!$B124&amp;F_Inputs_Formatted!$H124,F_Inputs!$Y$4:$Y$268,0),MATCH(F_Inputs_Formatted!T$4,F_Inputs!$A$4:$Y$4,0)),$O124),"##BLANK")</f>
        <v>0</v>
      </c>
      <c r="U124" s="16">
        <f>IFERROR(ROUND(INDEX(F_Inputs!$A$4:$Y$268, MATCH(F_Inputs_Formatted!$B124&amp;F_Inputs_Formatted!$H124,F_Inputs!$Y$4:$Y$268,0),MATCH(F_Inputs_Formatted!U$4,F_Inputs!$A$4:$Y$4,0)),$O124),"##BLANK")</f>
        <v>0</v>
      </c>
      <c r="V124" s="16">
        <f>IFERROR(ROUND(INDEX(F_Inputs!$A$4:$Y$268, MATCH(F_Inputs_Formatted!$B124&amp;F_Inputs_Formatted!$H124,F_Inputs!$Y$4:$Y$268,0),MATCH(F_Inputs_Formatted!V$4,F_Inputs!$A$4:$Y$4,0)),$O124),"##BLANK")</f>
        <v>0</v>
      </c>
      <c r="W124" s="16">
        <f>IFERROR(ROUND(INDEX(F_Inputs!$A$4:$Y$268, MATCH(F_Inputs_Formatted!$B124&amp;F_Inputs_Formatted!$H124,F_Inputs!$Y$4:$Y$268,0),MATCH(F_Inputs_Formatted!W$4,F_Inputs!$A$4:$Y$4,0)),$O124),"##BLANK")</f>
        <v>0</v>
      </c>
      <c r="X124" s="16">
        <f>IFERROR(ROUND(INDEX(F_Inputs!$A$4:$Y$268, MATCH(F_Inputs_Formatted!$B124&amp;F_Inputs_Formatted!$H124,F_Inputs!$Y$4:$Y$268,0),MATCH(F_Inputs_Formatted!X$4,F_Inputs!$A$4:$Y$4,0)),$O124),"##BLANK")</f>
        <v>0</v>
      </c>
      <c r="Y124" s="16">
        <f>IFERROR(ROUND(INDEX(F_Inputs!$A$4:$Y$268, MATCH(F_Inputs_Formatted!$B124&amp;F_Inputs_Formatted!$H124,F_Inputs!$Y$4:$Y$268,0),MATCH(F_Inputs_Formatted!Y$4,F_Inputs!$A$4:$Y$4,0)),$O124),"##BLANK")</f>
        <v>0</v>
      </c>
      <c r="Z124" s="16">
        <f>IFERROR(ROUND(INDEX(F_Inputs!$A$4:$Y$268, MATCH(F_Inputs_Formatted!$B124&amp;F_Inputs_Formatted!$H124,F_Inputs!$Y$4:$Y$268,0),MATCH(F_Inputs_Formatted!Z$4,F_Inputs!$A$4:$Y$4,0)),$O124),"##BLANK")</f>
        <v>0</v>
      </c>
      <c r="AA124" s="16">
        <f>IFERROR(ROUND(INDEX(F_Inputs!$A$4:$Y$268, MATCH(F_Inputs_Formatted!$B124&amp;F_Inputs_Formatted!$H124,F_Inputs!$Y$4:$Y$268,0),MATCH(F_Inputs_Formatted!AA$4,F_Inputs!$A$4:$Y$4,0)),$O124),"##BLANK")</f>
        <v>0</v>
      </c>
      <c r="AB124" s="16">
        <f>IFERROR(ROUND(INDEX(F_Inputs!$A$4:$Y$268, MATCH(F_Inputs_Formatted!$B124&amp;F_Inputs_Formatted!$H124,F_Inputs!$Y$4:$Y$268,0),MATCH(F_Inputs_Formatted!AB$4,F_Inputs!$A$4:$Y$4,0)),$O124),"##BLANK")</f>
        <v>0</v>
      </c>
      <c r="AC124" s="16">
        <f>IFERROR(ROUND(INDEX(F_Inputs!$A$4:$Y$268, MATCH(F_Inputs_Formatted!$B124&amp;F_Inputs_Formatted!$H124,F_Inputs!$Y$4:$Y$268,0),MATCH(F_Inputs_Formatted!AC$4,F_Inputs!$A$4:$Y$4,0)),$O124),"##BLANK")</f>
        <v>0</v>
      </c>
      <c r="AD124" s="16">
        <f>IFERROR(ROUND(INDEX(F_Inputs!$A$4:$Y$268, MATCH(F_Inputs_Formatted!$B124&amp;F_Inputs_Formatted!$H124,F_Inputs!$Y$4:$Y$268,0),MATCH(F_Inputs_Formatted!AD$4,F_Inputs!$A$4:$Y$4,0)),$O124),"##BLANK")</f>
        <v>0</v>
      </c>
      <c r="AE124" s="16">
        <f>IFERROR(ROUND(INDEX(F_Inputs!$A$4:$Y$268, MATCH(F_Inputs_Formatted!$B124&amp;F_Inputs_Formatted!$H124,F_Inputs!$Y$4:$Y$268,0),MATCH(F_Inputs_Formatted!AE$4,F_Inputs!$A$4:$Y$4,0)),$O124),"##BLANK")</f>
        <v>0</v>
      </c>
      <c r="AF124" s="16">
        <f>IFERROR(ROUND(INDEX(F_Inputs!$A$4:$Y$268, MATCH(F_Inputs_Formatted!$B124&amp;F_Inputs_Formatted!$H124,F_Inputs!$Y$4:$Y$268,0),MATCH(F_Inputs_Formatted!AF$4,F_Inputs!$A$4:$Y$4,0)),$O124),"##BLANK")</f>
        <v>0</v>
      </c>
      <c r="AG124" s="16">
        <f>IFERROR(ROUND(INDEX(F_Inputs!$A$4:$Y$268, MATCH(F_Inputs_Formatted!$B124&amp;F_Inputs_Formatted!$H124,F_Inputs!$Y$4:$Y$268,0),MATCH(F_Inputs_Formatted!AG$4,F_Inputs!$A$4:$Y$4,0)),$O124),"##BLANK")</f>
        <v>0</v>
      </c>
      <c r="AH124" s="16">
        <f>IFERROR(ROUND(INDEX(F_Inputs!$A$4:$Y$268, MATCH(F_Inputs_Formatted!$B124&amp;F_Inputs_Formatted!$H124,F_Inputs!$Y$4:$Y$268,0),MATCH(F_Inputs_Formatted!AH$4,F_Inputs!$A$4:$Y$4,0)),$O124),"##BLANK")</f>
        <v>0</v>
      </c>
      <c r="AI124" s="16">
        <f>IFERROR(ROUND(INDEX(F_Inputs!$A$4:$Y$268, MATCH(F_Inputs_Formatted!$B124&amp;F_Inputs_Formatted!$H124,F_Inputs!$Y$4:$Y$268,0),MATCH(F_Inputs_Formatted!AI$4,F_Inputs!$A$4:$Y$4,0)),$O124),"##BLANK")</f>
        <v>0</v>
      </c>
    </row>
    <row r="125" spans="1:35" x14ac:dyDescent="0.25">
      <c r="A125" s="7"/>
      <c r="B125" s="9" t="s">
        <v>69</v>
      </c>
      <c r="C125" s="9" t="str">
        <f>_xlfn.XLOOKUP($B125,FD_Lists!$B$4:$B$25,FD_Lists!C$4:C$25)</f>
        <v>Dŵr Cymru</v>
      </c>
      <c r="D125" s="9" t="str">
        <f>_xlfn.XLOOKUP($B125,FD_Lists!$B$4:$B$25,FD_Lists!D$4:D$25)</f>
        <v>Wales</v>
      </c>
      <c r="E125" s="9" t="str">
        <f>_xlfn.XLOOKUP($B125,FD_Lists!$B$4:$B$25,FD_Lists!E$4:E$25)</f>
        <v>Company</v>
      </c>
      <c r="F125" s="9" t="str">
        <f>_xlfn.XLOOKUP($B125,FD_Lists!$B$4:$B$25,FD_Lists!F$4:F$25)</f>
        <v>WaSC</v>
      </c>
      <c r="G125" s="10" t="s">
        <v>116</v>
      </c>
      <c r="H125" s="52" t="s">
        <v>62</v>
      </c>
      <c r="I125" s="11" t="str">
        <f t="shared" ref="I125:I140" si="7">B125&amp;H125</f>
        <v>WSHOUT5_09_G_PR24</v>
      </c>
      <c r="J125" s="11" t="s">
        <v>117</v>
      </c>
      <c r="K125" s="11" t="s">
        <v>118</v>
      </c>
      <c r="L125" s="11" t="s">
        <v>119</v>
      </c>
      <c r="M125" s="64" t="str">
        <f>_xlfn.XLOOKUP(F_Inputs_Formatted!H125,F_Inputs!$B:$B,F_Inputs!C:C)</f>
        <v>Underlying calculations for common performance commitments - wastewater - River water quality?(phosphorus) - Change in phosphorus prevented from entering rivers from partnership working</v>
      </c>
      <c r="N125" s="64" t="str">
        <f>_xlfn.XLOOKUP(F_Inputs_Formatted!H125,F_Inputs!$B:$B,F_Inputs!D:D)</f>
        <v>kg</v>
      </c>
      <c r="O125" s="11">
        <v>4</v>
      </c>
      <c r="P125" s="11"/>
      <c r="Q125" s="16">
        <f>IFERROR(ROUND(INDEX(F_Inputs!$A$4:$Y$268, MATCH(F_Inputs_Formatted!$B125&amp;F_Inputs_Formatted!$H125,F_Inputs!$Y$4:$Y$268,0),MATCH(F_Inputs_Formatted!Q$4,F_Inputs!$A$4:$Y$4,0)),$O125),"##BLANK")</f>
        <v>0</v>
      </c>
      <c r="R125" s="16">
        <f>IFERROR(ROUND(INDEX(F_Inputs!$A$4:$Y$268, MATCH(F_Inputs_Formatted!$B125&amp;F_Inputs_Formatted!$H125,F_Inputs!$Y$4:$Y$268,0),MATCH(F_Inputs_Formatted!R$4,F_Inputs!$A$4:$Y$4,0)),$O125),"##BLANK")</f>
        <v>0</v>
      </c>
      <c r="S125" s="16">
        <f>IFERROR(ROUND(INDEX(F_Inputs!$A$4:$Y$268, MATCH(F_Inputs_Formatted!$B125&amp;F_Inputs_Formatted!$H125,F_Inputs!$Y$4:$Y$268,0),MATCH(F_Inputs_Formatted!S$4,F_Inputs!$A$4:$Y$4,0)),$O125),"##BLANK")</f>
        <v>0</v>
      </c>
      <c r="T125" s="16">
        <f>IFERROR(ROUND(INDEX(F_Inputs!$A$4:$Y$268, MATCH(F_Inputs_Formatted!$B125&amp;F_Inputs_Formatted!$H125,F_Inputs!$Y$4:$Y$268,0),MATCH(F_Inputs_Formatted!T$4,F_Inputs!$A$4:$Y$4,0)),$O125),"##BLANK")</f>
        <v>0</v>
      </c>
      <c r="U125" s="16">
        <f>IFERROR(ROUND(INDEX(F_Inputs!$A$4:$Y$268, MATCH(F_Inputs_Formatted!$B125&amp;F_Inputs_Formatted!$H125,F_Inputs!$Y$4:$Y$268,0),MATCH(F_Inputs_Formatted!U$4,F_Inputs!$A$4:$Y$4,0)),$O125),"##BLANK")</f>
        <v>0</v>
      </c>
      <c r="V125" s="16">
        <f>IFERROR(ROUND(INDEX(F_Inputs!$A$4:$Y$268, MATCH(F_Inputs_Formatted!$B125&amp;F_Inputs_Formatted!$H125,F_Inputs!$Y$4:$Y$268,0),MATCH(F_Inputs_Formatted!V$4,F_Inputs!$A$4:$Y$4,0)),$O125),"##BLANK")</f>
        <v>0</v>
      </c>
      <c r="W125" s="16">
        <f>IFERROR(ROUND(INDEX(F_Inputs!$A$4:$Y$268, MATCH(F_Inputs_Formatted!$B125&amp;F_Inputs_Formatted!$H125,F_Inputs!$Y$4:$Y$268,0),MATCH(F_Inputs_Formatted!W$4,F_Inputs!$A$4:$Y$4,0)),$O125),"##BLANK")</f>
        <v>0</v>
      </c>
      <c r="X125" s="16">
        <f>IFERROR(ROUND(INDEX(F_Inputs!$A$4:$Y$268, MATCH(F_Inputs_Formatted!$B125&amp;F_Inputs_Formatted!$H125,F_Inputs!$Y$4:$Y$268,0),MATCH(F_Inputs_Formatted!X$4,F_Inputs!$A$4:$Y$4,0)),$O125),"##BLANK")</f>
        <v>0</v>
      </c>
      <c r="Y125" s="16">
        <f>IFERROR(ROUND(INDEX(F_Inputs!$A$4:$Y$268, MATCH(F_Inputs_Formatted!$B125&amp;F_Inputs_Formatted!$H125,F_Inputs!$Y$4:$Y$268,0),MATCH(F_Inputs_Formatted!Y$4,F_Inputs!$A$4:$Y$4,0)),$O125),"##BLANK")</f>
        <v>0</v>
      </c>
      <c r="Z125" s="16">
        <f>IFERROR(ROUND(INDEX(F_Inputs!$A$4:$Y$268, MATCH(F_Inputs_Formatted!$B125&amp;F_Inputs_Formatted!$H125,F_Inputs!$Y$4:$Y$268,0),MATCH(F_Inputs_Formatted!Z$4,F_Inputs!$A$4:$Y$4,0)),$O125),"##BLANK")</f>
        <v>0</v>
      </c>
      <c r="AA125" s="16">
        <f>IFERROR(ROUND(INDEX(F_Inputs!$A$4:$Y$268, MATCH(F_Inputs_Formatted!$B125&amp;F_Inputs_Formatted!$H125,F_Inputs!$Y$4:$Y$268,0),MATCH(F_Inputs_Formatted!AA$4,F_Inputs!$A$4:$Y$4,0)),$O125),"##BLANK")</f>
        <v>0</v>
      </c>
      <c r="AB125" s="16">
        <f>IFERROR(ROUND(INDEX(F_Inputs!$A$4:$Y$268, MATCH(F_Inputs_Formatted!$B125&amp;F_Inputs_Formatted!$H125,F_Inputs!$Y$4:$Y$268,0),MATCH(F_Inputs_Formatted!AB$4,F_Inputs!$A$4:$Y$4,0)),$O125),"##BLANK")</f>
        <v>0</v>
      </c>
      <c r="AC125" s="16">
        <f>IFERROR(ROUND(INDEX(F_Inputs!$A$4:$Y$268, MATCH(F_Inputs_Formatted!$B125&amp;F_Inputs_Formatted!$H125,F_Inputs!$Y$4:$Y$268,0),MATCH(F_Inputs_Formatted!AC$4,F_Inputs!$A$4:$Y$4,0)),$O125),"##BLANK")</f>
        <v>0</v>
      </c>
      <c r="AD125" s="16">
        <f>IFERROR(ROUND(INDEX(F_Inputs!$A$4:$Y$268, MATCH(F_Inputs_Formatted!$B125&amp;F_Inputs_Formatted!$H125,F_Inputs!$Y$4:$Y$268,0),MATCH(F_Inputs_Formatted!AD$4,F_Inputs!$A$4:$Y$4,0)),$O125),"##BLANK")</f>
        <v>0</v>
      </c>
      <c r="AE125" s="16">
        <f>IFERROR(ROUND(INDEX(F_Inputs!$A$4:$Y$268, MATCH(F_Inputs_Formatted!$B125&amp;F_Inputs_Formatted!$H125,F_Inputs!$Y$4:$Y$268,0),MATCH(F_Inputs_Formatted!AE$4,F_Inputs!$A$4:$Y$4,0)),$O125),"##BLANK")</f>
        <v>189.435</v>
      </c>
      <c r="AF125" s="16">
        <f>IFERROR(ROUND(INDEX(F_Inputs!$A$4:$Y$268, MATCH(F_Inputs_Formatted!$B125&amp;F_Inputs_Formatted!$H125,F_Inputs!$Y$4:$Y$268,0),MATCH(F_Inputs_Formatted!AF$4,F_Inputs!$A$4:$Y$4,0)),$O125),"##BLANK")</f>
        <v>413.91</v>
      </c>
      <c r="AG125" s="16">
        <f>IFERROR(ROUND(INDEX(F_Inputs!$A$4:$Y$268, MATCH(F_Inputs_Formatted!$B125&amp;F_Inputs_Formatted!$H125,F_Inputs!$Y$4:$Y$268,0),MATCH(F_Inputs_Formatted!AG$4,F_Inputs!$A$4:$Y$4,0)),$O125),"##BLANK")</f>
        <v>413.91</v>
      </c>
      <c r="AH125" s="16">
        <f>IFERROR(ROUND(INDEX(F_Inputs!$A$4:$Y$268, MATCH(F_Inputs_Formatted!$B125&amp;F_Inputs_Formatted!$H125,F_Inputs!$Y$4:$Y$268,0),MATCH(F_Inputs_Formatted!AH$4,F_Inputs!$A$4:$Y$4,0)),$O125),"##BLANK")</f>
        <v>587.09519999999998</v>
      </c>
      <c r="AI125" s="16">
        <f>IFERROR(ROUND(INDEX(F_Inputs!$A$4:$Y$268, MATCH(F_Inputs_Formatted!$B125&amp;F_Inputs_Formatted!$H125,F_Inputs!$Y$4:$Y$268,0),MATCH(F_Inputs_Formatted!AI$4,F_Inputs!$A$4:$Y$4,0)),$O125),"##BLANK")</f>
        <v>587.09519999999998</v>
      </c>
    </row>
    <row r="126" spans="1:35" x14ac:dyDescent="0.25">
      <c r="A126" s="7"/>
      <c r="B126" s="9" t="s">
        <v>71</v>
      </c>
      <c r="C126" s="9" t="str">
        <f>_xlfn.XLOOKUP($B126,FD_Lists!$B$4:$B$25,FD_Lists!C$4:C$25)</f>
        <v>Hafren Dyfrdwy</v>
      </c>
      <c r="D126" s="9" t="str">
        <f>_xlfn.XLOOKUP($B126,FD_Lists!$B$4:$B$25,FD_Lists!D$4:D$25)</f>
        <v>Wales</v>
      </c>
      <c r="E126" s="9" t="str">
        <f>_xlfn.XLOOKUP($B126,FD_Lists!$B$4:$B$25,FD_Lists!E$4:E$25)</f>
        <v>Company</v>
      </c>
      <c r="F126" s="9" t="str">
        <f>_xlfn.XLOOKUP($B126,FD_Lists!$B$4:$B$25,FD_Lists!F$4:F$25)</f>
        <v>WaSC</v>
      </c>
      <c r="G126" s="10" t="s">
        <v>116</v>
      </c>
      <c r="H126" s="52" t="s">
        <v>62</v>
      </c>
      <c r="I126" s="11" t="str">
        <f t="shared" si="7"/>
        <v>HDDOUT5_09_G_PR24</v>
      </c>
      <c r="J126" s="11" t="s">
        <v>117</v>
      </c>
      <c r="K126" s="11" t="s">
        <v>118</v>
      </c>
      <c r="L126" s="11" t="s">
        <v>119</v>
      </c>
      <c r="M126" s="64" t="str">
        <f>_xlfn.XLOOKUP(F_Inputs_Formatted!H126,F_Inputs!$B:$B,F_Inputs!C:C)</f>
        <v>Underlying calculations for common performance commitments - wastewater - River water quality?(phosphorus) - Change in phosphorus prevented from entering rivers from partnership working</v>
      </c>
      <c r="N126" s="64" t="str">
        <f>_xlfn.XLOOKUP(F_Inputs_Formatted!H126,F_Inputs!$B:$B,F_Inputs!D:D)</f>
        <v>kg</v>
      </c>
      <c r="O126" s="11">
        <v>4</v>
      </c>
      <c r="P126" s="11"/>
      <c r="Q126" s="16">
        <f>IFERROR(ROUND(INDEX(F_Inputs!$A$4:$Y$268, MATCH(F_Inputs_Formatted!$B126&amp;F_Inputs_Formatted!$H126,F_Inputs!$Y$4:$Y$268,0),MATCH(F_Inputs_Formatted!Q$4,F_Inputs!$A$4:$Y$4,0)),$O126),"##BLANK")</f>
        <v>0</v>
      </c>
      <c r="R126" s="16">
        <f>IFERROR(ROUND(INDEX(F_Inputs!$A$4:$Y$268, MATCH(F_Inputs_Formatted!$B126&amp;F_Inputs_Formatted!$H126,F_Inputs!$Y$4:$Y$268,0),MATCH(F_Inputs_Formatted!R$4,F_Inputs!$A$4:$Y$4,0)),$O126),"##BLANK")</f>
        <v>0</v>
      </c>
      <c r="S126" s="16">
        <f>IFERROR(ROUND(INDEX(F_Inputs!$A$4:$Y$268, MATCH(F_Inputs_Formatted!$B126&amp;F_Inputs_Formatted!$H126,F_Inputs!$Y$4:$Y$268,0),MATCH(F_Inputs_Formatted!S$4,F_Inputs!$A$4:$Y$4,0)),$O126),"##BLANK")</f>
        <v>0</v>
      </c>
      <c r="T126" s="16">
        <f>IFERROR(ROUND(INDEX(F_Inputs!$A$4:$Y$268, MATCH(F_Inputs_Formatted!$B126&amp;F_Inputs_Formatted!$H126,F_Inputs!$Y$4:$Y$268,0),MATCH(F_Inputs_Formatted!T$4,F_Inputs!$A$4:$Y$4,0)),$O126),"##BLANK")</f>
        <v>0</v>
      </c>
      <c r="U126" s="16">
        <f>IFERROR(ROUND(INDEX(F_Inputs!$A$4:$Y$268, MATCH(F_Inputs_Formatted!$B126&amp;F_Inputs_Formatted!$H126,F_Inputs!$Y$4:$Y$268,0),MATCH(F_Inputs_Formatted!U$4,F_Inputs!$A$4:$Y$4,0)),$O126),"##BLANK")</f>
        <v>0</v>
      </c>
      <c r="V126" s="16">
        <f>IFERROR(ROUND(INDEX(F_Inputs!$A$4:$Y$268, MATCH(F_Inputs_Formatted!$B126&amp;F_Inputs_Formatted!$H126,F_Inputs!$Y$4:$Y$268,0),MATCH(F_Inputs_Formatted!V$4,F_Inputs!$A$4:$Y$4,0)),$O126),"##BLANK")</f>
        <v>0</v>
      </c>
      <c r="W126" s="16">
        <f>IFERROR(ROUND(INDEX(F_Inputs!$A$4:$Y$268, MATCH(F_Inputs_Formatted!$B126&amp;F_Inputs_Formatted!$H126,F_Inputs!$Y$4:$Y$268,0),MATCH(F_Inputs_Formatted!W$4,F_Inputs!$A$4:$Y$4,0)),$O126),"##BLANK")</f>
        <v>0</v>
      </c>
      <c r="X126" s="16">
        <f>IFERROR(ROUND(INDEX(F_Inputs!$A$4:$Y$268, MATCH(F_Inputs_Formatted!$B126&amp;F_Inputs_Formatted!$H126,F_Inputs!$Y$4:$Y$268,0),MATCH(F_Inputs_Formatted!X$4,F_Inputs!$A$4:$Y$4,0)),$O126),"##BLANK")</f>
        <v>0</v>
      </c>
      <c r="Y126" s="16">
        <f>IFERROR(ROUND(INDEX(F_Inputs!$A$4:$Y$268, MATCH(F_Inputs_Formatted!$B126&amp;F_Inputs_Formatted!$H126,F_Inputs!$Y$4:$Y$268,0),MATCH(F_Inputs_Formatted!Y$4,F_Inputs!$A$4:$Y$4,0)),$O126),"##BLANK")</f>
        <v>0</v>
      </c>
      <c r="Z126" s="16">
        <f>IFERROR(ROUND(INDEX(F_Inputs!$A$4:$Y$268, MATCH(F_Inputs_Formatted!$B126&amp;F_Inputs_Formatted!$H126,F_Inputs!$Y$4:$Y$268,0),MATCH(F_Inputs_Formatted!Z$4,F_Inputs!$A$4:$Y$4,0)),$O126),"##BLANK")</f>
        <v>0</v>
      </c>
      <c r="AA126" s="16">
        <f>IFERROR(ROUND(INDEX(F_Inputs!$A$4:$Y$268, MATCH(F_Inputs_Formatted!$B126&amp;F_Inputs_Formatted!$H126,F_Inputs!$Y$4:$Y$268,0),MATCH(F_Inputs_Formatted!AA$4,F_Inputs!$A$4:$Y$4,0)),$O126),"##BLANK")</f>
        <v>0</v>
      </c>
      <c r="AB126" s="16">
        <f>IFERROR(ROUND(INDEX(F_Inputs!$A$4:$Y$268, MATCH(F_Inputs_Formatted!$B126&amp;F_Inputs_Formatted!$H126,F_Inputs!$Y$4:$Y$268,0),MATCH(F_Inputs_Formatted!AB$4,F_Inputs!$A$4:$Y$4,0)),$O126),"##BLANK")</f>
        <v>0</v>
      </c>
      <c r="AC126" s="16">
        <f>IFERROR(ROUND(INDEX(F_Inputs!$A$4:$Y$268, MATCH(F_Inputs_Formatted!$B126&amp;F_Inputs_Formatted!$H126,F_Inputs!$Y$4:$Y$268,0),MATCH(F_Inputs_Formatted!AC$4,F_Inputs!$A$4:$Y$4,0)),$O126),"##BLANK")</f>
        <v>0</v>
      </c>
      <c r="AD126" s="16">
        <f>IFERROR(ROUND(INDEX(F_Inputs!$A$4:$Y$268, MATCH(F_Inputs_Formatted!$B126&amp;F_Inputs_Formatted!$H126,F_Inputs!$Y$4:$Y$268,0),MATCH(F_Inputs_Formatted!AD$4,F_Inputs!$A$4:$Y$4,0)),$O126),"##BLANK")</f>
        <v>0</v>
      </c>
      <c r="AE126" s="16">
        <f>IFERROR(ROUND(INDEX(F_Inputs!$A$4:$Y$268, MATCH(F_Inputs_Formatted!$B126&amp;F_Inputs_Formatted!$H126,F_Inputs!$Y$4:$Y$268,0),MATCH(F_Inputs_Formatted!AE$4,F_Inputs!$A$4:$Y$4,0)),$O126),"##BLANK")</f>
        <v>0</v>
      </c>
      <c r="AF126" s="16">
        <f>IFERROR(ROUND(INDEX(F_Inputs!$A$4:$Y$268, MATCH(F_Inputs_Formatted!$B126&amp;F_Inputs_Formatted!$H126,F_Inputs!$Y$4:$Y$268,0),MATCH(F_Inputs_Formatted!AF$4,F_Inputs!$A$4:$Y$4,0)),$O126),"##BLANK")</f>
        <v>0</v>
      </c>
      <c r="AG126" s="16">
        <f>IFERROR(ROUND(INDEX(F_Inputs!$A$4:$Y$268, MATCH(F_Inputs_Formatted!$B126&amp;F_Inputs_Formatted!$H126,F_Inputs!$Y$4:$Y$268,0),MATCH(F_Inputs_Formatted!AG$4,F_Inputs!$A$4:$Y$4,0)),$O126),"##BLANK")</f>
        <v>0</v>
      </c>
      <c r="AH126" s="16">
        <f>IFERROR(ROUND(INDEX(F_Inputs!$A$4:$Y$268, MATCH(F_Inputs_Formatted!$B126&amp;F_Inputs_Formatted!$H126,F_Inputs!$Y$4:$Y$268,0),MATCH(F_Inputs_Formatted!AH$4,F_Inputs!$A$4:$Y$4,0)),$O126),"##BLANK")</f>
        <v>0</v>
      </c>
      <c r="AI126" s="16">
        <f>IFERROR(ROUND(INDEX(F_Inputs!$A$4:$Y$268, MATCH(F_Inputs_Formatted!$B126&amp;F_Inputs_Formatted!$H126,F_Inputs!$Y$4:$Y$268,0),MATCH(F_Inputs_Formatted!AI$4,F_Inputs!$A$4:$Y$4,0)),$O126),"##BLANK")</f>
        <v>0</v>
      </c>
    </row>
    <row r="127" spans="1:35" x14ac:dyDescent="0.25">
      <c r="A127" s="7"/>
      <c r="B127" s="9" t="s">
        <v>75</v>
      </c>
      <c r="C127" s="9" t="str">
        <f>_xlfn.XLOOKUP($B127,FD_Lists!$B$4:$B$25,FD_Lists!C$4:C$25)</f>
        <v>Northumbrian Water</v>
      </c>
      <c r="D127" s="9" t="str">
        <f>_xlfn.XLOOKUP($B127,FD_Lists!$B$4:$B$25,FD_Lists!D$4:D$25)</f>
        <v>England</v>
      </c>
      <c r="E127" s="9" t="str">
        <f>_xlfn.XLOOKUP($B127,FD_Lists!$B$4:$B$25,FD_Lists!E$4:E$25)</f>
        <v>Company</v>
      </c>
      <c r="F127" s="9" t="str">
        <f>_xlfn.XLOOKUP($B127,FD_Lists!$B$4:$B$25,FD_Lists!F$4:F$25)</f>
        <v>WaSC</v>
      </c>
      <c r="G127" s="10" t="s">
        <v>116</v>
      </c>
      <c r="H127" s="52" t="s">
        <v>62</v>
      </c>
      <c r="I127" s="11" t="str">
        <f t="shared" si="7"/>
        <v>NESOUT5_09_G_PR24</v>
      </c>
      <c r="J127" s="11" t="s">
        <v>117</v>
      </c>
      <c r="K127" s="11" t="s">
        <v>118</v>
      </c>
      <c r="L127" s="11" t="s">
        <v>119</v>
      </c>
      <c r="M127" s="64" t="str">
        <f>_xlfn.XLOOKUP(F_Inputs_Formatted!H127,F_Inputs!$B:$B,F_Inputs!C:C)</f>
        <v>Underlying calculations for common performance commitments - wastewater - River water quality?(phosphorus) - Change in phosphorus prevented from entering rivers from partnership working</v>
      </c>
      <c r="N127" s="64" t="str">
        <f>_xlfn.XLOOKUP(F_Inputs_Formatted!H127,F_Inputs!$B:$B,F_Inputs!D:D)</f>
        <v>kg</v>
      </c>
      <c r="O127" s="11">
        <v>4</v>
      </c>
      <c r="P127" s="11"/>
      <c r="Q127" s="16">
        <f>IFERROR(ROUND(INDEX(F_Inputs!$A$4:$Y$268, MATCH(F_Inputs_Formatted!$B127&amp;F_Inputs_Formatted!$H127,F_Inputs!$Y$4:$Y$268,0),MATCH(F_Inputs_Formatted!Q$4,F_Inputs!$A$4:$Y$4,0)),$O127),"##BLANK")</f>
        <v>0</v>
      </c>
      <c r="R127" s="16">
        <f>IFERROR(ROUND(INDEX(F_Inputs!$A$4:$Y$268, MATCH(F_Inputs_Formatted!$B127&amp;F_Inputs_Formatted!$H127,F_Inputs!$Y$4:$Y$268,0),MATCH(F_Inputs_Formatted!R$4,F_Inputs!$A$4:$Y$4,0)),$O127),"##BLANK")</f>
        <v>0</v>
      </c>
      <c r="S127" s="16">
        <f>IFERROR(ROUND(INDEX(F_Inputs!$A$4:$Y$268, MATCH(F_Inputs_Formatted!$B127&amp;F_Inputs_Formatted!$H127,F_Inputs!$Y$4:$Y$268,0),MATCH(F_Inputs_Formatted!S$4,F_Inputs!$A$4:$Y$4,0)),$O127),"##BLANK")</f>
        <v>0</v>
      </c>
      <c r="T127" s="16">
        <f>IFERROR(ROUND(INDEX(F_Inputs!$A$4:$Y$268, MATCH(F_Inputs_Formatted!$B127&amp;F_Inputs_Formatted!$H127,F_Inputs!$Y$4:$Y$268,0),MATCH(F_Inputs_Formatted!T$4,F_Inputs!$A$4:$Y$4,0)),$O127),"##BLANK")</f>
        <v>0</v>
      </c>
      <c r="U127" s="16">
        <f>IFERROR(ROUND(INDEX(F_Inputs!$A$4:$Y$268, MATCH(F_Inputs_Formatted!$B127&amp;F_Inputs_Formatted!$H127,F_Inputs!$Y$4:$Y$268,0),MATCH(F_Inputs_Formatted!U$4,F_Inputs!$A$4:$Y$4,0)),$O127),"##BLANK")</f>
        <v>0</v>
      </c>
      <c r="V127" s="16">
        <f>IFERROR(ROUND(INDEX(F_Inputs!$A$4:$Y$268, MATCH(F_Inputs_Formatted!$B127&amp;F_Inputs_Formatted!$H127,F_Inputs!$Y$4:$Y$268,0),MATCH(F_Inputs_Formatted!V$4,F_Inputs!$A$4:$Y$4,0)),$O127),"##BLANK")</f>
        <v>0</v>
      </c>
      <c r="W127" s="16">
        <f>IFERROR(ROUND(INDEX(F_Inputs!$A$4:$Y$268, MATCH(F_Inputs_Formatted!$B127&amp;F_Inputs_Formatted!$H127,F_Inputs!$Y$4:$Y$268,0),MATCH(F_Inputs_Formatted!W$4,F_Inputs!$A$4:$Y$4,0)),$O127),"##BLANK")</f>
        <v>0</v>
      </c>
      <c r="X127" s="16">
        <f>IFERROR(ROUND(INDEX(F_Inputs!$A$4:$Y$268, MATCH(F_Inputs_Formatted!$B127&amp;F_Inputs_Formatted!$H127,F_Inputs!$Y$4:$Y$268,0),MATCH(F_Inputs_Formatted!X$4,F_Inputs!$A$4:$Y$4,0)),$O127),"##BLANK")</f>
        <v>0</v>
      </c>
      <c r="Y127" s="16">
        <f>IFERROR(ROUND(INDEX(F_Inputs!$A$4:$Y$268, MATCH(F_Inputs_Formatted!$B127&amp;F_Inputs_Formatted!$H127,F_Inputs!$Y$4:$Y$268,0),MATCH(F_Inputs_Formatted!Y$4,F_Inputs!$A$4:$Y$4,0)),$O127),"##BLANK")</f>
        <v>0</v>
      </c>
      <c r="Z127" s="16">
        <f>IFERROR(ROUND(INDEX(F_Inputs!$A$4:$Y$268, MATCH(F_Inputs_Formatted!$B127&amp;F_Inputs_Formatted!$H127,F_Inputs!$Y$4:$Y$268,0),MATCH(F_Inputs_Formatted!Z$4,F_Inputs!$A$4:$Y$4,0)),$O127),"##BLANK")</f>
        <v>0</v>
      </c>
      <c r="AA127" s="16">
        <f>IFERROR(ROUND(INDEX(F_Inputs!$A$4:$Y$268, MATCH(F_Inputs_Formatted!$B127&amp;F_Inputs_Formatted!$H127,F_Inputs!$Y$4:$Y$268,0),MATCH(F_Inputs_Formatted!AA$4,F_Inputs!$A$4:$Y$4,0)),$O127),"##BLANK")</f>
        <v>0</v>
      </c>
      <c r="AB127" s="16">
        <f>IFERROR(ROUND(INDEX(F_Inputs!$A$4:$Y$268, MATCH(F_Inputs_Formatted!$B127&amp;F_Inputs_Formatted!$H127,F_Inputs!$Y$4:$Y$268,0),MATCH(F_Inputs_Formatted!AB$4,F_Inputs!$A$4:$Y$4,0)),$O127),"##BLANK")</f>
        <v>0</v>
      </c>
      <c r="AC127" s="16">
        <f>IFERROR(ROUND(INDEX(F_Inputs!$A$4:$Y$268, MATCH(F_Inputs_Formatted!$B127&amp;F_Inputs_Formatted!$H127,F_Inputs!$Y$4:$Y$268,0),MATCH(F_Inputs_Formatted!AC$4,F_Inputs!$A$4:$Y$4,0)),$O127),"##BLANK")</f>
        <v>0</v>
      </c>
      <c r="AD127" s="16">
        <f>IFERROR(ROUND(INDEX(F_Inputs!$A$4:$Y$268, MATCH(F_Inputs_Formatted!$B127&amp;F_Inputs_Formatted!$H127,F_Inputs!$Y$4:$Y$268,0),MATCH(F_Inputs_Formatted!AD$4,F_Inputs!$A$4:$Y$4,0)),$O127),"##BLANK")</f>
        <v>0</v>
      </c>
      <c r="AE127" s="16">
        <f>IFERROR(ROUND(INDEX(F_Inputs!$A$4:$Y$268, MATCH(F_Inputs_Formatted!$B127&amp;F_Inputs_Formatted!$H127,F_Inputs!$Y$4:$Y$268,0),MATCH(F_Inputs_Formatted!AE$4,F_Inputs!$A$4:$Y$4,0)),$O127),"##BLANK")</f>
        <v>0</v>
      </c>
      <c r="AF127" s="16">
        <f>IFERROR(ROUND(INDEX(F_Inputs!$A$4:$Y$268, MATCH(F_Inputs_Formatted!$B127&amp;F_Inputs_Formatted!$H127,F_Inputs!$Y$4:$Y$268,0),MATCH(F_Inputs_Formatted!AF$4,F_Inputs!$A$4:$Y$4,0)),$O127),"##BLANK")</f>
        <v>0</v>
      </c>
      <c r="AG127" s="16">
        <f>IFERROR(ROUND(INDEX(F_Inputs!$A$4:$Y$268, MATCH(F_Inputs_Formatted!$B127&amp;F_Inputs_Formatted!$H127,F_Inputs!$Y$4:$Y$268,0),MATCH(F_Inputs_Formatted!AG$4,F_Inputs!$A$4:$Y$4,0)),$O127),"##BLANK")</f>
        <v>0</v>
      </c>
      <c r="AH127" s="16">
        <f>IFERROR(ROUND(INDEX(F_Inputs!$A$4:$Y$268, MATCH(F_Inputs_Formatted!$B127&amp;F_Inputs_Formatted!$H127,F_Inputs!$Y$4:$Y$268,0),MATCH(F_Inputs_Formatted!AH$4,F_Inputs!$A$4:$Y$4,0)),$O127),"##BLANK")</f>
        <v>4867.1913999999997</v>
      </c>
      <c r="AI127" s="16">
        <f>IFERROR(ROUND(INDEX(F_Inputs!$A$4:$Y$268, MATCH(F_Inputs_Formatted!$B127&amp;F_Inputs_Formatted!$H127,F_Inputs!$Y$4:$Y$268,0),MATCH(F_Inputs_Formatted!AI$4,F_Inputs!$A$4:$Y$4,0)),$O127),"##BLANK")</f>
        <v>4867.1913999999997</v>
      </c>
    </row>
    <row r="128" spans="1:35" x14ac:dyDescent="0.25">
      <c r="A128" s="7"/>
      <c r="B128" s="9" t="s">
        <v>76</v>
      </c>
      <c r="C128" s="9" t="str">
        <f>_xlfn.XLOOKUP($B128,FD_Lists!$B$4:$B$25,FD_Lists!C$4:C$25)</f>
        <v>Severn Trent Water</v>
      </c>
      <c r="D128" s="9" t="str">
        <f>_xlfn.XLOOKUP($B128,FD_Lists!$B$4:$B$25,FD_Lists!D$4:D$25)</f>
        <v>England</v>
      </c>
      <c r="E128" s="9" t="str">
        <f>_xlfn.XLOOKUP($B128,FD_Lists!$B$4:$B$25,FD_Lists!E$4:E$25)</f>
        <v>Company</v>
      </c>
      <c r="F128" s="9" t="str">
        <f>_xlfn.XLOOKUP($B128,FD_Lists!$B$4:$B$25,FD_Lists!F$4:F$25)</f>
        <v>WaSC</v>
      </c>
      <c r="G128" s="10" t="s">
        <v>116</v>
      </c>
      <c r="H128" s="52" t="s">
        <v>62</v>
      </c>
      <c r="I128" s="11" t="str">
        <f t="shared" si="7"/>
        <v>SVEOUT5_09_G_PR24</v>
      </c>
      <c r="J128" s="11" t="s">
        <v>117</v>
      </c>
      <c r="K128" s="11" t="s">
        <v>118</v>
      </c>
      <c r="L128" s="11" t="s">
        <v>119</v>
      </c>
      <c r="M128" s="64" t="str">
        <f>_xlfn.XLOOKUP(F_Inputs_Formatted!H128,F_Inputs!$B:$B,F_Inputs!C:C)</f>
        <v>Underlying calculations for common performance commitments - wastewater - River water quality?(phosphorus) - Change in phosphorus prevented from entering rivers from partnership working</v>
      </c>
      <c r="N128" s="64" t="str">
        <f>_xlfn.XLOOKUP(F_Inputs_Formatted!H128,F_Inputs!$B:$B,F_Inputs!D:D)</f>
        <v>kg</v>
      </c>
      <c r="O128" s="11">
        <v>4</v>
      </c>
      <c r="P128" s="11"/>
      <c r="Q128" s="16">
        <f>IFERROR(ROUND(INDEX(F_Inputs!$A$4:$Y$268, MATCH(F_Inputs_Formatted!$B128&amp;F_Inputs_Formatted!$H128,F_Inputs!$Y$4:$Y$268,0),MATCH(F_Inputs_Formatted!Q$4,F_Inputs!$A$4:$Y$4,0)),$O128),"##BLANK")</f>
        <v>0</v>
      </c>
      <c r="R128" s="16">
        <f>IFERROR(ROUND(INDEX(F_Inputs!$A$4:$Y$268, MATCH(F_Inputs_Formatted!$B128&amp;F_Inputs_Formatted!$H128,F_Inputs!$Y$4:$Y$268,0),MATCH(F_Inputs_Formatted!R$4,F_Inputs!$A$4:$Y$4,0)),$O128),"##BLANK")</f>
        <v>0</v>
      </c>
      <c r="S128" s="16">
        <f>IFERROR(ROUND(INDEX(F_Inputs!$A$4:$Y$268, MATCH(F_Inputs_Formatted!$B128&amp;F_Inputs_Formatted!$H128,F_Inputs!$Y$4:$Y$268,0),MATCH(F_Inputs_Formatted!S$4,F_Inputs!$A$4:$Y$4,0)),$O128),"##BLANK")</f>
        <v>0</v>
      </c>
      <c r="T128" s="16">
        <f>IFERROR(ROUND(INDEX(F_Inputs!$A$4:$Y$268, MATCH(F_Inputs_Formatted!$B128&amp;F_Inputs_Formatted!$H128,F_Inputs!$Y$4:$Y$268,0),MATCH(F_Inputs_Formatted!T$4,F_Inputs!$A$4:$Y$4,0)),$O128),"##BLANK")</f>
        <v>0</v>
      </c>
      <c r="U128" s="16">
        <f>IFERROR(ROUND(INDEX(F_Inputs!$A$4:$Y$268, MATCH(F_Inputs_Formatted!$B128&amp;F_Inputs_Formatted!$H128,F_Inputs!$Y$4:$Y$268,0),MATCH(F_Inputs_Formatted!U$4,F_Inputs!$A$4:$Y$4,0)),$O128),"##BLANK")</f>
        <v>0</v>
      </c>
      <c r="V128" s="16">
        <f>IFERROR(ROUND(INDEX(F_Inputs!$A$4:$Y$268, MATCH(F_Inputs_Formatted!$B128&amp;F_Inputs_Formatted!$H128,F_Inputs!$Y$4:$Y$268,0),MATCH(F_Inputs_Formatted!V$4,F_Inputs!$A$4:$Y$4,0)),$O128),"##BLANK")</f>
        <v>0</v>
      </c>
      <c r="W128" s="16">
        <f>IFERROR(ROUND(INDEX(F_Inputs!$A$4:$Y$268, MATCH(F_Inputs_Formatted!$B128&amp;F_Inputs_Formatted!$H128,F_Inputs!$Y$4:$Y$268,0),MATCH(F_Inputs_Formatted!W$4,F_Inputs!$A$4:$Y$4,0)),$O128),"##BLANK")</f>
        <v>0</v>
      </c>
      <c r="X128" s="16">
        <f>IFERROR(ROUND(INDEX(F_Inputs!$A$4:$Y$268, MATCH(F_Inputs_Formatted!$B128&amp;F_Inputs_Formatted!$H128,F_Inputs!$Y$4:$Y$268,0),MATCH(F_Inputs_Formatted!X$4,F_Inputs!$A$4:$Y$4,0)),$O128),"##BLANK")</f>
        <v>0</v>
      </c>
      <c r="Y128" s="16">
        <f>IFERROR(ROUND(INDEX(F_Inputs!$A$4:$Y$268, MATCH(F_Inputs_Formatted!$B128&amp;F_Inputs_Formatted!$H128,F_Inputs!$Y$4:$Y$268,0),MATCH(F_Inputs_Formatted!Y$4,F_Inputs!$A$4:$Y$4,0)),$O128),"##BLANK")</f>
        <v>0</v>
      </c>
      <c r="Z128" s="16">
        <f>IFERROR(ROUND(INDEX(F_Inputs!$A$4:$Y$268, MATCH(F_Inputs_Formatted!$B128&amp;F_Inputs_Formatted!$H128,F_Inputs!$Y$4:$Y$268,0),MATCH(F_Inputs_Formatted!Z$4,F_Inputs!$A$4:$Y$4,0)),$O128),"##BLANK")</f>
        <v>0</v>
      </c>
      <c r="AA128" s="16">
        <f>IFERROR(ROUND(INDEX(F_Inputs!$A$4:$Y$268, MATCH(F_Inputs_Formatted!$B128&amp;F_Inputs_Formatted!$H128,F_Inputs!$Y$4:$Y$268,0),MATCH(F_Inputs_Formatted!AA$4,F_Inputs!$A$4:$Y$4,0)),$O128),"##BLANK")</f>
        <v>0</v>
      </c>
      <c r="AB128" s="16">
        <f>IFERROR(ROUND(INDEX(F_Inputs!$A$4:$Y$268, MATCH(F_Inputs_Formatted!$B128&amp;F_Inputs_Formatted!$H128,F_Inputs!$Y$4:$Y$268,0),MATCH(F_Inputs_Formatted!AB$4,F_Inputs!$A$4:$Y$4,0)),$O128),"##BLANK")</f>
        <v>0</v>
      </c>
      <c r="AC128" s="16">
        <f>IFERROR(ROUND(INDEX(F_Inputs!$A$4:$Y$268, MATCH(F_Inputs_Formatted!$B128&amp;F_Inputs_Formatted!$H128,F_Inputs!$Y$4:$Y$268,0),MATCH(F_Inputs_Formatted!AC$4,F_Inputs!$A$4:$Y$4,0)),$O128),"##BLANK")</f>
        <v>0</v>
      </c>
      <c r="AD128" s="16">
        <f>IFERROR(ROUND(INDEX(F_Inputs!$A$4:$Y$268, MATCH(F_Inputs_Formatted!$B128&amp;F_Inputs_Formatted!$H128,F_Inputs!$Y$4:$Y$268,0),MATCH(F_Inputs_Formatted!AD$4,F_Inputs!$A$4:$Y$4,0)),$O128),"##BLANK")</f>
        <v>0</v>
      </c>
      <c r="AE128" s="16">
        <f>IFERROR(ROUND(INDEX(F_Inputs!$A$4:$Y$268, MATCH(F_Inputs_Formatted!$B128&amp;F_Inputs_Formatted!$H128,F_Inputs!$Y$4:$Y$268,0),MATCH(F_Inputs_Formatted!AE$4,F_Inputs!$A$4:$Y$4,0)),$O128),"##BLANK")</f>
        <v>0</v>
      </c>
      <c r="AF128" s="16">
        <f>IFERROR(ROUND(INDEX(F_Inputs!$A$4:$Y$268, MATCH(F_Inputs_Formatted!$B128&amp;F_Inputs_Formatted!$H128,F_Inputs!$Y$4:$Y$268,0),MATCH(F_Inputs_Formatted!AF$4,F_Inputs!$A$4:$Y$4,0)),$O128),"##BLANK")</f>
        <v>0</v>
      </c>
      <c r="AG128" s="16">
        <f>IFERROR(ROUND(INDEX(F_Inputs!$A$4:$Y$268, MATCH(F_Inputs_Formatted!$B128&amp;F_Inputs_Formatted!$H128,F_Inputs!$Y$4:$Y$268,0),MATCH(F_Inputs_Formatted!AG$4,F_Inputs!$A$4:$Y$4,0)),$O128),"##BLANK")</f>
        <v>0</v>
      </c>
      <c r="AH128" s="16">
        <f>IFERROR(ROUND(INDEX(F_Inputs!$A$4:$Y$268, MATCH(F_Inputs_Formatted!$B128&amp;F_Inputs_Formatted!$H128,F_Inputs!$Y$4:$Y$268,0),MATCH(F_Inputs_Formatted!AH$4,F_Inputs!$A$4:$Y$4,0)),$O128),"##BLANK")</f>
        <v>0</v>
      </c>
      <c r="AI128" s="16">
        <f>IFERROR(ROUND(INDEX(F_Inputs!$A$4:$Y$268, MATCH(F_Inputs_Formatted!$B128&amp;F_Inputs_Formatted!$H128,F_Inputs!$Y$4:$Y$268,0),MATCH(F_Inputs_Formatted!AI$4,F_Inputs!$A$4:$Y$4,0)),$O128),"##BLANK")</f>
        <v>0</v>
      </c>
    </row>
    <row r="129" spans="1:35" x14ac:dyDescent="0.25">
      <c r="A129" s="7"/>
      <c r="B129" s="9" t="s">
        <v>81</v>
      </c>
      <c r="C129" s="9" t="str">
        <f>_xlfn.XLOOKUP($B129,FD_Lists!$B$4:$B$25,FD_Lists!C$4:C$25)</f>
        <v>Southern Water</v>
      </c>
      <c r="D129" s="9" t="str">
        <f>_xlfn.XLOOKUP($B129,FD_Lists!$B$4:$B$25,FD_Lists!D$4:D$25)</f>
        <v>England</v>
      </c>
      <c r="E129" s="9" t="str">
        <f>_xlfn.XLOOKUP($B129,FD_Lists!$B$4:$B$25,FD_Lists!E$4:E$25)</f>
        <v>Company</v>
      </c>
      <c r="F129" s="9" t="str">
        <f>_xlfn.XLOOKUP($B129,FD_Lists!$B$4:$B$25,FD_Lists!F$4:F$25)</f>
        <v>WaSC</v>
      </c>
      <c r="G129" s="10" t="s">
        <v>116</v>
      </c>
      <c r="H129" s="52" t="s">
        <v>62</v>
      </c>
      <c r="I129" s="11" t="str">
        <f t="shared" si="7"/>
        <v>SRNOUT5_09_G_PR24</v>
      </c>
      <c r="J129" s="11" t="s">
        <v>117</v>
      </c>
      <c r="K129" s="11" t="s">
        <v>118</v>
      </c>
      <c r="L129" s="11" t="s">
        <v>119</v>
      </c>
      <c r="M129" s="64" t="str">
        <f>_xlfn.XLOOKUP(F_Inputs_Formatted!H129,F_Inputs!$B:$B,F_Inputs!C:C)</f>
        <v>Underlying calculations for common performance commitments - wastewater - River water quality?(phosphorus) - Change in phosphorus prevented from entering rivers from partnership working</v>
      </c>
      <c r="N129" s="64" t="str">
        <f>_xlfn.XLOOKUP(F_Inputs_Formatted!H129,F_Inputs!$B:$B,F_Inputs!D:D)</f>
        <v>kg</v>
      </c>
      <c r="O129" s="11">
        <v>4</v>
      </c>
      <c r="P129" s="11"/>
      <c r="Q129" s="16">
        <f>IFERROR(ROUND(INDEX(F_Inputs!$A$4:$Y$268, MATCH(F_Inputs_Formatted!$B129&amp;F_Inputs_Formatted!$H129,F_Inputs!$Y$4:$Y$268,0),MATCH(F_Inputs_Formatted!Q$4,F_Inputs!$A$4:$Y$4,0)),$O129),"##BLANK")</f>
        <v>0</v>
      </c>
      <c r="R129" s="16">
        <f>IFERROR(ROUND(INDEX(F_Inputs!$A$4:$Y$268, MATCH(F_Inputs_Formatted!$B129&amp;F_Inputs_Formatted!$H129,F_Inputs!$Y$4:$Y$268,0),MATCH(F_Inputs_Formatted!R$4,F_Inputs!$A$4:$Y$4,0)),$O129),"##BLANK")</f>
        <v>0</v>
      </c>
      <c r="S129" s="16">
        <f>IFERROR(ROUND(INDEX(F_Inputs!$A$4:$Y$268, MATCH(F_Inputs_Formatted!$B129&amp;F_Inputs_Formatted!$H129,F_Inputs!$Y$4:$Y$268,0),MATCH(F_Inputs_Formatted!S$4,F_Inputs!$A$4:$Y$4,0)),$O129),"##BLANK")</f>
        <v>0</v>
      </c>
      <c r="T129" s="16">
        <f>IFERROR(ROUND(INDEX(F_Inputs!$A$4:$Y$268, MATCH(F_Inputs_Formatted!$B129&amp;F_Inputs_Formatted!$H129,F_Inputs!$Y$4:$Y$268,0),MATCH(F_Inputs_Formatted!T$4,F_Inputs!$A$4:$Y$4,0)),$O129),"##BLANK")</f>
        <v>0</v>
      </c>
      <c r="U129" s="16">
        <f>IFERROR(ROUND(INDEX(F_Inputs!$A$4:$Y$268, MATCH(F_Inputs_Formatted!$B129&amp;F_Inputs_Formatted!$H129,F_Inputs!$Y$4:$Y$268,0),MATCH(F_Inputs_Formatted!U$4,F_Inputs!$A$4:$Y$4,0)),$O129),"##BLANK")</f>
        <v>0</v>
      </c>
      <c r="V129" s="16">
        <f>IFERROR(ROUND(INDEX(F_Inputs!$A$4:$Y$268, MATCH(F_Inputs_Formatted!$B129&amp;F_Inputs_Formatted!$H129,F_Inputs!$Y$4:$Y$268,0),MATCH(F_Inputs_Formatted!V$4,F_Inputs!$A$4:$Y$4,0)),$O129),"##BLANK")</f>
        <v>0</v>
      </c>
      <c r="W129" s="16">
        <f>IFERROR(ROUND(INDEX(F_Inputs!$A$4:$Y$268, MATCH(F_Inputs_Formatted!$B129&amp;F_Inputs_Formatted!$H129,F_Inputs!$Y$4:$Y$268,0),MATCH(F_Inputs_Formatted!W$4,F_Inputs!$A$4:$Y$4,0)),$O129),"##BLANK")</f>
        <v>0</v>
      </c>
      <c r="X129" s="16">
        <f>IFERROR(ROUND(INDEX(F_Inputs!$A$4:$Y$268, MATCH(F_Inputs_Formatted!$B129&amp;F_Inputs_Formatted!$H129,F_Inputs!$Y$4:$Y$268,0),MATCH(F_Inputs_Formatted!X$4,F_Inputs!$A$4:$Y$4,0)),$O129),"##BLANK")</f>
        <v>0</v>
      </c>
      <c r="Y129" s="16">
        <f>IFERROR(ROUND(INDEX(F_Inputs!$A$4:$Y$268, MATCH(F_Inputs_Formatted!$B129&amp;F_Inputs_Formatted!$H129,F_Inputs!$Y$4:$Y$268,0),MATCH(F_Inputs_Formatted!Y$4,F_Inputs!$A$4:$Y$4,0)),$O129),"##BLANK")</f>
        <v>0</v>
      </c>
      <c r="Z129" s="16">
        <f>IFERROR(ROUND(INDEX(F_Inputs!$A$4:$Y$268, MATCH(F_Inputs_Formatted!$B129&amp;F_Inputs_Formatted!$H129,F_Inputs!$Y$4:$Y$268,0),MATCH(F_Inputs_Formatted!Z$4,F_Inputs!$A$4:$Y$4,0)),$O129),"##BLANK")</f>
        <v>0</v>
      </c>
      <c r="AA129" s="16">
        <f>IFERROR(ROUND(INDEX(F_Inputs!$A$4:$Y$268, MATCH(F_Inputs_Formatted!$B129&amp;F_Inputs_Formatted!$H129,F_Inputs!$Y$4:$Y$268,0),MATCH(F_Inputs_Formatted!AA$4,F_Inputs!$A$4:$Y$4,0)),$O129),"##BLANK")</f>
        <v>0</v>
      </c>
      <c r="AB129" s="16">
        <f>IFERROR(ROUND(INDEX(F_Inputs!$A$4:$Y$268, MATCH(F_Inputs_Formatted!$B129&amp;F_Inputs_Formatted!$H129,F_Inputs!$Y$4:$Y$268,0),MATCH(F_Inputs_Formatted!AB$4,F_Inputs!$A$4:$Y$4,0)),$O129),"##BLANK")</f>
        <v>0</v>
      </c>
      <c r="AC129" s="16">
        <f>IFERROR(ROUND(INDEX(F_Inputs!$A$4:$Y$268, MATCH(F_Inputs_Formatted!$B129&amp;F_Inputs_Formatted!$H129,F_Inputs!$Y$4:$Y$268,0),MATCH(F_Inputs_Formatted!AC$4,F_Inputs!$A$4:$Y$4,0)),$O129),"##BLANK")</f>
        <v>0</v>
      </c>
      <c r="AD129" s="16">
        <f>IFERROR(ROUND(INDEX(F_Inputs!$A$4:$Y$268, MATCH(F_Inputs_Formatted!$B129&amp;F_Inputs_Formatted!$H129,F_Inputs!$Y$4:$Y$268,0),MATCH(F_Inputs_Formatted!AD$4,F_Inputs!$A$4:$Y$4,0)),$O129),"##BLANK")</f>
        <v>0</v>
      </c>
      <c r="AE129" s="16">
        <f>IFERROR(ROUND(INDEX(F_Inputs!$A$4:$Y$268, MATCH(F_Inputs_Formatted!$B129&amp;F_Inputs_Formatted!$H129,F_Inputs!$Y$4:$Y$268,0),MATCH(F_Inputs_Formatted!AE$4,F_Inputs!$A$4:$Y$4,0)),$O129),"##BLANK")</f>
        <v>0</v>
      </c>
      <c r="AF129" s="16">
        <f>IFERROR(ROUND(INDEX(F_Inputs!$A$4:$Y$268, MATCH(F_Inputs_Formatted!$B129&amp;F_Inputs_Formatted!$H129,F_Inputs!$Y$4:$Y$268,0),MATCH(F_Inputs_Formatted!AF$4,F_Inputs!$A$4:$Y$4,0)),$O129),"##BLANK")</f>
        <v>0</v>
      </c>
      <c r="AG129" s="16">
        <f>IFERROR(ROUND(INDEX(F_Inputs!$A$4:$Y$268, MATCH(F_Inputs_Formatted!$B129&amp;F_Inputs_Formatted!$H129,F_Inputs!$Y$4:$Y$268,0),MATCH(F_Inputs_Formatted!AG$4,F_Inputs!$A$4:$Y$4,0)),$O129),"##BLANK")</f>
        <v>0</v>
      </c>
      <c r="AH129" s="16">
        <f>IFERROR(ROUND(INDEX(F_Inputs!$A$4:$Y$268, MATCH(F_Inputs_Formatted!$B129&amp;F_Inputs_Formatted!$H129,F_Inputs!$Y$4:$Y$268,0),MATCH(F_Inputs_Formatted!AH$4,F_Inputs!$A$4:$Y$4,0)),$O129),"##BLANK")</f>
        <v>0</v>
      </c>
      <c r="AI129" s="16">
        <f>IFERROR(ROUND(INDEX(F_Inputs!$A$4:$Y$268, MATCH(F_Inputs_Formatted!$B129&amp;F_Inputs_Formatted!$H129,F_Inputs!$Y$4:$Y$268,0),MATCH(F_Inputs_Formatted!AI$4,F_Inputs!$A$4:$Y$4,0)),$O129),"##BLANK")</f>
        <v>0</v>
      </c>
    </row>
    <row r="130" spans="1:35" x14ac:dyDescent="0.25">
      <c r="A130" s="7"/>
      <c r="B130" s="9" t="s">
        <v>82</v>
      </c>
      <c r="C130" s="9" t="str">
        <f>_xlfn.XLOOKUP($B130,FD_Lists!$B$4:$B$25,FD_Lists!C$4:C$25)</f>
        <v>Thames Water</v>
      </c>
      <c r="D130" s="9" t="str">
        <f>_xlfn.XLOOKUP($B130,FD_Lists!$B$4:$B$25,FD_Lists!D$4:D$25)</f>
        <v>England</v>
      </c>
      <c r="E130" s="9" t="str">
        <f>_xlfn.XLOOKUP($B130,FD_Lists!$B$4:$B$25,FD_Lists!E$4:E$25)</f>
        <v>Company</v>
      </c>
      <c r="F130" s="9" t="str">
        <f>_xlfn.XLOOKUP($B130,FD_Lists!$B$4:$B$25,FD_Lists!F$4:F$25)</f>
        <v>WaSC</v>
      </c>
      <c r="G130" s="10" t="s">
        <v>116</v>
      </c>
      <c r="H130" s="52" t="s">
        <v>62</v>
      </c>
      <c r="I130" s="11" t="str">
        <f t="shared" si="7"/>
        <v>TMSOUT5_09_G_PR24</v>
      </c>
      <c r="J130" s="11" t="s">
        <v>117</v>
      </c>
      <c r="K130" s="11" t="s">
        <v>118</v>
      </c>
      <c r="L130" s="11" t="s">
        <v>119</v>
      </c>
      <c r="M130" s="64" t="str">
        <f>_xlfn.XLOOKUP(F_Inputs_Formatted!H130,F_Inputs!$B:$B,F_Inputs!C:C)</f>
        <v>Underlying calculations for common performance commitments - wastewater - River water quality?(phosphorus) - Change in phosphorus prevented from entering rivers from partnership working</v>
      </c>
      <c r="N130" s="64" t="str">
        <f>_xlfn.XLOOKUP(F_Inputs_Formatted!H130,F_Inputs!$B:$B,F_Inputs!D:D)</f>
        <v>kg</v>
      </c>
      <c r="O130" s="11">
        <v>4</v>
      </c>
      <c r="P130" s="11"/>
      <c r="Q130" s="16">
        <f>IFERROR(ROUND(INDEX(F_Inputs!$A$4:$Y$268, MATCH(F_Inputs_Formatted!$B130&amp;F_Inputs_Formatted!$H130,F_Inputs!$Y$4:$Y$268,0),MATCH(F_Inputs_Formatted!Q$4,F_Inputs!$A$4:$Y$4,0)),$O130),"##BLANK")</f>
        <v>0</v>
      </c>
      <c r="R130" s="16">
        <f>IFERROR(ROUND(INDEX(F_Inputs!$A$4:$Y$268, MATCH(F_Inputs_Formatted!$B130&amp;F_Inputs_Formatted!$H130,F_Inputs!$Y$4:$Y$268,0),MATCH(F_Inputs_Formatted!R$4,F_Inputs!$A$4:$Y$4,0)),$O130),"##BLANK")</f>
        <v>0</v>
      </c>
      <c r="S130" s="16">
        <f>IFERROR(ROUND(INDEX(F_Inputs!$A$4:$Y$268, MATCH(F_Inputs_Formatted!$B130&amp;F_Inputs_Formatted!$H130,F_Inputs!$Y$4:$Y$268,0),MATCH(F_Inputs_Formatted!S$4,F_Inputs!$A$4:$Y$4,0)),$O130),"##BLANK")</f>
        <v>0</v>
      </c>
      <c r="T130" s="16">
        <f>IFERROR(ROUND(INDEX(F_Inputs!$A$4:$Y$268, MATCH(F_Inputs_Formatted!$B130&amp;F_Inputs_Formatted!$H130,F_Inputs!$Y$4:$Y$268,0),MATCH(F_Inputs_Formatted!T$4,F_Inputs!$A$4:$Y$4,0)),$O130),"##BLANK")</f>
        <v>0</v>
      </c>
      <c r="U130" s="16">
        <f>IFERROR(ROUND(INDEX(F_Inputs!$A$4:$Y$268, MATCH(F_Inputs_Formatted!$B130&amp;F_Inputs_Formatted!$H130,F_Inputs!$Y$4:$Y$268,0),MATCH(F_Inputs_Formatted!U$4,F_Inputs!$A$4:$Y$4,0)),$O130),"##BLANK")</f>
        <v>0</v>
      </c>
      <c r="V130" s="16">
        <f>IFERROR(ROUND(INDEX(F_Inputs!$A$4:$Y$268, MATCH(F_Inputs_Formatted!$B130&amp;F_Inputs_Formatted!$H130,F_Inputs!$Y$4:$Y$268,0),MATCH(F_Inputs_Formatted!V$4,F_Inputs!$A$4:$Y$4,0)),$O130),"##BLANK")</f>
        <v>0</v>
      </c>
      <c r="W130" s="16">
        <f>IFERROR(ROUND(INDEX(F_Inputs!$A$4:$Y$268, MATCH(F_Inputs_Formatted!$B130&amp;F_Inputs_Formatted!$H130,F_Inputs!$Y$4:$Y$268,0),MATCH(F_Inputs_Formatted!W$4,F_Inputs!$A$4:$Y$4,0)),$O130),"##BLANK")</f>
        <v>0</v>
      </c>
      <c r="X130" s="16">
        <f>IFERROR(ROUND(INDEX(F_Inputs!$A$4:$Y$268, MATCH(F_Inputs_Formatted!$B130&amp;F_Inputs_Formatted!$H130,F_Inputs!$Y$4:$Y$268,0),MATCH(F_Inputs_Formatted!X$4,F_Inputs!$A$4:$Y$4,0)),$O130),"##BLANK")</f>
        <v>0</v>
      </c>
      <c r="Y130" s="16">
        <f>IFERROR(ROUND(INDEX(F_Inputs!$A$4:$Y$268, MATCH(F_Inputs_Formatted!$B130&amp;F_Inputs_Formatted!$H130,F_Inputs!$Y$4:$Y$268,0),MATCH(F_Inputs_Formatted!Y$4,F_Inputs!$A$4:$Y$4,0)),$O130),"##BLANK")</f>
        <v>0</v>
      </c>
      <c r="Z130" s="16">
        <f>IFERROR(ROUND(INDEX(F_Inputs!$A$4:$Y$268, MATCH(F_Inputs_Formatted!$B130&amp;F_Inputs_Formatted!$H130,F_Inputs!$Y$4:$Y$268,0),MATCH(F_Inputs_Formatted!Z$4,F_Inputs!$A$4:$Y$4,0)),$O130),"##BLANK")</f>
        <v>0</v>
      </c>
      <c r="AA130" s="16">
        <f>IFERROR(ROUND(INDEX(F_Inputs!$A$4:$Y$268, MATCH(F_Inputs_Formatted!$B130&amp;F_Inputs_Formatted!$H130,F_Inputs!$Y$4:$Y$268,0),MATCH(F_Inputs_Formatted!AA$4,F_Inputs!$A$4:$Y$4,0)),$O130),"##BLANK")</f>
        <v>299</v>
      </c>
      <c r="AB130" s="16">
        <f>IFERROR(ROUND(INDEX(F_Inputs!$A$4:$Y$268, MATCH(F_Inputs_Formatted!$B130&amp;F_Inputs_Formatted!$H130,F_Inputs!$Y$4:$Y$268,0),MATCH(F_Inputs_Formatted!AB$4,F_Inputs!$A$4:$Y$4,0)),$O130),"##BLANK")</f>
        <v>299</v>
      </c>
      <c r="AC130" s="16">
        <f>IFERROR(ROUND(INDEX(F_Inputs!$A$4:$Y$268, MATCH(F_Inputs_Formatted!$B130&amp;F_Inputs_Formatted!$H130,F_Inputs!$Y$4:$Y$268,0),MATCH(F_Inputs_Formatted!AC$4,F_Inputs!$A$4:$Y$4,0)),$O130),"##BLANK")</f>
        <v>299</v>
      </c>
      <c r="AD130" s="16">
        <f>IFERROR(ROUND(INDEX(F_Inputs!$A$4:$Y$268, MATCH(F_Inputs_Formatted!$B130&amp;F_Inputs_Formatted!$H130,F_Inputs!$Y$4:$Y$268,0),MATCH(F_Inputs_Formatted!AD$4,F_Inputs!$A$4:$Y$4,0)),$O130),"##BLANK")</f>
        <v>299</v>
      </c>
      <c r="AE130" s="16">
        <f>IFERROR(ROUND(INDEX(F_Inputs!$A$4:$Y$268, MATCH(F_Inputs_Formatted!$B130&amp;F_Inputs_Formatted!$H130,F_Inputs!$Y$4:$Y$268,0),MATCH(F_Inputs_Formatted!AE$4,F_Inputs!$A$4:$Y$4,0)),$O130),"##BLANK")</f>
        <v>299</v>
      </c>
      <c r="AF130" s="16">
        <f>IFERROR(ROUND(INDEX(F_Inputs!$A$4:$Y$268, MATCH(F_Inputs_Formatted!$B130&amp;F_Inputs_Formatted!$H130,F_Inputs!$Y$4:$Y$268,0),MATCH(F_Inputs_Formatted!AF$4,F_Inputs!$A$4:$Y$4,0)),$O130),"##BLANK")</f>
        <v>299</v>
      </c>
      <c r="AG130" s="16">
        <f>IFERROR(ROUND(INDEX(F_Inputs!$A$4:$Y$268, MATCH(F_Inputs_Formatted!$B130&amp;F_Inputs_Formatted!$H130,F_Inputs!$Y$4:$Y$268,0),MATCH(F_Inputs_Formatted!AG$4,F_Inputs!$A$4:$Y$4,0)),$O130),"##BLANK")</f>
        <v>299</v>
      </c>
      <c r="AH130" s="16">
        <f>IFERROR(ROUND(INDEX(F_Inputs!$A$4:$Y$268, MATCH(F_Inputs_Formatted!$B130&amp;F_Inputs_Formatted!$H130,F_Inputs!$Y$4:$Y$268,0),MATCH(F_Inputs_Formatted!AH$4,F_Inputs!$A$4:$Y$4,0)),$O130),"##BLANK")</f>
        <v>299</v>
      </c>
      <c r="AI130" s="16">
        <f>IFERROR(ROUND(INDEX(F_Inputs!$A$4:$Y$268, MATCH(F_Inputs_Formatted!$B130&amp;F_Inputs_Formatted!$H130,F_Inputs!$Y$4:$Y$268,0),MATCH(F_Inputs_Formatted!AI$4,F_Inputs!$A$4:$Y$4,0)),$O130),"##BLANK")</f>
        <v>299</v>
      </c>
    </row>
    <row r="131" spans="1:35" x14ac:dyDescent="0.25">
      <c r="A131" s="14" t="s">
        <v>120</v>
      </c>
      <c r="B131" s="9" t="s">
        <v>83</v>
      </c>
      <c r="C131" s="9" t="str">
        <f>_xlfn.XLOOKUP($B131,FD_Lists!$B$4:$B$25,FD_Lists!C$4:C$25)</f>
        <v xml:space="preserve">United Utilities </v>
      </c>
      <c r="D131" s="9" t="str">
        <f>_xlfn.XLOOKUP($B131,FD_Lists!$B$4:$B$25,FD_Lists!D$4:D$25)</f>
        <v>England</v>
      </c>
      <c r="E131" s="9" t="str">
        <f>_xlfn.XLOOKUP($B131,FD_Lists!$B$4:$B$25,FD_Lists!E$4:E$25)</f>
        <v>Company</v>
      </c>
      <c r="F131" s="9" t="str">
        <f>_xlfn.XLOOKUP($B131,FD_Lists!$B$4:$B$25,FD_Lists!F$4:F$25)</f>
        <v>WaSC</v>
      </c>
      <c r="G131" s="10" t="s">
        <v>116</v>
      </c>
      <c r="H131" s="52" t="s">
        <v>62</v>
      </c>
      <c r="I131" s="11" t="str">
        <f t="shared" si="7"/>
        <v>NWTOUT5_09_G_PR24</v>
      </c>
      <c r="J131" s="11" t="s">
        <v>117</v>
      </c>
      <c r="K131" s="11" t="s">
        <v>118</v>
      </c>
      <c r="L131" s="11" t="s">
        <v>119</v>
      </c>
      <c r="M131" s="64" t="str">
        <f>_xlfn.XLOOKUP(F_Inputs_Formatted!H131,F_Inputs!$B:$B,F_Inputs!C:C)</f>
        <v>Underlying calculations for common performance commitments - wastewater - River water quality?(phosphorus) - Change in phosphorus prevented from entering rivers from partnership working</v>
      </c>
      <c r="N131" s="64" t="str">
        <f>_xlfn.XLOOKUP(F_Inputs_Formatted!H131,F_Inputs!$B:$B,F_Inputs!D:D)</f>
        <v>kg</v>
      </c>
      <c r="O131" s="11">
        <v>4</v>
      </c>
      <c r="P131" s="11"/>
      <c r="Q131" s="16">
        <f>IFERROR(ROUND(INDEX(F_Inputs!$A$4:$Y$268, MATCH(F_Inputs_Formatted!$B131&amp;F_Inputs_Formatted!$H131,F_Inputs!$Y$4:$Y$268,0),MATCH(F_Inputs_Formatted!Q$4,F_Inputs!$A$4:$Y$4,0)),$O131),"##BLANK")</f>
        <v>0</v>
      </c>
      <c r="R131" s="16">
        <f>IFERROR(ROUND(INDEX(F_Inputs!$A$4:$Y$268, MATCH(F_Inputs_Formatted!$B131&amp;F_Inputs_Formatted!$H131,F_Inputs!$Y$4:$Y$268,0),MATCH(F_Inputs_Formatted!R$4,F_Inputs!$A$4:$Y$4,0)),$O131),"##BLANK")</f>
        <v>0</v>
      </c>
      <c r="S131" s="16">
        <f>IFERROR(ROUND(INDEX(F_Inputs!$A$4:$Y$268, MATCH(F_Inputs_Formatted!$B131&amp;F_Inputs_Formatted!$H131,F_Inputs!$Y$4:$Y$268,0),MATCH(F_Inputs_Formatted!S$4,F_Inputs!$A$4:$Y$4,0)),$O131),"##BLANK")</f>
        <v>0</v>
      </c>
      <c r="T131" s="16">
        <f>IFERROR(ROUND(INDEX(F_Inputs!$A$4:$Y$268, MATCH(F_Inputs_Formatted!$B131&amp;F_Inputs_Formatted!$H131,F_Inputs!$Y$4:$Y$268,0),MATCH(F_Inputs_Formatted!T$4,F_Inputs!$A$4:$Y$4,0)),$O131),"##BLANK")</f>
        <v>0</v>
      </c>
      <c r="U131" s="16">
        <f>IFERROR(ROUND(INDEX(F_Inputs!$A$4:$Y$268, MATCH(F_Inputs_Formatted!$B131&amp;F_Inputs_Formatted!$H131,F_Inputs!$Y$4:$Y$268,0),MATCH(F_Inputs_Formatted!U$4,F_Inputs!$A$4:$Y$4,0)),$O131),"##BLANK")</f>
        <v>0</v>
      </c>
      <c r="V131" s="16">
        <f>IFERROR(ROUND(INDEX(F_Inputs!$A$4:$Y$268, MATCH(F_Inputs_Formatted!$B131&amp;F_Inputs_Formatted!$H131,F_Inputs!$Y$4:$Y$268,0),MATCH(F_Inputs_Formatted!V$4,F_Inputs!$A$4:$Y$4,0)),$O131),"##BLANK")</f>
        <v>0</v>
      </c>
      <c r="W131" s="16">
        <f>IFERROR(ROUND(INDEX(F_Inputs!$A$4:$Y$268, MATCH(F_Inputs_Formatted!$B131&amp;F_Inputs_Formatted!$H131,F_Inputs!$Y$4:$Y$268,0),MATCH(F_Inputs_Formatted!W$4,F_Inputs!$A$4:$Y$4,0)),$O131),"##BLANK")</f>
        <v>0</v>
      </c>
      <c r="X131" s="16">
        <f>IFERROR(ROUND(INDEX(F_Inputs!$A$4:$Y$268, MATCH(F_Inputs_Formatted!$B131&amp;F_Inputs_Formatted!$H131,F_Inputs!$Y$4:$Y$268,0),MATCH(F_Inputs_Formatted!X$4,F_Inputs!$A$4:$Y$4,0)),$O131),"##BLANK")</f>
        <v>0</v>
      </c>
      <c r="Y131" s="16">
        <f>IFERROR(ROUND(INDEX(F_Inputs!$A$4:$Y$268, MATCH(F_Inputs_Formatted!$B131&amp;F_Inputs_Formatted!$H131,F_Inputs!$Y$4:$Y$268,0),MATCH(F_Inputs_Formatted!Y$4,F_Inputs!$A$4:$Y$4,0)),$O131),"##BLANK")</f>
        <v>0</v>
      </c>
      <c r="Z131" s="16">
        <f>IFERROR(ROUND(INDEX(F_Inputs!$A$4:$Y$268, MATCH(F_Inputs_Formatted!$B131&amp;F_Inputs_Formatted!$H131,F_Inputs!$Y$4:$Y$268,0),MATCH(F_Inputs_Formatted!Z$4,F_Inputs!$A$4:$Y$4,0)),$O131),"##BLANK")</f>
        <v>0</v>
      </c>
      <c r="AA131" s="16">
        <f>IFERROR(ROUND(INDEX(F_Inputs!$A$4:$Y$268, MATCH(F_Inputs_Formatted!$B131&amp;F_Inputs_Formatted!$H131,F_Inputs!$Y$4:$Y$268,0),MATCH(F_Inputs_Formatted!AA$4,F_Inputs!$A$4:$Y$4,0)),$O131),"##BLANK")</f>
        <v>0</v>
      </c>
      <c r="AB131" s="16">
        <f>IFERROR(ROUND(INDEX(F_Inputs!$A$4:$Y$268, MATCH(F_Inputs_Formatted!$B131&amp;F_Inputs_Formatted!$H131,F_Inputs!$Y$4:$Y$268,0),MATCH(F_Inputs_Formatted!AB$4,F_Inputs!$A$4:$Y$4,0)),$O131),"##BLANK")</f>
        <v>0</v>
      </c>
      <c r="AC131" s="16">
        <f>IFERROR(ROUND(INDEX(F_Inputs!$A$4:$Y$268, MATCH(F_Inputs_Formatted!$B131&amp;F_Inputs_Formatted!$H131,F_Inputs!$Y$4:$Y$268,0),MATCH(F_Inputs_Formatted!AC$4,F_Inputs!$A$4:$Y$4,0)),$O131),"##BLANK")</f>
        <v>0</v>
      </c>
      <c r="AD131" s="16">
        <f>IFERROR(ROUND(INDEX(F_Inputs!$A$4:$Y$268, MATCH(F_Inputs_Formatted!$B131&amp;F_Inputs_Formatted!$H131,F_Inputs!$Y$4:$Y$268,0),MATCH(F_Inputs_Formatted!AD$4,F_Inputs!$A$4:$Y$4,0)),$O131),"##BLANK")</f>
        <v>0</v>
      </c>
      <c r="AE131" s="16">
        <f>IFERROR(ROUND(INDEX(F_Inputs!$A$4:$Y$268, MATCH(F_Inputs_Formatted!$B131&amp;F_Inputs_Formatted!$H131,F_Inputs!$Y$4:$Y$268,0),MATCH(F_Inputs_Formatted!AE$4,F_Inputs!$A$4:$Y$4,0)),$O131),"##BLANK")</f>
        <v>0</v>
      </c>
      <c r="AF131" s="16">
        <f>IFERROR(ROUND(INDEX(F_Inputs!$A$4:$Y$268, MATCH(F_Inputs_Formatted!$B131&amp;F_Inputs_Formatted!$H131,F_Inputs!$Y$4:$Y$268,0),MATCH(F_Inputs_Formatted!AF$4,F_Inputs!$A$4:$Y$4,0)),$O131),"##BLANK")</f>
        <v>66.028800000000004</v>
      </c>
      <c r="AG131" s="16">
        <f>IFERROR(ROUND(INDEX(F_Inputs!$A$4:$Y$268, MATCH(F_Inputs_Formatted!$B131&amp;F_Inputs_Formatted!$H131,F_Inputs!$Y$4:$Y$268,0),MATCH(F_Inputs_Formatted!AG$4,F_Inputs!$A$4:$Y$4,0)),$O131),"##BLANK")</f>
        <v>77</v>
      </c>
      <c r="AH131" s="16">
        <f>IFERROR(ROUND(INDEX(F_Inputs!$A$4:$Y$268, MATCH(F_Inputs_Formatted!$B131&amp;F_Inputs_Formatted!$H131,F_Inputs!$Y$4:$Y$268,0),MATCH(F_Inputs_Formatted!AH$4,F_Inputs!$A$4:$Y$4,0)),$O131),"##BLANK")</f>
        <v>77</v>
      </c>
      <c r="AI131" s="16">
        <f>IFERROR(ROUND(INDEX(F_Inputs!$A$4:$Y$268, MATCH(F_Inputs_Formatted!$B131&amp;F_Inputs_Formatted!$H131,F_Inputs!$Y$4:$Y$268,0),MATCH(F_Inputs_Formatted!AI$4,F_Inputs!$A$4:$Y$4,0)),$O131),"##BLANK")</f>
        <v>77</v>
      </c>
    </row>
    <row r="132" spans="1:35" x14ac:dyDescent="0.25">
      <c r="A132" s="7"/>
      <c r="B132" s="9" t="s">
        <v>86</v>
      </c>
      <c r="C132" s="9" t="str">
        <f>_xlfn.XLOOKUP($B132,FD_Lists!$B$4:$B$25,FD_Lists!C$4:C$25)</f>
        <v>Wessex Water</v>
      </c>
      <c r="D132" s="9" t="str">
        <f>_xlfn.XLOOKUP($B132,FD_Lists!$B$4:$B$25,FD_Lists!D$4:D$25)</f>
        <v>England</v>
      </c>
      <c r="E132" s="9" t="str">
        <f>_xlfn.XLOOKUP($B132,FD_Lists!$B$4:$B$25,FD_Lists!E$4:E$25)</f>
        <v>Company</v>
      </c>
      <c r="F132" s="9" t="str">
        <f>_xlfn.XLOOKUP($B132,FD_Lists!$B$4:$B$25,FD_Lists!F$4:F$25)</f>
        <v>WaSC</v>
      </c>
      <c r="G132" s="10" t="s">
        <v>116</v>
      </c>
      <c r="H132" s="52" t="s">
        <v>62</v>
      </c>
      <c r="I132" s="11" t="str">
        <f t="shared" si="7"/>
        <v>WSXOUT5_09_G_PR24</v>
      </c>
      <c r="J132" s="11" t="s">
        <v>117</v>
      </c>
      <c r="K132" s="11" t="s">
        <v>118</v>
      </c>
      <c r="L132" s="11" t="s">
        <v>119</v>
      </c>
      <c r="M132" s="64" t="str">
        <f>_xlfn.XLOOKUP(F_Inputs_Formatted!H132,F_Inputs!$B:$B,F_Inputs!C:C)</f>
        <v>Underlying calculations for common performance commitments - wastewater - River water quality?(phosphorus) - Change in phosphorus prevented from entering rivers from partnership working</v>
      </c>
      <c r="N132" s="64" t="str">
        <f>_xlfn.XLOOKUP(F_Inputs_Formatted!H132,F_Inputs!$B:$B,F_Inputs!D:D)</f>
        <v>kg</v>
      </c>
      <c r="O132" s="11">
        <v>4</v>
      </c>
      <c r="P132" s="11"/>
      <c r="Q132" s="16">
        <f>IFERROR(ROUND(INDEX(F_Inputs!$A$4:$Y$268, MATCH(F_Inputs_Formatted!$B132&amp;F_Inputs_Formatted!$H132,F_Inputs!$Y$4:$Y$268,0),MATCH(F_Inputs_Formatted!Q$4,F_Inputs!$A$4:$Y$4,0)),$O132),"##BLANK")</f>
        <v>-135.44999999999999</v>
      </c>
      <c r="R132" s="16">
        <f>IFERROR(ROUND(INDEX(F_Inputs!$A$4:$Y$268, MATCH(F_Inputs_Formatted!$B132&amp;F_Inputs_Formatted!$H132,F_Inputs!$Y$4:$Y$268,0),MATCH(F_Inputs_Formatted!R$4,F_Inputs!$A$4:$Y$4,0)),$O132),"##BLANK")</f>
        <v>-135.44999999999999</v>
      </c>
      <c r="S132" s="16">
        <f>IFERROR(ROUND(INDEX(F_Inputs!$A$4:$Y$268, MATCH(F_Inputs_Formatted!$B132&amp;F_Inputs_Formatted!$H132,F_Inputs!$Y$4:$Y$268,0),MATCH(F_Inputs_Formatted!S$4,F_Inputs!$A$4:$Y$4,0)),$O132),"##BLANK")</f>
        <v>-135.44999999999999</v>
      </c>
      <c r="T132" s="16">
        <f>IFERROR(ROUND(INDEX(F_Inputs!$A$4:$Y$268, MATCH(F_Inputs_Formatted!$B132&amp;F_Inputs_Formatted!$H132,F_Inputs!$Y$4:$Y$268,0),MATCH(F_Inputs_Formatted!T$4,F_Inputs!$A$4:$Y$4,0)),$O132),"##BLANK")</f>
        <v>-135.44999999999999</v>
      </c>
      <c r="U132" s="16">
        <f>IFERROR(ROUND(INDEX(F_Inputs!$A$4:$Y$268, MATCH(F_Inputs_Formatted!$B132&amp;F_Inputs_Formatted!$H132,F_Inputs!$Y$4:$Y$268,0),MATCH(F_Inputs_Formatted!U$4,F_Inputs!$A$4:$Y$4,0)),$O132),"##BLANK")</f>
        <v>-135.44999999999999</v>
      </c>
      <c r="V132" s="16">
        <f>IFERROR(ROUND(INDEX(F_Inputs!$A$4:$Y$268, MATCH(F_Inputs_Formatted!$B132&amp;F_Inputs_Formatted!$H132,F_Inputs!$Y$4:$Y$268,0),MATCH(F_Inputs_Formatted!V$4,F_Inputs!$A$4:$Y$4,0)),$O132),"##BLANK")</f>
        <v>-135.44999999999999</v>
      </c>
      <c r="W132" s="16">
        <f>IFERROR(ROUND(INDEX(F_Inputs!$A$4:$Y$268, MATCH(F_Inputs_Formatted!$B132&amp;F_Inputs_Formatted!$H132,F_Inputs!$Y$4:$Y$268,0),MATCH(F_Inputs_Formatted!W$4,F_Inputs!$A$4:$Y$4,0)),$O132),"##BLANK")</f>
        <v>-83.95</v>
      </c>
      <c r="X132" s="16">
        <f>IFERROR(ROUND(INDEX(F_Inputs!$A$4:$Y$268, MATCH(F_Inputs_Formatted!$B132&amp;F_Inputs_Formatted!$H132,F_Inputs!$Y$4:$Y$268,0),MATCH(F_Inputs_Formatted!X$4,F_Inputs!$A$4:$Y$4,0)),$O132),"##BLANK")</f>
        <v>-32.450000000000003</v>
      </c>
      <c r="Y132" s="16">
        <f>IFERROR(ROUND(INDEX(F_Inputs!$A$4:$Y$268, MATCH(F_Inputs_Formatted!$B132&amp;F_Inputs_Formatted!$H132,F_Inputs!$Y$4:$Y$268,0),MATCH(F_Inputs_Formatted!Y$4,F_Inputs!$A$4:$Y$4,0)),$O132),"##BLANK")</f>
        <v>-32.450000000000003</v>
      </c>
      <c r="Z132" s="16">
        <f>IFERROR(ROUND(INDEX(F_Inputs!$A$4:$Y$268, MATCH(F_Inputs_Formatted!$B132&amp;F_Inputs_Formatted!$H132,F_Inputs!$Y$4:$Y$268,0),MATCH(F_Inputs_Formatted!Z$4,F_Inputs!$A$4:$Y$4,0)),$O132),"##BLANK")</f>
        <v>0</v>
      </c>
      <c r="AA132" s="16">
        <f>IFERROR(ROUND(INDEX(F_Inputs!$A$4:$Y$268, MATCH(F_Inputs_Formatted!$B132&amp;F_Inputs_Formatted!$H132,F_Inputs!$Y$4:$Y$268,0),MATCH(F_Inputs_Formatted!AA$4,F_Inputs!$A$4:$Y$4,0)),$O132),"##BLANK")</f>
        <v>0</v>
      </c>
      <c r="AB132" s="16">
        <f>IFERROR(ROUND(INDEX(F_Inputs!$A$4:$Y$268, MATCH(F_Inputs_Formatted!$B132&amp;F_Inputs_Formatted!$H132,F_Inputs!$Y$4:$Y$268,0),MATCH(F_Inputs_Formatted!AB$4,F_Inputs!$A$4:$Y$4,0)),$O132),"##BLANK")</f>
        <v>518.5</v>
      </c>
      <c r="AC132" s="16">
        <f>IFERROR(ROUND(INDEX(F_Inputs!$A$4:$Y$268, MATCH(F_Inputs_Formatted!$B132&amp;F_Inputs_Formatted!$H132,F_Inputs!$Y$4:$Y$268,0),MATCH(F_Inputs_Formatted!AC$4,F_Inputs!$A$4:$Y$4,0)),$O132),"##BLANK")</f>
        <v>637.54999999999995</v>
      </c>
      <c r="AD132" s="16">
        <f>IFERROR(ROUND(INDEX(F_Inputs!$A$4:$Y$268, MATCH(F_Inputs_Formatted!$B132&amp;F_Inputs_Formatted!$H132,F_Inputs!$Y$4:$Y$268,0),MATCH(F_Inputs_Formatted!AD$4,F_Inputs!$A$4:$Y$4,0)),$O132),"##BLANK")</f>
        <v>2864.55</v>
      </c>
      <c r="AE132" s="16">
        <f>IFERROR(ROUND(INDEX(F_Inputs!$A$4:$Y$268, MATCH(F_Inputs_Formatted!$B132&amp;F_Inputs_Formatted!$H132,F_Inputs!$Y$4:$Y$268,0),MATCH(F_Inputs_Formatted!AE$4,F_Inputs!$A$4:$Y$4,0)),$O132),"##BLANK")</f>
        <v>3864.55</v>
      </c>
      <c r="AF132" s="16">
        <f>IFERROR(ROUND(INDEX(F_Inputs!$A$4:$Y$268, MATCH(F_Inputs_Formatted!$B132&amp;F_Inputs_Formatted!$H132,F_Inputs!$Y$4:$Y$268,0),MATCH(F_Inputs_Formatted!AF$4,F_Inputs!$A$4:$Y$4,0)),$O132),"##BLANK")</f>
        <v>3864.55</v>
      </c>
      <c r="AG132" s="16">
        <f>IFERROR(ROUND(INDEX(F_Inputs!$A$4:$Y$268, MATCH(F_Inputs_Formatted!$B132&amp;F_Inputs_Formatted!$H132,F_Inputs!$Y$4:$Y$268,0),MATCH(F_Inputs_Formatted!AG$4,F_Inputs!$A$4:$Y$4,0)),$O132),"##BLANK")</f>
        <v>2764.55</v>
      </c>
      <c r="AH132" s="16">
        <f>IFERROR(ROUND(INDEX(F_Inputs!$A$4:$Y$268, MATCH(F_Inputs_Formatted!$B132&amp;F_Inputs_Formatted!$H132,F_Inputs!$Y$4:$Y$268,0),MATCH(F_Inputs_Formatted!AH$4,F_Inputs!$A$4:$Y$4,0)),$O132),"##BLANK")</f>
        <v>1664.55</v>
      </c>
      <c r="AI132" s="16">
        <f>IFERROR(ROUND(INDEX(F_Inputs!$A$4:$Y$268, MATCH(F_Inputs_Formatted!$B132&amp;F_Inputs_Formatted!$H132,F_Inputs!$Y$4:$Y$268,0),MATCH(F_Inputs_Formatted!AI$4,F_Inputs!$A$4:$Y$4,0)),$O132),"##BLANK")</f>
        <v>614.54999999999995</v>
      </c>
    </row>
    <row r="133" spans="1:35" x14ac:dyDescent="0.25">
      <c r="A133" s="7"/>
      <c r="B133" s="9" t="s">
        <v>87</v>
      </c>
      <c r="C133" s="9" t="str">
        <f>_xlfn.XLOOKUP($B133,FD_Lists!$B$4:$B$25,FD_Lists!C$4:C$25)</f>
        <v>Yorkshire Water</v>
      </c>
      <c r="D133" s="9" t="str">
        <f>_xlfn.XLOOKUP($B133,FD_Lists!$B$4:$B$25,FD_Lists!D$4:D$25)</f>
        <v>England</v>
      </c>
      <c r="E133" s="9" t="str">
        <f>_xlfn.XLOOKUP($B133,FD_Lists!$B$4:$B$25,FD_Lists!E$4:E$25)</f>
        <v>Company</v>
      </c>
      <c r="F133" s="9" t="str">
        <f>_xlfn.XLOOKUP($B133,FD_Lists!$B$4:$B$25,FD_Lists!F$4:F$25)</f>
        <v>WaSC</v>
      </c>
      <c r="G133" s="10" t="s">
        <v>116</v>
      </c>
      <c r="H133" s="52" t="s">
        <v>62</v>
      </c>
      <c r="I133" s="11" t="str">
        <f t="shared" si="7"/>
        <v>YKYOUT5_09_G_PR24</v>
      </c>
      <c r="J133" s="11" t="s">
        <v>117</v>
      </c>
      <c r="K133" s="11" t="s">
        <v>118</v>
      </c>
      <c r="L133" s="11" t="s">
        <v>119</v>
      </c>
      <c r="M133" s="64" t="str">
        <f>_xlfn.XLOOKUP(F_Inputs_Formatted!H133,F_Inputs!$B:$B,F_Inputs!C:C)</f>
        <v>Underlying calculations for common performance commitments - wastewater - River water quality?(phosphorus) - Change in phosphorus prevented from entering rivers from partnership working</v>
      </c>
      <c r="N133" s="64" t="str">
        <f>_xlfn.XLOOKUP(F_Inputs_Formatted!H133,F_Inputs!$B:$B,F_Inputs!D:D)</f>
        <v>kg</v>
      </c>
      <c r="O133" s="11">
        <v>4</v>
      </c>
      <c r="P133" s="11"/>
      <c r="Q133" s="16">
        <f>IFERROR(ROUND(INDEX(F_Inputs!$A$4:$Y$268, MATCH(F_Inputs_Formatted!$B133&amp;F_Inputs_Formatted!$H133,F_Inputs!$Y$4:$Y$268,0),MATCH(F_Inputs_Formatted!Q$4,F_Inputs!$A$4:$Y$4,0)),$O133),"##BLANK")</f>
        <v>0</v>
      </c>
      <c r="R133" s="16">
        <f>IFERROR(ROUND(INDEX(F_Inputs!$A$4:$Y$268, MATCH(F_Inputs_Formatted!$B133&amp;F_Inputs_Formatted!$H133,F_Inputs!$Y$4:$Y$268,0),MATCH(F_Inputs_Formatted!R$4,F_Inputs!$A$4:$Y$4,0)),$O133),"##BLANK")</f>
        <v>0</v>
      </c>
      <c r="S133" s="16">
        <f>IFERROR(ROUND(INDEX(F_Inputs!$A$4:$Y$268, MATCH(F_Inputs_Formatted!$B133&amp;F_Inputs_Formatted!$H133,F_Inputs!$Y$4:$Y$268,0),MATCH(F_Inputs_Formatted!S$4,F_Inputs!$A$4:$Y$4,0)),$O133),"##BLANK")</f>
        <v>0</v>
      </c>
      <c r="T133" s="16">
        <f>IFERROR(ROUND(INDEX(F_Inputs!$A$4:$Y$268, MATCH(F_Inputs_Formatted!$B133&amp;F_Inputs_Formatted!$H133,F_Inputs!$Y$4:$Y$268,0),MATCH(F_Inputs_Formatted!T$4,F_Inputs!$A$4:$Y$4,0)),$O133),"##BLANK")</f>
        <v>0</v>
      </c>
      <c r="U133" s="16">
        <f>IFERROR(ROUND(INDEX(F_Inputs!$A$4:$Y$268, MATCH(F_Inputs_Formatted!$B133&amp;F_Inputs_Formatted!$H133,F_Inputs!$Y$4:$Y$268,0),MATCH(F_Inputs_Formatted!U$4,F_Inputs!$A$4:$Y$4,0)),$O133),"##BLANK")</f>
        <v>0</v>
      </c>
      <c r="V133" s="16">
        <f>IFERROR(ROUND(INDEX(F_Inputs!$A$4:$Y$268, MATCH(F_Inputs_Formatted!$B133&amp;F_Inputs_Formatted!$H133,F_Inputs!$Y$4:$Y$268,0),MATCH(F_Inputs_Formatted!V$4,F_Inputs!$A$4:$Y$4,0)),$O133),"##BLANK")</f>
        <v>0</v>
      </c>
      <c r="W133" s="16">
        <f>IFERROR(ROUND(INDEX(F_Inputs!$A$4:$Y$268, MATCH(F_Inputs_Formatted!$B133&amp;F_Inputs_Formatted!$H133,F_Inputs!$Y$4:$Y$268,0),MATCH(F_Inputs_Formatted!W$4,F_Inputs!$A$4:$Y$4,0)),$O133),"##BLANK")</f>
        <v>0</v>
      </c>
      <c r="X133" s="16">
        <f>IFERROR(ROUND(INDEX(F_Inputs!$A$4:$Y$268, MATCH(F_Inputs_Formatted!$B133&amp;F_Inputs_Formatted!$H133,F_Inputs!$Y$4:$Y$268,0),MATCH(F_Inputs_Formatted!X$4,F_Inputs!$A$4:$Y$4,0)),$O133),"##BLANK")</f>
        <v>0</v>
      </c>
      <c r="Y133" s="16">
        <f>IFERROR(ROUND(INDEX(F_Inputs!$A$4:$Y$268, MATCH(F_Inputs_Formatted!$B133&amp;F_Inputs_Formatted!$H133,F_Inputs!$Y$4:$Y$268,0),MATCH(F_Inputs_Formatted!Y$4,F_Inputs!$A$4:$Y$4,0)),$O133),"##BLANK")</f>
        <v>0</v>
      </c>
      <c r="Z133" s="16">
        <f>IFERROR(ROUND(INDEX(F_Inputs!$A$4:$Y$268, MATCH(F_Inputs_Formatted!$B133&amp;F_Inputs_Formatted!$H133,F_Inputs!$Y$4:$Y$268,0),MATCH(F_Inputs_Formatted!Z$4,F_Inputs!$A$4:$Y$4,0)),$O133),"##BLANK")</f>
        <v>0</v>
      </c>
      <c r="AA133" s="16">
        <f>IFERROR(ROUND(INDEX(F_Inputs!$A$4:$Y$268, MATCH(F_Inputs_Formatted!$B133&amp;F_Inputs_Formatted!$H133,F_Inputs!$Y$4:$Y$268,0),MATCH(F_Inputs_Formatted!AA$4,F_Inputs!$A$4:$Y$4,0)),$O133),"##BLANK")</f>
        <v>0</v>
      </c>
      <c r="AB133" s="16">
        <f>IFERROR(ROUND(INDEX(F_Inputs!$A$4:$Y$268, MATCH(F_Inputs_Formatted!$B133&amp;F_Inputs_Formatted!$H133,F_Inputs!$Y$4:$Y$268,0),MATCH(F_Inputs_Formatted!AB$4,F_Inputs!$A$4:$Y$4,0)),$O133),"##BLANK")</f>
        <v>0</v>
      </c>
      <c r="AC133" s="16">
        <f>IFERROR(ROUND(INDEX(F_Inputs!$A$4:$Y$268, MATCH(F_Inputs_Formatted!$B133&amp;F_Inputs_Formatted!$H133,F_Inputs!$Y$4:$Y$268,0),MATCH(F_Inputs_Formatted!AC$4,F_Inputs!$A$4:$Y$4,0)),$O133),"##BLANK")</f>
        <v>0</v>
      </c>
      <c r="AD133" s="16">
        <f>IFERROR(ROUND(INDEX(F_Inputs!$A$4:$Y$268, MATCH(F_Inputs_Formatted!$B133&amp;F_Inputs_Formatted!$H133,F_Inputs!$Y$4:$Y$268,0),MATCH(F_Inputs_Formatted!AD$4,F_Inputs!$A$4:$Y$4,0)),$O133),"##BLANK")</f>
        <v>0</v>
      </c>
      <c r="AE133" s="16">
        <f>IFERROR(ROUND(INDEX(F_Inputs!$A$4:$Y$268, MATCH(F_Inputs_Formatted!$B133&amp;F_Inputs_Formatted!$H133,F_Inputs!$Y$4:$Y$268,0),MATCH(F_Inputs_Formatted!AE$4,F_Inputs!$A$4:$Y$4,0)),$O133),"##BLANK")</f>
        <v>0</v>
      </c>
      <c r="AF133" s="16">
        <f>IFERROR(ROUND(INDEX(F_Inputs!$A$4:$Y$268, MATCH(F_Inputs_Formatted!$B133&amp;F_Inputs_Formatted!$H133,F_Inputs!$Y$4:$Y$268,0),MATCH(F_Inputs_Formatted!AF$4,F_Inputs!$A$4:$Y$4,0)),$O133),"##BLANK")</f>
        <v>0</v>
      </c>
      <c r="AG133" s="16">
        <f>IFERROR(ROUND(INDEX(F_Inputs!$A$4:$Y$268, MATCH(F_Inputs_Formatted!$B133&amp;F_Inputs_Formatted!$H133,F_Inputs!$Y$4:$Y$268,0),MATCH(F_Inputs_Formatted!AG$4,F_Inputs!$A$4:$Y$4,0)),$O133),"##BLANK")</f>
        <v>0</v>
      </c>
      <c r="AH133" s="16">
        <f>IFERROR(ROUND(INDEX(F_Inputs!$A$4:$Y$268, MATCH(F_Inputs_Formatted!$B133&amp;F_Inputs_Formatted!$H133,F_Inputs!$Y$4:$Y$268,0),MATCH(F_Inputs_Formatted!AH$4,F_Inputs!$A$4:$Y$4,0)),$O133),"##BLANK")</f>
        <v>0</v>
      </c>
      <c r="AI133" s="16">
        <f>IFERROR(ROUND(INDEX(F_Inputs!$A$4:$Y$268, MATCH(F_Inputs_Formatted!$B133&amp;F_Inputs_Formatted!$H133,F_Inputs!$Y$4:$Y$268,0),MATCH(F_Inputs_Formatted!AI$4,F_Inputs!$A$4:$Y$4,0)),$O133),"##BLANK")</f>
        <v>0</v>
      </c>
    </row>
    <row r="134" spans="1:35" x14ac:dyDescent="0.25">
      <c r="A134" s="7"/>
      <c r="B134" s="9" t="s">
        <v>88</v>
      </c>
      <c r="C134" s="9" t="str">
        <f>_xlfn.XLOOKUP($B134,FD_Lists!$B$4:$B$25,FD_Lists!C$4:C$25)</f>
        <v>Affinity Water</v>
      </c>
      <c r="D134" s="9" t="str">
        <f>_xlfn.XLOOKUP($B134,FD_Lists!$B$4:$B$25,FD_Lists!D$4:D$25)</f>
        <v>England</v>
      </c>
      <c r="E134" s="9" t="str">
        <f>_xlfn.XLOOKUP($B134,FD_Lists!$B$4:$B$25,FD_Lists!E$4:E$25)</f>
        <v>Company</v>
      </c>
      <c r="F134" s="9" t="str">
        <f>_xlfn.XLOOKUP($B134,FD_Lists!$B$4:$B$25,FD_Lists!F$4:F$25)</f>
        <v>WoC</v>
      </c>
      <c r="G134" s="10" t="s">
        <v>116</v>
      </c>
      <c r="H134" s="52" t="s">
        <v>62</v>
      </c>
      <c r="I134" s="11" t="str">
        <f t="shared" si="7"/>
        <v>AFWOUT5_09_G_PR24</v>
      </c>
      <c r="J134" s="11" t="s">
        <v>117</v>
      </c>
      <c r="K134" s="11" t="s">
        <v>118</v>
      </c>
      <c r="L134" s="11" t="s">
        <v>119</v>
      </c>
      <c r="M134" s="64" t="str">
        <f>_xlfn.XLOOKUP(F_Inputs_Formatted!H134,F_Inputs!$B:$B,F_Inputs!C:C)</f>
        <v>Underlying calculations for common performance commitments - wastewater - River water quality?(phosphorus) - Change in phosphorus prevented from entering rivers from partnership working</v>
      </c>
      <c r="N134" s="64" t="str">
        <f>_xlfn.XLOOKUP(F_Inputs_Formatted!H134,F_Inputs!$B:$B,F_Inputs!D:D)</f>
        <v>kg</v>
      </c>
      <c r="O134" s="11">
        <v>4</v>
      </c>
      <c r="P134" s="11"/>
      <c r="Q134" s="16">
        <f>IFERROR(ROUND(INDEX(F_Inputs!$A$4:$Y$268, MATCH(F_Inputs_Formatted!$B134&amp;F_Inputs_Formatted!$H134,F_Inputs!$Y$4:$Y$268,0),MATCH(F_Inputs_Formatted!Q$4,F_Inputs!$A$4:$Y$4,0)),$O134),"##BLANK")</f>
        <v>0</v>
      </c>
      <c r="R134" s="16">
        <f>IFERROR(ROUND(INDEX(F_Inputs!$A$4:$Y$268, MATCH(F_Inputs_Formatted!$B134&amp;F_Inputs_Formatted!$H134,F_Inputs!$Y$4:$Y$268,0),MATCH(F_Inputs_Formatted!R$4,F_Inputs!$A$4:$Y$4,0)),$O134),"##BLANK")</f>
        <v>0</v>
      </c>
      <c r="S134" s="16">
        <f>IFERROR(ROUND(INDEX(F_Inputs!$A$4:$Y$268, MATCH(F_Inputs_Formatted!$B134&amp;F_Inputs_Formatted!$H134,F_Inputs!$Y$4:$Y$268,0),MATCH(F_Inputs_Formatted!S$4,F_Inputs!$A$4:$Y$4,0)),$O134),"##BLANK")</f>
        <v>0</v>
      </c>
      <c r="T134" s="16">
        <f>IFERROR(ROUND(INDEX(F_Inputs!$A$4:$Y$268, MATCH(F_Inputs_Formatted!$B134&amp;F_Inputs_Formatted!$H134,F_Inputs!$Y$4:$Y$268,0),MATCH(F_Inputs_Formatted!T$4,F_Inputs!$A$4:$Y$4,0)),$O134),"##BLANK")</f>
        <v>0</v>
      </c>
      <c r="U134" s="16">
        <f>IFERROR(ROUND(INDEX(F_Inputs!$A$4:$Y$268, MATCH(F_Inputs_Formatted!$B134&amp;F_Inputs_Formatted!$H134,F_Inputs!$Y$4:$Y$268,0),MATCH(F_Inputs_Formatted!U$4,F_Inputs!$A$4:$Y$4,0)),$O134),"##BLANK")</f>
        <v>0</v>
      </c>
      <c r="V134" s="16">
        <f>IFERROR(ROUND(INDEX(F_Inputs!$A$4:$Y$268, MATCH(F_Inputs_Formatted!$B134&amp;F_Inputs_Formatted!$H134,F_Inputs!$Y$4:$Y$268,0),MATCH(F_Inputs_Formatted!V$4,F_Inputs!$A$4:$Y$4,0)),$O134),"##BLANK")</f>
        <v>0</v>
      </c>
      <c r="W134" s="16">
        <f>IFERROR(ROUND(INDEX(F_Inputs!$A$4:$Y$268, MATCH(F_Inputs_Formatted!$B134&amp;F_Inputs_Formatted!$H134,F_Inputs!$Y$4:$Y$268,0),MATCH(F_Inputs_Formatted!W$4,F_Inputs!$A$4:$Y$4,0)),$O134),"##BLANK")</f>
        <v>0</v>
      </c>
      <c r="X134" s="16">
        <f>IFERROR(ROUND(INDEX(F_Inputs!$A$4:$Y$268, MATCH(F_Inputs_Formatted!$B134&amp;F_Inputs_Formatted!$H134,F_Inputs!$Y$4:$Y$268,0),MATCH(F_Inputs_Formatted!X$4,F_Inputs!$A$4:$Y$4,0)),$O134),"##BLANK")</f>
        <v>0</v>
      </c>
      <c r="Y134" s="16">
        <f>IFERROR(ROUND(INDEX(F_Inputs!$A$4:$Y$268, MATCH(F_Inputs_Formatted!$B134&amp;F_Inputs_Formatted!$H134,F_Inputs!$Y$4:$Y$268,0),MATCH(F_Inputs_Formatted!Y$4,F_Inputs!$A$4:$Y$4,0)),$O134),"##BLANK")</f>
        <v>0</v>
      </c>
      <c r="Z134" s="16">
        <f>IFERROR(ROUND(INDEX(F_Inputs!$A$4:$Y$268, MATCH(F_Inputs_Formatted!$B134&amp;F_Inputs_Formatted!$H134,F_Inputs!$Y$4:$Y$268,0),MATCH(F_Inputs_Formatted!Z$4,F_Inputs!$A$4:$Y$4,0)),$O134),"##BLANK")</f>
        <v>0</v>
      </c>
      <c r="AA134" s="16">
        <f>IFERROR(ROUND(INDEX(F_Inputs!$A$4:$Y$268, MATCH(F_Inputs_Formatted!$B134&amp;F_Inputs_Formatted!$H134,F_Inputs!$Y$4:$Y$268,0),MATCH(F_Inputs_Formatted!AA$4,F_Inputs!$A$4:$Y$4,0)),$O134),"##BLANK")</f>
        <v>0</v>
      </c>
      <c r="AB134" s="16">
        <f>IFERROR(ROUND(INDEX(F_Inputs!$A$4:$Y$268, MATCH(F_Inputs_Formatted!$B134&amp;F_Inputs_Formatted!$H134,F_Inputs!$Y$4:$Y$268,0),MATCH(F_Inputs_Formatted!AB$4,F_Inputs!$A$4:$Y$4,0)),$O134),"##BLANK")</f>
        <v>0</v>
      </c>
      <c r="AC134" s="16">
        <f>IFERROR(ROUND(INDEX(F_Inputs!$A$4:$Y$268, MATCH(F_Inputs_Formatted!$B134&amp;F_Inputs_Formatted!$H134,F_Inputs!$Y$4:$Y$268,0),MATCH(F_Inputs_Formatted!AC$4,F_Inputs!$A$4:$Y$4,0)),$O134),"##BLANK")</f>
        <v>0</v>
      </c>
      <c r="AD134" s="16">
        <f>IFERROR(ROUND(INDEX(F_Inputs!$A$4:$Y$268, MATCH(F_Inputs_Formatted!$B134&amp;F_Inputs_Formatted!$H134,F_Inputs!$Y$4:$Y$268,0),MATCH(F_Inputs_Formatted!AD$4,F_Inputs!$A$4:$Y$4,0)),$O134),"##BLANK")</f>
        <v>0</v>
      </c>
      <c r="AE134" s="16">
        <f>IFERROR(ROUND(INDEX(F_Inputs!$A$4:$Y$268, MATCH(F_Inputs_Formatted!$B134&amp;F_Inputs_Formatted!$H134,F_Inputs!$Y$4:$Y$268,0),MATCH(F_Inputs_Formatted!AE$4,F_Inputs!$A$4:$Y$4,0)),$O134),"##BLANK")</f>
        <v>0</v>
      </c>
      <c r="AF134" s="16">
        <f>IFERROR(ROUND(INDEX(F_Inputs!$A$4:$Y$268, MATCH(F_Inputs_Formatted!$B134&amp;F_Inputs_Formatted!$H134,F_Inputs!$Y$4:$Y$268,0),MATCH(F_Inputs_Formatted!AF$4,F_Inputs!$A$4:$Y$4,0)),$O134),"##BLANK")</f>
        <v>0</v>
      </c>
      <c r="AG134" s="16">
        <f>IFERROR(ROUND(INDEX(F_Inputs!$A$4:$Y$268, MATCH(F_Inputs_Formatted!$B134&amp;F_Inputs_Formatted!$H134,F_Inputs!$Y$4:$Y$268,0),MATCH(F_Inputs_Formatted!AG$4,F_Inputs!$A$4:$Y$4,0)),$O134),"##BLANK")</f>
        <v>0</v>
      </c>
      <c r="AH134" s="16">
        <f>IFERROR(ROUND(INDEX(F_Inputs!$A$4:$Y$268, MATCH(F_Inputs_Formatted!$B134&amp;F_Inputs_Formatted!$H134,F_Inputs!$Y$4:$Y$268,0),MATCH(F_Inputs_Formatted!AH$4,F_Inputs!$A$4:$Y$4,0)),$O134),"##BLANK")</f>
        <v>0</v>
      </c>
      <c r="AI134" s="16">
        <f>IFERROR(ROUND(INDEX(F_Inputs!$A$4:$Y$268, MATCH(F_Inputs_Formatted!$B134&amp;F_Inputs_Formatted!$H134,F_Inputs!$Y$4:$Y$268,0),MATCH(F_Inputs_Formatted!AI$4,F_Inputs!$A$4:$Y$4,0)),$O134),"##BLANK")</f>
        <v>0</v>
      </c>
    </row>
    <row r="135" spans="1:35" x14ac:dyDescent="0.25">
      <c r="B135" s="9" t="s">
        <v>94</v>
      </c>
      <c r="C135" s="9" t="str">
        <f>_xlfn.XLOOKUP($B135,FD_Lists!$B$4:$B$25,FD_Lists!C$4:C$25)</f>
        <v>Portsmouth Water</v>
      </c>
      <c r="D135" s="9" t="str">
        <f>_xlfn.XLOOKUP($B135,FD_Lists!$B$4:$B$25,FD_Lists!D$4:D$25)</f>
        <v>England</v>
      </c>
      <c r="E135" s="9" t="str">
        <f>_xlfn.XLOOKUP($B135,FD_Lists!$B$4:$B$25,FD_Lists!E$4:E$25)</f>
        <v>Company</v>
      </c>
      <c r="F135" s="9" t="str">
        <f>_xlfn.XLOOKUP($B135,FD_Lists!$B$4:$B$25,FD_Lists!F$4:F$25)</f>
        <v>WoC</v>
      </c>
      <c r="G135" s="10" t="s">
        <v>116</v>
      </c>
      <c r="H135" s="52" t="s">
        <v>62</v>
      </c>
      <c r="I135" s="11" t="str">
        <f t="shared" si="7"/>
        <v>PRTOUT5_09_G_PR24</v>
      </c>
      <c r="J135" s="11" t="s">
        <v>117</v>
      </c>
      <c r="K135" s="11" t="s">
        <v>118</v>
      </c>
      <c r="L135" s="11" t="s">
        <v>119</v>
      </c>
      <c r="M135" s="64" t="str">
        <f>_xlfn.XLOOKUP(F_Inputs_Formatted!H135,F_Inputs!$B:$B,F_Inputs!C:C)</f>
        <v>Underlying calculations for common performance commitments - wastewater - River water quality?(phosphorus) - Change in phosphorus prevented from entering rivers from partnership working</v>
      </c>
      <c r="N135" s="64" t="str">
        <f>_xlfn.XLOOKUP(F_Inputs_Formatted!H135,F_Inputs!$B:$B,F_Inputs!D:D)</f>
        <v>kg</v>
      </c>
      <c r="O135" s="11">
        <v>4</v>
      </c>
      <c r="P135" s="11"/>
      <c r="Q135" s="16">
        <f>IFERROR(ROUND(INDEX(F_Inputs!$A$4:$Y$268, MATCH(F_Inputs_Formatted!$B135&amp;F_Inputs_Formatted!$H135,F_Inputs!$Y$4:$Y$268,0),MATCH(F_Inputs_Formatted!Q$4,F_Inputs!$A$4:$Y$4,0)),$O135),"##BLANK")</f>
        <v>0</v>
      </c>
      <c r="R135" s="16">
        <f>IFERROR(ROUND(INDEX(F_Inputs!$A$4:$Y$268, MATCH(F_Inputs_Formatted!$B135&amp;F_Inputs_Formatted!$H135,F_Inputs!$Y$4:$Y$268,0),MATCH(F_Inputs_Formatted!R$4,F_Inputs!$A$4:$Y$4,0)),$O135),"##BLANK")</f>
        <v>0</v>
      </c>
      <c r="S135" s="16">
        <f>IFERROR(ROUND(INDEX(F_Inputs!$A$4:$Y$268, MATCH(F_Inputs_Formatted!$B135&amp;F_Inputs_Formatted!$H135,F_Inputs!$Y$4:$Y$268,0),MATCH(F_Inputs_Formatted!S$4,F_Inputs!$A$4:$Y$4,0)),$O135),"##BLANK")</f>
        <v>0</v>
      </c>
      <c r="T135" s="16">
        <f>IFERROR(ROUND(INDEX(F_Inputs!$A$4:$Y$268, MATCH(F_Inputs_Formatted!$B135&amp;F_Inputs_Formatted!$H135,F_Inputs!$Y$4:$Y$268,0),MATCH(F_Inputs_Formatted!T$4,F_Inputs!$A$4:$Y$4,0)),$O135),"##BLANK")</f>
        <v>0</v>
      </c>
      <c r="U135" s="16">
        <f>IFERROR(ROUND(INDEX(F_Inputs!$A$4:$Y$268, MATCH(F_Inputs_Formatted!$B135&amp;F_Inputs_Formatted!$H135,F_Inputs!$Y$4:$Y$268,0),MATCH(F_Inputs_Formatted!U$4,F_Inputs!$A$4:$Y$4,0)),$O135),"##BLANK")</f>
        <v>0</v>
      </c>
      <c r="V135" s="16">
        <f>IFERROR(ROUND(INDEX(F_Inputs!$A$4:$Y$268, MATCH(F_Inputs_Formatted!$B135&amp;F_Inputs_Formatted!$H135,F_Inputs!$Y$4:$Y$268,0),MATCH(F_Inputs_Formatted!V$4,F_Inputs!$A$4:$Y$4,0)),$O135),"##BLANK")</f>
        <v>0</v>
      </c>
      <c r="W135" s="16">
        <f>IFERROR(ROUND(INDEX(F_Inputs!$A$4:$Y$268, MATCH(F_Inputs_Formatted!$B135&amp;F_Inputs_Formatted!$H135,F_Inputs!$Y$4:$Y$268,0),MATCH(F_Inputs_Formatted!W$4,F_Inputs!$A$4:$Y$4,0)),$O135),"##BLANK")</f>
        <v>0</v>
      </c>
      <c r="X135" s="16">
        <f>IFERROR(ROUND(INDEX(F_Inputs!$A$4:$Y$268, MATCH(F_Inputs_Formatted!$B135&amp;F_Inputs_Formatted!$H135,F_Inputs!$Y$4:$Y$268,0),MATCH(F_Inputs_Formatted!X$4,F_Inputs!$A$4:$Y$4,0)),$O135),"##BLANK")</f>
        <v>0</v>
      </c>
      <c r="Y135" s="16">
        <f>IFERROR(ROUND(INDEX(F_Inputs!$A$4:$Y$268, MATCH(F_Inputs_Formatted!$B135&amp;F_Inputs_Formatted!$H135,F_Inputs!$Y$4:$Y$268,0),MATCH(F_Inputs_Formatted!Y$4,F_Inputs!$A$4:$Y$4,0)),$O135),"##BLANK")</f>
        <v>0</v>
      </c>
      <c r="Z135" s="16">
        <f>IFERROR(ROUND(INDEX(F_Inputs!$A$4:$Y$268, MATCH(F_Inputs_Formatted!$B135&amp;F_Inputs_Formatted!$H135,F_Inputs!$Y$4:$Y$268,0),MATCH(F_Inputs_Formatted!Z$4,F_Inputs!$A$4:$Y$4,0)),$O135),"##BLANK")</f>
        <v>0</v>
      </c>
      <c r="AA135" s="16">
        <f>IFERROR(ROUND(INDEX(F_Inputs!$A$4:$Y$268, MATCH(F_Inputs_Formatted!$B135&amp;F_Inputs_Formatted!$H135,F_Inputs!$Y$4:$Y$268,0),MATCH(F_Inputs_Formatted!AA$4,F_Inputs!$A$4:$Y$4,0)),$O135),"##BLANK")</f>
        <v>0</v>
      </c>
      <c r="AB135" s="16">
        <f>IFERROR(ROUND(INDEX(F_Inputs!$A$4:$Y$268, MATCH(F_Inputs_Formatted!$B135&amp;F_Inputs_Formatted!$H135,F_Inputs!$Y$4:$Y$268,0),MATCH(F_Inputs_Formatted!AB$4,F_Inputs!$A$4:$Y$4,0)),$O135),"##BLANK")</f>
        <v>0</v>
      </c>
      <c r="AC135" s="16">
        <f>IFERROR(ROUND(INDEX(F_Inputs!$A$4:$Y$268, MATCH(F_Inputs_Formatted!$B135&amp;F_Inputs_Formatted!$H135,F_Inputs!$Y$4:$Y$268,0),MATCH(F_Inputs_Formatted!AC$4,F_Inputs!$A$4:$Y$4,0)),$O135),"##BLANK")</f>
        <v>0</v>
      </c>
      <c r="AD135" s="16">
        <f>IFERROR(ROUND(INDEX(F_Inputs!$A$4:$Y$268, MATCH(F_Inputs_Formatted!$B135&amp;F_Inputs_Formatted!$H135,F_Inputs!$Y$4:$Y$268,0),MATCH(F_Inputs_Formatted!AD$4,F_Inputs!$A$4:$Y$4,0)),$O135),"##BLANK")</f>
        <v>0</v>
      </c>
      <c r="AE135" s="16">
        <f>IFERROR(ROUND(INDEX(F_Inputs!$A$4:$Y$268, MATCH(F_Inputs_Formatted!$B135&amp;F_Inputs_Formatted!$H135,F_Inputs!$Y$4:$Y$268,0),MATCH(F_Inputs_Formatted!AE$4,F_Inputs!$A$4:$Y$4,0)),$O135),"##BLANK")</f>
        <v>0</v>
      </c>
      <c r="AF135" s="16">
        <f>IFERROR(ROUND(INDEX(F_Inputs!$A$4:$Y$268, MATCH(F_Inputs_Formatted!$B135&amp;F_Inputs_Formatted!$H135,F_Inputs!$Y$4:$Y$268,0),MATCH(F_Inputs_Formatted!AF$4,F_Inputs!$A$4:$Y$4,0)),$O135),"##BLANK")</f>
        <v>0</v>
      </c>
      <c r="AG135" s="16">
        <f>IFERROR(ROUND(INDEX(F_Inputs!$A$4:$Y$268, MATCH(F_Inputs_Formatted!$B135&amp;F_Inputs_Formatted!$H135,F_Inputs!$Y$4:$Y$268,0),MATCH(F_Inputs_Formatted!AG$4,F_Inputs!$A$4:$Y$4,0)),$O135),"##BLANK")</f>
        <v>0</v>
      </c>
      <c r="AH135" s="16">
        <f>IFERROR(ROUND(INDEX(F_Inputs!$A$4:$Y$268, MATCH(F_Inputs_Formatted!$B135&amp;F_Inputs_Formatted!$H135,F_Inputs!$Y$4:$Y$268,0),MATCH(F_Inputs_Formatted!AH$4,F_Inputs!$A$4:$Y$4,0)),$O135),"##BLANK")</f>
        <v>0</v>
      </c>
      <c r="AI135" s="16">
        <f>IFERROR(ROUND(INDEX(F_Inputs!$A$4:$Y$268, MATCH(F_Inputs_Formatted!$B135&amp;F_Inputs_Formatted!$H135,F_Inputs!$Y$4:$Y$268,0),MATCH(F_Inputs_Formatted!AI$4,F_Inputs!$A$4:$Y$4,0)),$O135),"##BLANK")</f>
        <v>0</v>
      </c>
    </row>
    <row r="136" spans="1:35" x14ac:dyDescent="0.25">
      <c r="A136" s="7"/>
      <c r="B136" s="9" t="s">
        <v>95</v>
      </c>
      <c r="C136" s="9" t="str">
        <f>_xlfn.XLOOKUP($B136,FD_Lists!$B$4:$B$25,FD_Lists!C$4:C$25)</f>
        <v>South East Water</v>
      </c>
      <c r="D136" s="9" t="str">
        <f>_xlfn.XLOOKUP($B136,FD_Lists!$B$4:$B$25,FD_Lists!D$4:D$25)</f>
        <v>England</v>
      </c>
      <c r="E136" s="9" t="str">
        <f>_xlfn.XLOOKUP($B136,FD_Lists!$B$4:$B$25,FD_Lists!E$4:E$25)</f>
        <v>Company</v>
      </c>
      <c r="F136" s="9" t="str">
        <f>_xlfn.XLOOKUP($B136,FD_Lists!$B$4:$B$25,FD_Lists!F$4:F$25)</f>
        <v>WoC</v>
      </c>
      <c r="G136" s="10" t="s">
        <v>116</v>
      </c>
      <c r="H136" s="52" t="s">
        <v>62</v>
      </c>
      <c r="I136" s="11" t="str">
        <f t="shared" si="7"/>
        <v>SEWOUT5_09_G_PR24</v>
      </c>
      <c r="J136" s="11" t="s">
        <v>117</v>
      </c>
      <c r="K136" s="11" t="s">
        <v>118</v>
      </c>
      <c r="L136" s="11" t="s">
        <v>119</v>
      </c>
      <c r="M136" s="64" t="str">
        <f>_xlfn.XLOOKUP(F_Inputs_Formatted!H136,F_Inputs!$B:$B,F_Inputs!C:C)</f>
        <v>Underlying calculations for common performance commitments - wastewater - River water quality?(phosphorus) - Change in phosphorus prevented from entering rivers from partnership working</v>
      </c>
      <c r="N136" s="64" t="str">
        <f>_xlfn.XLOOKUP(F_Inputs_Formatted!H136,F_Inputs!$B:$B,F_Inputs!D:D)</f>
        <v>kg</v>
      </c>
      <c r="O136" s="11">
        <v>4</v>
      </c>
      <c r="P136" s="11"/>
      <c r="Q136" s="16">
        <f>IFERROR(ROUND(INDEX(F_Inputs!$A$4:$Y$268, MATCH(F_Inputs_Formatted!$B136&amp;F_Inputs_Formatted!$H136,F_Inputs!$Y$4:$Y$268,0),MATCH(F_Inputs_Formatted!Q$4,F_Inputs!$A$4:$Y$4,0)),$O136),"##BLANK")</f>
        <v>0</v>
      </c>
      <c r="R136" s="16">
        <f>IFERROR(ROUND(INDEX(F_Inputs!$A$4:$Y$268, MATCH(F_Inputs_Formatted!$B136&amp;F_Inputs_Formatted!$H136,F_Inputs!$Y$4:$Y$268,0),MATCH(F_Inputs_Formatted!R$4,F_Inputs!$A$4:$Y$4,0)),$O136),"##BLANK")</f>
        <v>0</v>
      </c>
      <c r="S136" s="16">
        <f>IFERROR(ROUND(INDEX(F_Inputs!$A$4:$Y$268, MATCH(F_Inputs_Formatted!$B136&amp;F_Inputs_Formatted!$H136,F_Inputs!$Y$4:$Y$268,0),MATCH(F_Inputs_Formatted!S$4,F_Inputs!$A$4:$Y$4,0)),$O136),"##BLANK")</f>
        <v>0</v>
      </c>
      <c r="T136" s="16">
        <f>IFERROR(ROUND(INDEX(F_Inputs!$A$4:$Y$268, MATCH(F_Inputs_Formatted!$B136&amp;F_Inputs_Formatted!$H136,F_Inputs!$Y$4:$Y$268,0),MATCH(F_Inputs_Formatted!T$4,F_Inputs!$A$4:$Y$4,0)),$O136),"##BLANK")</f>
        <v>0</v>
      </c>
      <c r="U136" s="16">
        <f>IFERROR(ROUND(INDEX(F_Inputs!$A$4:$Y$268, MATCH(F_Inputs_Formatted!$B136&amp;F_Inputs_Formatted!$H136,F_Inputs!$Y$4:$Y$268,0),MATCH(F_Inputs_Formatted!U$4,F_Inputs!$A$4:$Y$4,0)),$O136),"##BLANK")</f>
        <v>0</v>
      </c>
      <c r="V136" s="16">
        <f>IFERROR(ROUND(INDEX(F_Inputs!$A$4:$Y$268, MATCH(F_Inputs_Formatted!$B136&amp;F_Inputs_Formatted!$H136,F_Inputs!$Y$4:$Y$268,0),MATCH(F_Inputs_Formatted!V$4,F_Inputs!$A$4:$Y$4,0)),$O136),"##BLANK")</f>
        <v>0</v>
      </c>
      <c r="W136" s="16">
        <f>IFERROR(ROUND(INDEX(F_Inputs!$A$4:$Y$268, MATCH(F_Inputs_Formatted!$B136&amp;F_Inputs_Formatted!$H136,F_Inputs!$Y$4:$Y$268,0),MATCH(F_Inputs_Formatted!W$4,F_Inputs!$A$4:$Y$4,0)),$O136),"##BLANK")</f>
        <v>0</v>
      </c>
      <c r="X136" s="16">
        <f>IFERROR(ROUND(INDEX(F_Inputs!$A$4:$Y$268, MATCH(F_Inputs_Formatted!$B136&amp;F_Inputs_Formatted!$H136,F_Inputs!$Y$4:$Y$268,0),MATCH(F_Inputs_Formatted!X$4,F_Inputs!$A$4:$Y$4,0)),$O136),"##BLANK")</f>
        <v>0</v>
      </c>
      <c r="Y136" s="16">
        <f>IFERROR(ROUND(INDEX(F_Inputs!$A$4:$Y$268, MATCH(F_Inputs_Formatted!$B136&amp;F_Inputs_Formatted!$H136,F_Inputs!$Y$4:$Y$268,0),MATCH(F_Inputs_Formatted!Y$4,F_Inputs!$A$4:$Y$4,0)),$O136),"##BLANK")</f>
        <v>0</v>
      </c>
      <c r="Z136" s="16">
        <f>IFERROR(ROUND(INDEX(F_Inputs!$A$4:$Y$268, MATCH(F_Inputs_Formatted!$B136&amp;F_Inputs_Formatted!$H136,F_Inputs!$Y$4:$Y$268,0),MATCH(F_Inputs_Formatted!Z$4,F_Inputs!$A$4:$Y$4,0)),$O136),"##BLANK")</f>
        <v>0</v>
      </c>
      <c r="AA136" s="16">
        <f>IFERROR(ROUND(INDEX(F_Inputs!$A$4:$Y$268, MATCH(F_Inputs_Formatted!$B136&amp;F_Inputs_Formatted!$H136,F_Inputs!$Y$4:$Y$268,0),MATCH(F_Inputs_Formatted!AA$4,F_Inputs!$A$4:$Y$4,0)),$O136),"##BLANK")</f>
        <v>0</v>
      </c>
      <c r="AB136" s="16">
        <f>IFERROR(ROUND(INDEX(F_Inputs!$A$4:$Y$268, MATCH(F_Inputs_Formatted!$B136&amp;F_Inputs_Formatted!$H136,F_Inputs!$Y$4:$Y$268,0),MATCH(F_Inputs_Formatted!AB$4,F_Inputs!$A$4:$Y$4,0)),$O136),"##BLANK")</f>
        <v>0</v>
      </c>
      <c r="AC136" s="16">
        <f>IFERROR(ROUND(INDEX(F_Inputs!$A$4:$Y$268, MATCH(F_Inputs_Formatted!$B136&amp;F_Inputs_Formatted!$H136,F_Inputs!$Y$4:$Y$268,0),MATCH(F_Inputs_Formatted!AC$4,F_Inputs!$A$4:$Y$4,0)),$O136),"##BLANK")</f>
        <v>0</v>
      </c>
      <c r="AD136" s="16">
        <f>IFERROR(ROUND(INDEX(F_Inputs!$A$4:$Y$268, MATCH(F_Inputs_Formatted!$B136&amp;F_Inputs_Formatted!$H136,F_Inputs!$Y$4:$Y$268,0),MATCH(F_Inputs_Formatted!AD$4,F_Inputs!$A$4:$Y$4,0)),$O136),"##BLANK")</f>
        <v>0</v>
      </c>
      <c r="AE136" s="16">
        <f>IFERROR(ROUND(INDEX(F_Inputs!$A$4:$Y$268, MATCH(F_Inputs_Formatted!$B136&amp;F_Inputs_Formatted!$H136,F_Inputs!$Y$4:$Y$268,0),MATCH(F_Inputs_Formatted!AE$4,F_Inputs!$A$4:$Y$4,0)),$O136),"##BLANK")</f>
        <v>0</v>
      </c>
      <c r="AF136" s="16">
        <f>IFERROR(ROUND(INDEX(F_Inputs!$A$4:$Y$268, MATCH(F_Inputs_Formatted!$B136&amp;F_Inputs_Formatted!$H136,F_Inputs!$Y$4:$Y$268,0),MATCH(F_Inputs_Formatted!AF$4,F_Inputs!$A$4:$Y$4,0)),$O136),"##BLANK")</f>
        <v>0</v>
      </c>
      <c r="AG136" s="16">
        <f>IFERROR(ROUND(INDEX(F_Inputs!$A$4:$Y$268, MATCH(F_Inputs_Formatted!$B136&amp;F_Inputs_Formatted!$H136,F_Inputs!$Y$4:$Y$268,0),MATCH(F_Inputs_Formatted!AG$4,F_Inputs!$A$4:$Y$4,0)),$O136),"##BLANK")</f>
        <v>0</v>
      </c>
      <c r="AH136" s="16">
        <f>IFERROR(ROUND(INDEX(F_Inputs!$A$4:$Y$268, MATCH(F_Inputs_Formatted!$B136&amp;F_Inputs_Formatted!$H136,F_Inputs!$Y$4:$Y$268,0),MATCH(F_Inputs_Formatted!AH$4,F_Inputs!$A$4:$Y$4,0)),$O136),"##BLANK")</f>
        <v>0</v>
      </c>
      <c r="AI136" s="16">
        <f>IFERROR(ROUND(INDEX(F_Inputs!$A$4:$Y$268, MATCH(F_Inputs_Formatted!$B136&amp;F_Inputs_Formatted!$H136,F_Inputs!$Y$4:$Y$268,0),MATCH(F_Inputs_Formatted!AI$4,F_Inputs!$A$4:$Y$4,0)),$O136),"##BLANK")</f>
        <v>0</v>
      </c>
    </row>
    <row r="137" spans="1:35" x14ac:dyDescent="0.25">
      <c r="A137" s="7"/>
      <c r="B137" s="9" t="s">
        <v>96</v>
      </c>
      <c r="C137" s="9" t="str">
        <f>_xlfn.XLOOKUP($B137,FD_Lists!$B$4:$B$25,FD_Lists!C$4:C$25)</f>
        <v>South Staffordshire Water</v>
      </c>
      <c r="D137" s="9" t="str">
        <f>_xlfn.XLOOKUP($B137,FD_Lists!$B$4:$B$25,FD_Lists!D$4:D$25)</f>
        <v>England</v>
      </c>
      <c r="E137" s="9" t="str">
        <f>_xlfn.XLOOKUP($B137,FD_Lists!$B$4:$B$25,FD_Lists!E$4:E$25)</f>
        <v>Company</v>
      </c>
      <c r="F137" s="9" t="str">
        <f>_xlfn.XLOOKUP($B137,FD_Lists!$B$4:$B$25,FD_Lists!F$4:F$25)</f>
        <v>WoC</v>
      </c>
      <c r="G137" s="10" t="s">
        <v>116</v>
      </c>
      <c r="H137" s="52" t="s">
        <v>62</v>
      </c>
      <c r="I137" s="11" t="str">
        <f t="shared" si="7"/>
        <v>SSCOUT5_09_G_PR24</v>
      </c>
      <c r="J137" s="11" t="s">
        <v>117</v>
      </c>
      <c r="K137" s="11" t="s">
        <v>118</v>
      </c>
      <c r="L137" s="11" t="s">
        <v>119</v>
      </c>
      <c r="M137" s="64" t="str">
        <f>_xlfn.XLOOKUP(F_Inputs_Formatted!H137,F_Inputs!$B:$B,F_Inputs!C:C)</f>
        <v>Underlying calculations for common performance commitments - wastewater - River water quality?(phosphorus) - Change in phosphorus prevented from entering rivers from partnership working</v>
      </c>
      <c r="N137" s="64" t="str">
        <f>_xlfn.XLOOKUP(F_Inputs_Formatted!H137,F_Inputs!$B:$B,F_Inputs!D:D)</f>
        <v>kg</v>
      </c>
      <c r="O137" s="11">
        <v>4</v>
      </c>
      <c r="P137" s="11"/>
      <c r="Q137" s="16">
        <f>IFERROR(ROUND(INDEX(F_Inputs!$A$4:$Y$268, MATCH(F_Inputs_Formatted!$B137&amp;F_Inputs_Formatted!$H137,F_Inputs!$Y$4:$Y$268,0),MATCH(F_Inputs_Formatted!Q$4,F_Inputs!$A$4:$Y$4,0)),$O137),"##BLANK")</f>
        <v>0</v>
      </c>
      <c r="R137" s="16">
        <f>IFERROR(ROUND(INDEX(F_Inputs!$A$4:$Y$268, MATCH(F_Inputs_Formatted!$B137&amp;F_Inputs_Formatted!$H137,F_Inputs!$Y$4:$Y$268,0),MATCH(F_Inputs_Formatted!R$4,F_Inputs!$A$4:$Y$4,0)),$O137),"##BLANK")</f>
        <v>0</v>
      </c>
      <c r="S137" s="16">
        <f>IFERROR(ROUND(INDEX(F_Inputs!$A$4:$Y$268, MATCH(F_Inputs_Formatted!$B137&amp;F_Inputs_Formatted!$H137,F_Inputs!$Y$4:$Y$268,0),MATCH(F_Inputs_Formatted!S$4,F_Inputs!$A$4:$Y$4,0)),$O137),"##BLANK")</f>
        <v>0</v>
      </c>
      <c r="T137" s="16">
        <f>IFERROR(ROUND(INDEX(F_Inputs!$A$4:$Y$268, MATCH(F_Inputs_Formatted!$B137&amp;F_Inputs_Formatted!$H137,F_Inputs!$Y$4:$Y$268,0),MATCH(F_Inputs_Formatted!T$4,F_Inputs!$A$4:$Y$4,0)),$O137),"##BLANK")</f>
        <v>0</v>
      </c>
      <c r="U137" s="16">
        <f>IFERROR(ROUND(INDEX(F_Inputs!$A$4:$Y$268, MATCH(F_Inputs_Formatted!$B137&amp;F_Inputs_Formatted!$H137,F_Inputs!$Y$4:$Y$268,0),MATCH(F_Inputs_Formatted!U$4,F_Inputs!$A$4:$Y$4,0)),$O137),"##BLANK")</f>
        <v>0</v>
      </c>
      <c r="V137" s="16">
        <f>IFERROR(ROUND(INDEX(F_Inputs!$A$4:$Y$268, MATCH(F_Inputs_Formatted!$B137&amp;F_Inputs_Formatted!$H137,F_Inputs!$Y$4:$Y$268,0),MATCH(F_Inputs_Formatted!V$4,F_Inputs!$A$4:$Y$4,0)),$O137),"##BLANK")</f>
        <v>0</v>
      </c>
      <c r="W137" s="16">
        <f>IFERROR(ROUND(INDEX(F_Inputs!$A$4:$Y$268, MATCH(F_Inputs_Formatted!$B137&amp;F_Inputs_Formatted!$H137,F_Inputs!$Y$4:$Y$268,0),MATCH(F_Inputs_Formatted!W$4,F_Inputs!$A$4:$Y$4,0)),$O137),"##BLANK")</f>
        <v>0</v>
      </c>
      <c r="X137" s="16">
        <f>IFERROR(ROUND(INDEX(F_Inputs!$A$4:$Y$268, MATCH(F_Inputs_Formatted!$B137&amp;F_Inputs_Formatted!$H137,F_Inputs!$Y$4:$Y$268,0),MATCH(F_Inputs_Formatted!X$4,F_Inputs!$A$4:$Y$4,0)),$O137),"##BLANK")</f>
        <v>0</v>
      </c>
      <c r="Y137" s="16">
        <f>IFERROR(ROUND(INDEX(F_Inputs!$A$4:$Y$268, MATCH(F_Inputs_Formatted!$B137&amp;F_Inputs_Formatted!$H137,F_Inputs!$Y$4:$Y$268,0),MATCH(F_Inputs_Formatted!Y$4,F_Inputs!$A$4:$Y$4,0)),$O137),"##BLANK")</f>
        <v>0</v>
      </c>
      <c r="Z137" s="16">
        <f>IFERROR(ROUND(INDEX(F_Inputs!$A$4:$Y$268, MATCH(F_Inputs_Formatted!$B137&amp;F_Inputs_Formatted!$H137,F_Inputs!$Y$4:$Y$268,0),MATCH(F_Inputs_Formatted!Z$4,F_Inputs!$A$4:$Y$4,0)),$O137),"##BLANK")</f>
        <v>0</v>
      </c>
      <c r="AA137" s="16">
        <f>IFERROR(ROUND(INDEX(F_Inputs!$A$4:$Y$268, MATCH(F_Inputs_Formatted!$B137&amp;F_Inputs_Formatted!$H137,F_Inputs!$Y$4:$Y$268,0),MATCH(F_Inputs_Formatted!AA$4,F_Inputs!$A$4:$Y$4,0)),$O137),"##BLANK")</f>
        <v>0</v>
      </c>
      <c r="AB137" s="16">
        <f>IFERROR(ROUND(INDEX(F_Inputs!$A$4:$Y$268, MATCH(F_Inputs_Formatted!$B137&amp;F_Inputs_Formatted!$H137,F_Inputs!$Y$4:$Y$268,0),MATCH(F_Inputs_Formatted!AB$4,F_Inputs!$A$4:$Y$4,0)),$O137),"##BLANK")</f>
        <v>0</v>
      </c>
      <c r="AC137" s="16">
        <f>IFERROR(ROUND(INDEX(F_Inputs!$A$4:$Y$268, MATCH(F_Inputs_Formatted!$B137&amp;F_Inputs_Formatted!$H137,F_Inputs!$Y$4:$Y$268,0),MATCH(F_Inputs_Formatted!AC$4,F_Inputs!$A$4:$Y$4,0)),$O137),"##BLANK")</f>
        <v>0</v>
      </c>
      <c r="AD137" s="16">
        <f>IFERROR(ROUND(INDEX(F_Inputs!$A$4:$Y$268, MATCH(F_Inputs_Formatted!$B137&amp;F_Inputs_Formatted!$H137,F_Inputs!$Y$4:$Y$268,0),MATCH(F_Inputs_Formatted!AD$4,F_Inputs!$A$4:$Y$4,0)),$O137),"##BLANK")</f>
        <v>0</v>
      </c>
      <c r="AE137" s="16">
        <f>IFERROR(ROUND(INDEX(F_Inputs!$A$4:$Y$268, MATCH(F_Inputs_Formatted!$B137&amp;F_Inputs_Formatted!$H137,F_Inputs!$Y$4:$Y$268,0),MATCH(F_Inputs_Formatted!AE$4,F_Inputs!$A$4:$Y$4,0)),$O137),"##BLANK")</f>
        <v>0</v>
      </c>
      <c r="AF137" s="16">
        <f>IFERROR(ROUND(INDEX(F_Inputs!$A$4:$Y$268, MATCH(F_Inputs_Formatted!$B137&amp;F_Inputs_Formatted!$H137,F_Inputs!$Y$4:$Y$268,0),MATCH(F_Inputs_Formatted!AF$4,F_Inputs!$A$4:$Y$4,0)),$O137),"##BLANK")</f>
        <v>0</v>
      </c>
      <c r="AG137" s="16">
        <f>IFERROR(ROUND(INDEX(F_Inputs!$A$4:$Y$268, MATCH(F_Inputs_Formatted!$B137&amp;F_Inputs_Formatted!$H137,F_Inputs!$Y$4:$Y$268,0),MATCH(F_Inputs_Formatted!AG$4,F_Inputs!$A$4:$Y$4,0)),$O137),"##BLANK")</f>
        <v>0</v>
      </c>
      <c r="AH137" s="16">
        <f>IFERROR(ROUND(INDEX(F_Inputs!$A$4:$Y$268, MATCH(F_Inputs_Formatted!$B137&amp;F_Inputs_Formatted!$H137,F_Inputs!$Y$4:$Y$268,0),MATCH(F_Inputs_Formatted!AH$4,F_Inputs!$A$4:$Y$4,0)),$O137),"##BLANK")</f>
        <v>0</v>
      </c>
      <c r="AI137" s="16">
        <f>IFERROR(ROUND(INDEX(F_Inputs!$A$4:$Y$268, MATCH(F_Inputs_Formatted!$B137&amp;F_Inputs_Formatted!$H137,F_Inputs!$Y$4:$Y$268,0),MATCH(F_Inputs_Formatted!AI$4,F_Inputs!$A$4:$Y$4,0)),$O137),"##BLANK")</f>
        <v>0</v>
      </c>
    </row>
    <row r="138" spans="1:35" x14ac:dyDescent="0.25">
      <c r="A138" s="7"/>
      <c r="B138" s="9" t="s">
        <v>100</v>
      </c>
      <c r="C138" s="9" t="str">
        <f>_xlfn.XLOOKUP($B138,FD_Lists!$B$4:$B$25,FD_Lists!C$4:C$25)</f>
        <v>SES Water</v>
      </c>
      <c r="D138" s="9" t="str">
        <f>_xlfn.XLOOKUP($B138,FD_Lists!$B$4:$B$25,FD_Lists!D$4:D$25)</f>
        <v>England</v>
      </c>
      <c r="E138" s="9" t="str">
        <f>_xlfn.XLOOKUP($B138,FD_Lists!$B$4:$B$25,FD_Lists!E$4:E$25)</f>
        <v>Company</v>
      </c>
      <c r="F138" s="9" t="str">
        <f>_xlfn.XLOOKUP($B138,FD_Lists!$B$4:$B$25,FD_Lists!F$4:F$25)</f>
        <v>WoC</v>
      </c>
      <c r="G138" s="10" t="s">
        <v>116</v>
      </c>
      <c r="H138" s="52" t="s">
        <v>62</v>
      </c>
      <c r="I138" s="11" t="str">
        <f t="shared" si="7"/>
        <v>SESOUT5_09_G_PR24</v>
      </c>
      <c r="J138" s="11" t="s">
        <v>117</v>
      </c>
      <c r="K138" s="11" t="s">
        <v>118</v>
      </c>
      <c r="L138" s="11" t="s">
        <v>119</v>
      </c>
      <c r="M138" s="64" t="str">
        <f>_xlfn.XLOOKUP(F_Inputs_Formatted!H138,F_Inputs!$B:$B,F_Inputs!C:C)</f>
        <v>Underlying calculations for common performance commitments - wastewater - River water quality?(phosphorus) - Change in phosphorus prevented from entering rivers from partnership working</v>
      </c>
      <c r="N138" s="64" t="str">
        <f>_xlfn.XLOOKUP(F_Inputs_Formatted!H138,F_Inputs!$B:$B,F_Inputs!D:D)</f>
        <v>kg</v>
      </c>
      <c r="O138" s="11">
        <v>4</v>
      </c>
      <c r="P138" s="11"/>
      <c r="Q138" s="16" t="str">
        <f>IFERROR(ROUND(INDEX(F_Inputs!$A$4:$Y$268, MATCH(F_Inputs_Formatted!$B138&amp;F_Inputs_Formatted!$H138,F_Inputs!$Y$4:$Y$268,0),MATCH(F_Inputs_Formatted!Q$4,F_Inputs!$A$4:$Y$4,0)),$O138),"##BLANK")</f>
        <v>##BLANK</v>
      </c>
      <c r="R138" s="16" t="str">
        <f>IFERROR(ROUND(INDEX(F_Inputs!$A$4:$Y$268, MATCH(F_Inputs_Formatted!$B138&amp;F_Inputs_Formatted!$H138,F_Inputs!$Y$4:$Y$268,0),MATCH(F_Inputs_Formatted!R$4,F_Inputs!$A$4:$Y$4,0)),$O138),"##BLANK")</f>
        <v>##BLANK</v>
      </c>
      <c r="S138" s="16" t="str">
        <f>IFERROR(ROUND(INDEX(F_Inputs!$A$4:$Y$268, MATCH(F_Inputs_Formatted!$B138&amp;F_Inputs_Formatted!$H138,F_Inputs!$Y$4:$Y$268,0),MATCH(F_Inputs_Formatted!S$4,F_Inputs!$A$4:$Y$4,0)),$O138),"##BLANK")</f>
        <v>##BLANK</v>
      </c>
      <c r="T138" s="16" t="str">
        <f>IFERROR(ROUND(INDEX(F_Inputs!$A$4:$Y$268, MATCH(F_Inputs_Formatted!$B138&amp;F_Inputs_Formatted!$H138,F_Inputs!$Y$4:$Y$268,0),MATCH(F_Inputs_Formatted!T$4,F_Inputs!$A$4:$Y$4,0)),$O138),"##BLANK")</f>
        <v>##BLANK</v>
      </c>
      <c r="U138" s="16" t="str">
        <f>IFERROR(ROUND(INDEX(F_Inputs!$A$4:$Y$268, MATCH(F_Inputs_Formatted!$B138&amp;F_Inputs_Formatted!$H138,F_Inputs!$Y$4:$Y$268,0),MATCH(F_Inputs_Formatted!U$4,F_Inputs!$A$4:$Y$4,0)),$O138),"##BLANK")</f>
        <v>##BLANK</v>
      </c>
      <c r="V138" s="16" t="str">
        <f>IFERROR(ROUND(INDEX(F_Inputs!$A$4:$Y$268, MATCH(F_Inputs_Formatted!$B138&amp;F_Inputs_Formatted!$H138,F_Inputs!$Y$4:$Y$268,0),MATCH(F_Inputs_Formatted!V$4,F_Inputs!$A$4:$Y$4,0)),$O138),"##BLANK")</f>
        <v>##BLANK</v>
      </c>
      <c r="W138" s="16" t="str">
        <f>IFERROR(ROUND(INDEX(F_Inputs!$A$4:$Y$268, MATCH(F_Inputs_Formatted!$B138&amp;F_Inputs_Formatted!$H138,F_Inputs!$Y$4:$Y$268,0),MATCH(F_Inputs_Formatted!W$4,F_Inputs!$A$4:$Y$4,0)),$O138),"##BLANK")</f>
        <v>##BLANK</v>
      </c>
      <c r="X138" s="16" t="str">
        <f>IFERROR(ROUND(INDEX(F_Inputs!$A$4:$Y$268, MATCH(F_Inputs_Formatted!$B138&amp;F_Inputs_Formatted!$H138,F_Inputs!$Y$4:$Y$268,0),MATCH(F_Inputs_Formatted!X$4,F_Inputs!$A$4:$Y$4,0)),$O138),"##BLANK")</f>
        <v>##BLANK</v>
      </c>
      <c r="Y138" s="16" t="str">
        <f>IFERROR(ROUND(INDEX(F_Inputs!$A$4:$Y$268, MATCH(F_Inputs_Formatted!$B138&amp;F_Inputs_Formatted!$H138,F_Inputs!$Y$4:$Y$268,0),MATCH(F_Inputs_Formatted!Y$4,F_Inputs!$A$4:$Y$4,0)),$O138),"##BLANK")</f>
        <v>##BLANK</v>
      </c>
      <c r="Z138" s="16" t="str">
        <f>IFERROR(ROUND(INDEX(F_Inputs!$A$4:$Y$268, MATCH(F_Inputs_Formatted!$B138&amp;F_Inputs_Formatted!$H138,F_Inputs!$Y$4:$Y$268,0),MATCH(F_Inputs_Formatted!Z$4,F_Inputs!$A$4:$Y$4,0)),$O138),"##BLANK")</f>
        <v>##BLANK</v>
      </c>
      <c r="AA138" s="16" t="str">
        <f>IFERROR(ROUND(INDEX(F_Inputs!$A$4:$Y$268, MATCH(F_Inputs_Formatted!$B138&amp;F_Inputs_Formatted!$H138,F_Inputs!$Y$4:$Y$268,0),MATCH(F_Inputs_Formatted!AA$4,F_Inputs!$A$4:$Y$4,0)),$O138),"##BLANK")</f>
        <v>##BLANK</v>
      </c>
      <c r="AB138" s="16" t="str">
        <f>IFERROR(ROUND(INDEX(F_Inputs!$A$4:$Y$268, MATCH(F_Inputs_Formatted!$B138&amp;F_Inputs_Formatted!$H138,F_Inputs!$Y$4:$Y$268,0),MATCH(F_Inputs_Formatted!AB$4,F_Inputs!$A$4:$Y$4,0)),$O138),"##BLANK")</f>
        <v>##BLANK</v>
      </c>
      <c r="AC138" s="16" t="str">
        <f>IFERROR(ROUND(INDEX(F_Inputs!$A$4:$Y$268, MATCH(F_Inputs_Formatted!$B138&amp;F_Inputs_Formatted!$H138,F_Inputs!$Y$4:$Y$268,0),MATCH(F_Inputs_Formatted!AC$4,F_Inputs!$A$4:$Y$4,0)),$O138),"##BLANK")</f>
        <v>##BLANK</v>
      </c>
      <c r="AD138" s="16" t="str">
        <f>IFERROR(ROUND(INDEX(F_Inputs!$A$4:$Y$268, MATCH(F_Inputs_Formatted!$B138&amp;F_Inputs_Formatted!$H138,F_Inputs!$Y$4:$Y$268,0),MATCH(F_Inputs_Formatted!AD$4,F_Inputs!$A$4:$Y$4,0)),$O138),"##BLANK")</f>
        <v>##BLANK</v>
      </c>
      <c r="AE138" s="16" t="str">
        <f>IFERROR(ROUND(INDEX(F_Inputs!$A$4:$Y$268, MATCH(F_Inputs_Formatted!$B138&amp;F_Inputs_Formatted!$H138,F_Inputs!$Y$4:$Y$268,0),MATCH(F_Inputs_Formatted!AE$4,F_Inputs!$A$4:$Y$4,0)),$O138),"##BLANK")</f>
        <v>##BLANK</v>
      </c>
      <c r="AF138" s="16" t="str">
        <f>IFERROR(ROUND(INDEX(F_Inputs!$A$4:$Y$268, MATCH(F_Inputs_Formatted!$B138&amp;F_Inputs_Formatted!$H138,F_Inputs!$Y$4:$Y$268,0),MATCH(F_Inputs_Formatted!AF$4,F_Inputs!$A$4:$Y$4,0)),$O138),"##BLANK")</f>
        <v>##BLANK</v>
      </c>
      <c r="AG138" s="16" t="str">
        <f>IFERROR(ROUND(INDEX(F_Inputs!$A$4:$Y$268, MATCH(F_Inputs_Formatted!$B138&amp;F_Inputs_Formatted!$H138,F_Inputs!$Y$4:$Y$268,0),MATCH(F_Inputs_Formatted!AG$4,F_Inputs!$A$4:$Y$4,0)),$O138),"##BLANK")</f>
        <v>##BLANK</v>
      </c>
      <c r="AH138" s="16" t="str">
        <f>IFERROR(ROUND(INDEX(F_Inputs!$A$4:$Y$268, MATCH(F_Inputs_Formatted!$B138&amp;F_Inputs_Formatted!$H138,F_Inputs!$Y$4:$Y$268,0),MATCH(F_Inputs_Formatted!AH$4,F_Inputs!$A$4:$Y$4,0)),$O138),"##BLANK")</f>
        <v>##BLANK</v>
      </c>
      <c r="AI138" s="16" t="str">
        <f>IFERROR(ROUND(INDEX(F_Inputs!$A$4:$Y$268, MATCH(F_Inputs_Formatted!$B138&amp;F_Inputs_Formatted!$H138,F_Inputs!$Y$4:$Y$268,0),MATCH(F_Inputs_Formatted!AI$4,F_Inputs!$A$4:$Y$4,0)),$O138),"##BLANK")</f>
        <v>##BLANK</v>
      </c>
    </row>
    <row r="139" spans="1:35" x14ac:dyDescent="0.25">
      <c r="A139" s="7"/>
      <c r="B139" s="9" t="s">
        <v>78</v>
      </c>
      <c r="C139" s="9" t="str">
        <f>_xlfn.XLOOKUP($B139,FD_Lists!$B$4:$B$25,FD_Lists!C$4:C$25)</f>
        <v>South West Water</v>
      </c>
      <c r="D139" s="9" t="str">
        <f>_xlfn.XLOOKUP($B139,FD_Lists!$B$4:$B$25,FD_Lists!D$4:D$25)</f>
        <v>England</v>
      </c>
      <c r="E139" s="9" t="str">
        <f>_xlfn.XLOOKUP($B139,FD_Lists!$B$4:$B$25,FD_Lists!E$4:E$25)</f>
        <v>Company</v>
      </c>
      <c r="F139" s="9" t="str">
        <f>_xlfn.XLOOKUP($B139,FD_Lists!$B$4:$B$25,FD_Lists!F$4:F$25)</f>
        <v>WaSC</v>
      </c>
      <c r="G139" s="10" t="s">
        <v>116</v>
      </c>
      <c r="H139" s="52" t="s">
        <v>62</v>
      </c>
      <c r="I139" s="11" t="str">
        <f t="shared" si="7"/>
        <v>SWBOUT5_09_G_PR24</v>
      </c>
      <c r="J139" s="11" t="s">
        <v>117</v>
      </c>
      <c r="K139" s="11" t="s">
        <v>118</v>
      </c>
      <c r="L139" s="11" t="s">
        <v>119</v>
      </c>
      <c r="M139" s="64" t="str">
        <f>_xlfn.XLOOKUP(F_Inputs_Formatted!H139,F_Inputs!$B:$B,F_Inputs!C:C)</f>
        <v>Underlying calculations for common performance commitments - wastewater - River water quality?(phosphorus) - Change in phosphorus prevented from entering rivers from partnership working</v>
      </c>
      <c r="N139" s="64" t="str">
        <f>_xlfn.XLOOKUP(F_Inputs_Formatted!H139,F_Inputs!$B:$B,F_Inputs!D:D)</f>
        <v>kg</v>
      </c>
      <c r="O139" s="11">
        <v>4</v>
      </c>
      <c r="P139" s="11"/>
      <c r="Q139" s="16">
        <f>IFERROR(ROUND(INDEX(F_Inputs!$A$4:$Y$268, MATCH(F_Inputs_Formatted!$B139&amp;F_Inputs_Formatted!$H139,F_Inputs!$Y$4:$Y$268,0),MATCH(F_Inputs_Formatted!Q$4,F_Inputs!$A$4:$Y$4,0)),$O139),"##BLANK")</f>
        <v>0</v>
      </c>
      <c r="R139" s="16">
        <f>IFERROR(ROUND(INDEX(F_Inputs!$A$4:$Y$268, MATCH(F_Inputs_Formatted!$B139&amp;F_Inputs_Formatted!$H139,F_Inputs!$Y$4:$Y$268,0),MATCH(F_Inputs_Formatted!R$4,F_Inputs!$A$4:$Y$4,0)),$O139),"##BLANK")</f>
        <v>0</v>
      </c>
      <c r="S139" s="16">
        <f>IFERROR(ROUND(INDEX(F_Inputs!$A$4:$Y$268, MATCH(F_Inputs_Formatted!$B139&amp;F_Inputs_Formatted!$H139,F_Inputs!$Y$4:$Y$268,0),MATCH(F_Inputs_Formatted!S$4,F_Inputs!$A$4:$Y$4,0)),$O139),"##BLANK")</f>
        <v>0</v>
      </c>
      <c r="T139" s="16">
        <f>IFERROR(ROUND(INDEX(F_Inputs!$A$4:$Y$268, MATCH(F_Inputs_Formatted!$B139&amp;F_Inputs_Formatted!$H139,F_Inputs!$Y$4:$Y$268,0),MATCH(F_Inputs_Formatted!T$4,F_Inputs!$A$4:$Y$4,0)),$O139),"##BLANK")</f>
        <v>0</v>
      </c>
      <c r="U139" s="16">
        <f>IFERROR(ROUND(INDEX(F_Inputs!$A$4:$Y$268, MATCH(F_Inputs_Formatted!$B139&amp;F_Inputs_Formatted!$H139,F_Inputs!$Y$4:$Y$268,0),MATCH(F_Inputs_Formatted!U$4,F_Inputs!$A$4:$Y$4,0)),$O139),"##BLANK")</f>
        <v>0</v>
      </c>
      <c r="V139" s="16">
        <f>IFERROR(ROUND(INDEX(F_Inputs!$A$4:$Y$268, MATCH(F_Inputs_Formatted!$B139&amp;F_Inputs_Formatted!$H139,F_Inputs!$Y$4:$Y$268,0),MATCH(F_Inputs_Formatted!V$4,F_Inputs!$A$4:$Y$4,0)),$O139),"##BLANK")</f>
        <v>0</v>
      </c>
      <c r="W139" s="16">
        <f>IFERROR(ROUND(INDEX(F_Inputs!$A$4:$Y$268, MATCH(F_Inputs_Formatted!$B139&amp;F_Inputs_Formatted!$H139,F_Inputs!$Y$4:$Y$268,0),MATCH(F_Inputs_Formatted!W$4,F_Inputs!$A$4:$Y$4,0)),$O139),"##BLANK")</f>
        <v>0</v>
      </c>
      <c r="X139" s="16">
        <f>IFERROR(ROUND(INDEX(F_Inputs!$A$4:$Y$268, MATCH(F_Inputs_Formatted!$B139&amp;F_Inputs_Formatted!$H139,F_Inputs!$Y$4:$Y$268,0),MATCH(F_Inputs_Formatted!X$4,F_Inputs!$A$4:$Y$4,0)),$O139),"##BLANK")</f>
        <v>0</v>
      </c>
      <c r="Y139" s="16">
        <f>IFERROR(ROUND(INDEX(F_Inputs!$A$4:$Y$268, MATCH(F_Inputs_Formatted!$B139&amp;F_Inputs_Formatted!$H139,F_Inputs!$Y$4:$Y$268,0),MATCH(F_Inputs_Formatted!Y$4,F_Inputs!$A$4:$Y$4,0)),$O139),"##BLANK")</f>
        <v>0</v>
      </c>
      <c r="Z139" s="16">
        <f>IFERROR(ROUND(INDEX(F_Inputs!$A$4:$Y$268, MATCH(F_Inputs_Formatted!$B139&amp;F_Inputs_Formatted!$H139,F_Inputs!$Y$4:$Y$268,0),MATCH(F_Inputs_Formatted!Z$4,F_Inputs!$A$4:$Y$4,0)),$O139),"##BLANK")</f>
        <v>0</v>
      </c>
      <c r="AA139" s="16">
        <f>IFERROR(ROUND(INDEX(F_Inputs!$A$4:$Y$268, MATCH(F_Inputs_Formatted!$B139&amp;F_Inputs_Formatted!$H139,F_Inputs!$Y$4:$Y$268,0),MATCH(F_Inputs_Formatted!AA$4,F_Inputs!$A$4:$Y$4,0)),$O139),"##BLANK")</f>
        <v>0</v>
      </c>
      <c r="AB139" s="16">
        <f>IFERROR(ROUND(INDEX(F_Inputs!$A$4:$Y$268, MATCH(F_Inputs_Formatted!$B139&amp;F_Inputs_Formatted!$H139,F_Inputs!$Y$4:$Y$268,0),MATCH(F_Inputs_Formatted!AB$4,F_Inputs!$A$4:$Y$4,0)),$O139),"##BLANK")</f>
        <v>0</v>
      </c>
      <c r="AC139" s="16">
        <f>IFERROR(ROUND(INDEX(F_Inputs!$A$4:$Y$268, MATCH(F_Inputs_Formatted!$B139&amp;F_Inputs_Formatted!$H139,F_Inputs!$Y$4:$Y$268,0),MATCH(F_Inputs_Formatted!AC$4,F_Inputs!$A$4:$Y$4,0)),$O139),"##BLANK")</f>
        <v>0</v>
      </c>
      <c r="AD139" s="16">
        <f>IFERROR(ROUND(INDEX(F_Inputs!$A$4:$Y$268, MATCH(F_Inputs_Formatted!$B139&amp;F_Inputs_Formatted!$H139,F_Inputs!$Y$4:$Y$268,0),MATCH(F_Inputs_Formatted!AD$4,F_Inputs!$A$4:$Y$4,0)),$O139),"##BLANK")</f>
        <v>0</v>
      </c>
      <c r="AE139" s="16">
        <f>IFERROR(ROUND(INDEX(F_Inputs!$A$4:$Y$268, MATCH(F_Inputs_Formatted!$B139&amp;F_Inputs_Formatted!$H139,F_Inputs!$Y$4:$Y$268,0),MATCH(F_Inputs_Formatted!AE$4,F_Inputs!$A$4:$Y$4,0)),$O139),"##BLANK")</f>
        <v>0</v>
      </c>
      <c r="AF139" s="16">
        <f>IFERROR(ROUND(INDEX(F_Inputs!$A$4:$Y$268, MATCH(F_Inputs_Formatted!$B139&amp;F_Inputs_Formatted!$H139,F_Inputs!$Y$4:$Y$268,0),MATCH(F_Inputs_Formatted!AF$4,F_Inputs!$A$4:$Y$4,0)),$O139),"##BLANK")</f>
        <v>0</v>
      </c>
      <c r="AG139" s="16">
        <f>IFERROR(ROUND(INDEX(F_Inputs!$A$4:$Y$268, MATCH(F_Inputs_Formatted!$B139&amp;F_Inputs_Formatted!$H139,F_Inputs!$Y$4:$Y$268,0),MATCH(F_Inputs_Formatted!AG$4,F_Inputs!$A$4:$Y$4,0)),$O139),"##BLANK")</f>
        <v>0</v>
      </c>
      <c r="AH139" s="16">
        <f>IFERROR(ROUND(INDEX(F_Inputs!$A$4:$Y$268, MATCH(F_Inputs_Formatted!$B139&amp;F_Inputs_Formatted!$H139,F_Inputs!$Y$4:$Y$268,0),MATCH(F_Inputs_Formatted!AH$4,F_Inputs!$A$4:$Y$4,0)),$O139),"##BLANK")</f>
        <v>0</v>
      </c>
      <c r="AI139" s="16">
        <f>IFERROR(ROUND(INDEX(F_Inputs!$A$4:$Y$268, MATCH(F_Inputs_Formatted!$B139&amp;F_Inputs_Formatted!$H139,F_Inputs!$Y$4:$Y$268,0),MATCH(F_Inputs_Formatted!AI$4,F_Inputs!$A$4:$Y$4,0)),$O139),"##BLANK")</f>
        <v>0</v>
      </c>
    </row>
    <row r="140" spans="1:35" x14ac:dyDescent="0.25">
      <c r="A140" s="7"/>
      <c r="B140" s="9" t="s">
        <v>90</v>
      </c>
      <c r="C140" s="9" t="str">
        <f>_xlfn.XLOOKUP($B140,FD_Lists!$B$4:$B$25,FD_Lists!C$4:C$25)</f>
        <v>Bristol Water</v>
      </c>
      <c r="D140" s="9" t="str">
        <f>_xlfn.XLOOKUP($B140,FD_Lists!$B$4:$B$25,FD_Lists!D$4:D$25)</f>
        <v>England</v>
      </c>
      <c r="E140" s="9" t="str">
        <f>_xlfn.XLOOKUP($B140,FD_Lists!$B$4:$B$25,FD_Lists!E$4:E$25)</f>
        <v>Company</v>
      </c>
      <c r="F140" s="9" t="str">
        <f>_xlfn.XLOOKUP($B140,FD_Lists!$B$4:$B$25,FD_Lists!F$4:F$25)</f>
        <v>WoC</v>
      </c>
      <c r="G140" s="10" t="s">
        <v>116</v>
      </c>
      <c r="H140" s="52" t="s">
        <v>62</v>
      </c>
      <c r="I140" s="11" t="str">
        <f t="shared" si="7"/>
        <v>BRLOUT5_09_G_PR24</v>
      </c>
      <c r="J140" s="11" t="s">
        <v>117</v>
      </c>
      <c r="K140" s="11" t="s">
        <v>118</v>
      </c>
      <c r="L140" s="11" t="s">
        <v>119</v>
      </c>
      <c r="M140" s="64" t="str">
        <f>_xlfn.XLOOKUP(F_Inputs_Formatted!H140,F_Inputs!$B:$B,F_Inputs!C:C)</f>
        <v>Underlying calculations for common performance commitments - wastewater - River water quality?(phosphorus) - Change in phosphorus prevented from entering rivers from partnership working</v>
      </c>
      <c r="N140" s="64" t="str">
        <f>_xlfn.XLOOKUP(F_Inputs_Formatted!H140,F_Inputs!$B:$B,F_Inputs!D:D)</f>
        <v>kg</v>
      </c>
      <c r="O140" s="11">
        <v>4</v>
      </c>
      <c r="P140" s="11"/>
      <c r="Q140" s="16">
        <f>IFERROR(ROUND(INDEX(F_Inputs!$A$4:$Y$268, MATCH(F_Inputs_Formatted!$B140&amp;F_Inputs_Formatted!$H140,F_Inputs!$Y$4:$Y$268,0),MATCH(F_Inputs_Formatted!Q$4,F_Inputs!$A$4:$Y$4,0)),$O140),"##BLANK")</f>
        <v>0</v>
      </c>
      <c r="R140" s="16">
        <f>IFERROR(ROUND(INDEX(F_Inputs!$A$4:$Y$268, MATCH(F_Inputs_Formatted!$B140&amp;F_Inputs_Formatted!$H140,F_Inputs!$Y$4:$Y$268,0),MATCH(F_Inputs_Formatted!R$4,F_Inputs!$A$4:$Y$4,0)),$O140),"##BLANK")</f>
        <v>0</v>
      </c>
      <c r="S140" s="16">
        <f>IFERROR(ROUND(INDEX(F_Inputs!$A$4:$Y$268, MATCH(F_Inputs_Formatted!$B140&amp;F_Inputs_Formatted!$H140,F_Inputs!$Y$4:$Y$268,0),MATCH(F_Inputs_Formatted!S$4,F_Inputs!$A$4:$Y$4,0)),$O140),"##BLANK")</f>
        <v>0</v>
      </c>
      <c r="T140" s="16">
        <f>IFERROR(ROUND(INDEX(F_Inputs!$A$4:$Y$268, MATCH(F_Inputs_Formatted!$B140&amp;F_Inputs_Formatted!$H140,F_Inputs!$Y$4:$Y$268,0),MATCH(F_Inputs_Formatted!T$4,F_Inputs!$A$4:$Y$4,0)),$O140),"##BLANK")</f>
        <v>0</v>
      </c>
      <c r="U140" s="16">
        <f>IFERROR(ROUND(INDEX(F_Inputs!$A$4:$Y$268, MATCH(F_Inputs_Formatted!$B140&amp;F_Inputs_Formatted!$H140,F_Inputs!$Y$4:$Y$268,0),MATCH(F_Inputs_Formatted!U$4,F_Inputs!$A$4:$Y$4,0)),$O140),"##BLANK")</f>
        <v>0</v>
      </c>
      <c r="V140" s="16">
        <f>IFERROR(ROUND(INDEX(F_Inputs!$A$4:$Y$268, MATCH(F_Inputs_Formatted!$B140&amp;F_Inputs_Formatted!$H140,F_Inputs!$Y$4:$Y$268,0),MATCH(F_Inputs_Formatted!V$4,F_Inputs!$A$4:$Y$4,0)),$O140),"##BLANK")</f>
        <v>0</v>
      </c>
      <c r="W140" s="16">
        <f>IFERROR(ROUND(INDEX(F_Inputs!$A$4:$Y$268, MATCH(F_Inputs_Formatted!$B140&amp;F_Inputs_Formatted!$H140,F_Inputs!$Y$4:$Y$268,0),MATCH(F_Inputs_Formatted!W$4,F_Inputs!$A$4:$Y$4,0)),$O140),"##BLANK")</f>
        <v>0</v>
      </c>
      <c r="X140" s="16">
        <f>IFERROR(ROUND(INDEX(F_Inputs!$A$4:$Y$268, MATCH(F_Inputs_Formatted!$B140&amp;F_Inputs_Formatted!$H140,F_Inputs!$Y$4:$Y$268,0),MATCH(F_Inputs_Formatted!X$4,F_Inputs!$A$4:$Y$4,0)),$O140),"##BLANK")</f>
        <v>0</v>
      </c>
      <c r="Y140" s="16">
        <f>IFERROR(ROUND(INDEX(F_Inputs!$A$4:$Y$268, MATCH(F_Inputs_Formatted!$B140&amp;F_Inputs_Formatted!$H140,F_Inputs!$Y$4:$Y$268,0),MATCH(F_Inputs_Formatted!Y$4,F_Inputs!$A$4:$Y$4,0)),$O140),"##BLANK")</f>
        <v>0</v>
      </c>
      <c r="Z140" s="16">
        <f>IFERROR(ROUND(INDEX(F_Inputs!$A$4:$Y$268, MATCH(F_Inputs_Formatted!$B140&amp;F_Inputs_Formatted!$H140,F_Inputs!$Y$4:$Y$268,0),MATCH(F_Inputs_Formatted!Z$4,F_Inputs!$A$4:$Y$4,0)),$O140),"##BLANK")</f>
        <v>0</v>
      </c>
      <c r="AA140" s="16">
        <f>IFERROR(ROUND(INDEX(F_Inputs!$A$4:$Y$268, MATCH(F_Inputs_Formatted!$B140&amp;F_Inputs_Formatted!$H140,F_Inputs!$Y$4:$Y$268,0),MATCH(F_Inputs_Formatted!AA$4,F_Inputs!$A$4:$Y$4,0)),$O140),"##BLANK")</f>
        <v>0</v>
      </c>
      <c r="AB140" s="16">
        <f>IFERROR(ROUND(INDEX(F_Inputs!$A$4:$Y$268, MATCH(F_Inputs_Formatted!$B140&amp;F_Inputs_Formatted!$H140,F_Inputs!$Y$4:$Y$268,0),MATCH(F_Inputs_Formatted!AB$4,F_Inputs!$A$4:$Y$4,0)),$O140),"##BLANK")</f>
        <v>0</v>
      </c>
      <c r="AC140" s="16">
        <f>IFERROR(ROUND(INDEX(F_Inputs!$A$4:$Y$268, MATCH(F_Inputs_Formatted!$B140&amp;F_Inputs_Formatted!$H140,F_Inputs!$Y$4:$Y$268,0),MATCH(F_Inputs_Formatted!AC$4,F_Inputs!$A$4:$Y$4,0)),$O140),"##BLANK")</f>
        <v>0</v>
      </c>
      <c r="AD140" s="16">
        <f>IFERROR(ROUND(INDEX(F_Inputs!$A$4:$Y$268, MATCH(F_Inputs_Formatted!$B140&amp;F_Inputs_Formatted!$H140,F_Inputs!$Y$4:$Y$268,0),MATCH(F_Inputs_Formatted!AD$4,F_Inputs!$A$4:$Y$4,0)),$O140),"##BLANK")</f>
        <v>0</v>
      </c>
      <c r="AE140" s="16">
        <f>IFERROR(ROUND(INDEX(F_Inputs!$A$4:$Y$268, MATCH(F_Inputs_Formatted!$B140&amp;F_Inputs_Formatted!$H140,F_Inputs!$Y$4:$Y$268,0),MATCH(F_Inputs_Formatted!AE$4,F_Inputs!$A$4:$Y$4,0)),$O140),"##BLANK")</f>
        <v>0</v>
      </c>
      <c r="AF140" s="16">
        <f>IFERROR(ROUND(INDEX(F_Inputs!$A$4:$Y$268, MATCH(F_Inputs_Formatted!$B140&amp;F_Inputs_Formatted!$H140,F_Inputs!$Y$4:$Y$268,0),MATCH(F_Inputs_Formatted!AF$4,F_Inputs!$A$4:$Y$4,0)),$O140),"##BLANK")</f>
        <v>0</v>
      </c>
      <c r="AG140" s="16">
        <f>IFERROR(ROUND(INDEX(F_Inputs!$A$4:$Y$268, MATCH(F_Inputs_Formatted!$B140&amp;F_Inputs_Formatted!$H140,F_Inputs!$Y$4:$Y$268,0),MATCH(F_Inputs_Formatted!AG$4,F_Inputs!$A$4:$Y$4,0)),$O140),"##BLANK")</f>
        <v>0</v>
      </c>
      <c r="AH140" s="16">
        <f>IFERROR(ROUND(INDEX(F_Inputs!$A$4:$Y$268, MATCH(F_Inputs_Formatted!$B140&amp;F_Inputs_Formatted!$H140,F_Inputs!$Y$4:$Y$268,0),MATCH(F_Inputs_Formatted!AH$4,F_Inputs!$A$4:$Y$4,0)),$O140),"##BLANK")</f>
        <v>0</v>
      </c>
      <c r="AI140" s="16">
        <f>IFERROR(ROUND(INDEX(F_Inputs!$A$4:$Y$268, MATCH(F_Inputs_Formatted!$B140&amp;F_Inputs_Formatted!$H140,F_Inputs!$Y$4:$Y$268,0),MATCH(F_Inputs_Formatted!AI$4,F_Inputs!$A$4:$Y$4,0)),$O140),"##BLANK")</f>
        <v>0</v>
      </c>
    </row>
    <row r="141" spans="1:35" x14ac:dyDescent="0.25">
      <c r="A141" s="7"/>
      <c r="B141" s="8" t="s">
        <v>47</v>
      </c>
      <c r="C141" s="9" t="str">
        <f>_xlfn.XLOOKUP($B141,FD_Lists!$B$4:$B$25,FD_Lists!C$4:C$25)</f>
        <v>Anglian Water</v>
      </c>
      <c r="D141" s="9" t="str">
        <f>_xlfn.XLOOKUP($B141,FD_Lists!$B$4:$B$25,FD_Lists!D$4:D$25)</f>
        <v>England</v>
      </c>
      <c r="E141" s="9" t="str">
        <f>_xlfn.XLOOKUP($B141,FD_Lists!$B$4:$B$25,FD_Lists!E$4:E$25)</f>
        <v>Company</v>
      </c>
      <c r="F141" s="9" t="str">
        <f>_xlfn.XLOOKUP($B141,FD_Lists!$B$4:$B$25,FD_Lists!F$4:F$25)</f>
        <v>WaSC</v>
      </c>
      <c r="G141" s="10" t="s">
        <v>116</v>
      </c>
      <c r="H141" s="52" t="s">
        <v>64</v>
      </c>
      <c r="I141" s="11" t="str">
        <f>B141&amp;H141</f>
        <v>ANHOUT5_09_H_PR24</v>
      </c>
      <c r="J141" s="11" t="s">
        <v>117</v>
      </c>
      <c r="K141" s="11" t="s">
        <v>118</v>
      </c>
      <c r="L141" s="11" t="s">
        <v>119</v>
      </c>
      <c r="M141" s="64" t="str">
        <f>_xlfn.XLOOKUP(F_Inputs_Formatted!H141,F_Inputs!$B:$B,F_Inputs!C:C)</f>
        <v>Underlying calculations for common performance commitments - wastewater - River water quality?(phosphorus) - Reduction in phosphorus from 2020</v>
      </c>
      <c r="N141" s="64" t="str">
        <f>_xlfn.XLOOKUP(F_Inputs_Formatted!H141,F_Inputs!$B:$B,F_Inputs!D:D)</f>
        <v>kg</v>
      </c>
      <c r="O141" s="11">
        <v>4</v>
      </c>
      <c r="P141" s="11"/>
      <c r="Q141" s="16">
        <f>IFERROR(ROUND(INDEX(F_Inputs!$A$4:$Y$268, MATCH(F_Inputs_Formatted!$B141&amp;F_Inputs_Formatted!$H141,F_Inputs!$Y$4:$Y$268,0),MATCH(F_Inputs_Formatted!Q$4,F_Inputs!$A$4:$Y$4,0)),$O141),"##BLANK")</f>
        <v>0</v>
      </c>
      <c r="R141" s="16">
        <f>IFERROR(ROUND(INDEX(F_Inputs!$A$4:$Y$268, MATCH(F_Inputs_Formatted!$B141&amp;F_Inputs_Formatted!$H141,F_Inputs!$Y$4:$Y$268,0),MATCH(F_Inputs_Formatted!R$4,F_Inputs!$A$4:$Y$4,0)),$O141),"##BLANK")</f>
        <v>-43268</v>
      </c>
      <c r="S141" s="16">
        <f>IFERROR(ROUND(INDEX(F_Inputs!$A$4:$Y$268, MATCH(F_Inputs_Formatted!$B141&amp;F_Inputs_Formatted!$H141,F_Inputs!$Y$4:$Y$268,0),MATCH(F_Inputs_Formatted!S$4,F_Inputs!$A$4:$Y$4,0)),$O141),"##BLANK")</f>
        <v>-28594</v>
      </c>
      <c r="T141" s="16">
        <f>IFERROR(ROUND(INDEX(F_Inputs!$A$4:$Y$268, MATCH(F_Inputs_Formatted!$B141&amp;F_Inputs_Formatted!$H141,F_Inputs!$Y$4:$Y$268,0),MATCH(F_Inputs_Formatted!T$4,F_Inputs!$A$4:$Y$4,0)),$O141),"##BLANK")</f>
        <v>-295286</v>
      </c>
      <c r="U141" s="16">
        <f>IFERROR(ROUND(INDEX(F_Inputs!$A$4:$Y$268, MATCH(F_Inputs_Formatted!$B141&amp;F_Inputs_Formatted!$H141,F_Inputs!$Y$4:$Y$268,0),MATCH(F_Inputs_Formatted!U$4,F_Inputs!$A$4:$Y$4,0)),$O141),"##BLANK")</f>
        <v>-394160</v>
      </c>
      <c r="V141" s="16">
        <f>IFERROR(ROUND(INDEX(F_Inputs!$A$4:$Y$268, MATCH(F_Inputs_Formatted!$B141&amp;F_Inputs_Formatted!$H141,F_Inputs!$Y$4:$Y$268,0),MATCH(F_Inputs_Formatted!V$4,F_Inputs!$A$4:$Y$4,0)),$O141),"##BLANK")</f>
        <v>-442220</v>
      </c>
      <c r="W141" s="16">
        <f>IFERROR(ROUND(INDEX(F_Inputs!$A$4:$Y$268, MATCH(F_Inputs_Formatted!$B141&amp;F_Inputs_Formatted!$H141,F_Inputs!$Y$4:$Y$268,0),MATCH(F_Inputs_Formatted!W$4,F_Inputs!$A$4:$Y$4,0)),$O141),"##BLANK")</f>
        <v>-401030</v>
      </c>
      <c r="X141" s="16">
        <f>IFERROR(ROUND(INDEX(F_Inputs!$A$4:$Y$268, MATCH(F_Inputs_Formatted!$B141&amp;F_Inputs_Formatted!$H141,F_Inputs!$Y$4:$Y$268,0),MATCH(F_Inputs_Formatted!X$4,F_Inputs!$A$4:$Y$4,0)),$O141),"##BLANK")</f>
        <v>-374868</v>
      </c>
      <c r="Y141" s="16">
        <f>IFERROR(ROUND(INDEX(F_Inputs!$A$4:$Y$268, MATCH(F_Inputs_Formatted!$B141&amp;F_Inputs_Formatted!$H141,F_Inputs!$Y$4:$Y$268,0),MATCH(F_Inputs_Formatted!Y$4,F_Inputs!$A$4:$Y$4,0)),$O141),"##BLANK")</f>
        <v>-343798</v>
      </c>
      <c r="Z141" s="16">
        <f>IFERROR(ROUND(INDEX(F_Inputs!$A$4:$Y$268, MATCH(F_Inputs_Formatted!$B141&amp;F_Inputs_Formatted!$H141,F_Inputs!$Y$4:$Y$268,0),MATCH(F_Inputs_Formatted!Z$4,F_Inputs!$A$4:$Y$4,0)),$O141),"##BLANK")</f>
        <v>0</v>
      </c>
      <c r="AA141" s="16">
        <f>IFERROR(ROUND(INDEX(F_Inputs!$A$4:$Y$268, MATCH(F_Inputs_Formatted!$B141&amp;F_Inputs_Formatted!$H141,F_Inputs!$Y$4:$Y$268,0),MATCH(F_Inputs_Formatted!AA$4,F_Inputs!$A$4:$Y$4,0)),$O141),"##BLANK")</f>
        <v>12295</v>
      </c>
      <c r="AB141" s="16">
        <f>IFERROR(ROUND(INDEX(F_Inputs!$A$4:$Y$268, MATCH(F_Inputs_Formatted!$B141&amp;F_Inputs_Formatted!$H141,F_Inputs!$Y$4:$Y$268,0),MATCH(F_Inputs_Formatted!AB$4,F_Inputs!$A$4:$Y$4,0)),$O141),"##BLANK")</f>
        <v>53721</v>
      </c>
      <c r="AC141" s="16">
        <f>IFERROR(ROUND(INDEX(F_Inputs!$A$4:$Y$268, MATCH(F_Inputs_Formatted!$B141&amp;F_Inputs_Formatted!$H141,F_Inputs!$Y$4:$Y$268,0),MATCH(F_Inputs_Formatted!AC$4,F_Inputs!$A$4:$Y$4,0)),$O141),"##BLANK")</f>
        <v>-5681</v>
      </c>
      <c r="AD141" s="16">
        <f>IFERROR(ROUND(INDEX(F_Inputs!$A$4:$Y$268, MATCH(F_Inputs_Formatted!$B141&amp;F_Inputs_Formatted!$H141,F_Inputs!$Y$4:$Y$268,0),MATCH(F_Inputs_Formatted!AD$4,F_Inputs!$A$4:$Y$4,0)),$O141),"##BLANK")</f>
        <v>-63368</v>
      </c>
      <c r="AE141" s="16">
        <f>IFERROR(ROUND(INDEX(F_Inputs!$A$4:$Y$268, MATCH(F_Inputs_Formatted!$B141&amp;F_Inputs_Formatted!$H141,F_Inputs!$Y$4:$Y$268,0),MATCH(F_Inputs_Formatted!AE$4,F_Inputs!$A$4:$Y$4,0)),$O141),"##BLANK")</f>
        <v>126352</v>
      </c>
      <c r="AF141" s="16">
        <f>IFERROR(ROUND(INDEX(F_Inputs!$A$4:$Y$268, MATCH(F_Inputs_Formatted!$B141&amp;F_Inputs_Formatted!$H141,F_Inputs!$Y$4:$Y$268,0),MATCH(F_Inputs_Formatted!AF$4,F_Inputs!$A$4:$Y$4,0)),$O141),"##BLANK")</f>
        <v>122497</v>
      </c>
      <c r="AG141" s="16">
        <f>IFERROR(ROUND(INDEX(F_Inputs!$A$4:$Y$268, MATCH(F_Inputs_Formatted!$B141&amp;F_Inputs_Formatted!$H141,F_Inputs!$Y$4:$Y$268,0),MATCH(F_Inputs_Formatted!AG$4,F_Inputs!$A$4:$Y$4,0)),$O141),"##BLANK")</f>
        <v>128411</v>
      </c>
      <c r="AH141" s="16">
        <f>IFERROR(ROUND(INDEX(F_Inputs!$A$4:$Y$268, MATCH(F_Inputs_Formatted!$B141&amp;F_Inputs_Formatted!$H141,F_Inputs!$Y$4:$Y$268,0),MATCH(F_Inputs_Formatted!AH$4,F_Inputs!$A$4:$Y$4,0)),$O141),"##BLANK")</f>
        <v>138438</v>
      </c>
      <c r="AI141" s="16">
        <f>IFERROR(ROUND(INDEX(F_Inputs!$A$4:$Y$268, MATCH(F_Inputs_Formatted!$B141&amp;F_Inputs_Formatted!$H141,F_Inputs!$Y$4:$Y$268,0),MATCH(F_Inputs_Formatted!AI$4,F_Inputs!$A$4:$Y$4,0)),$O141),"##BLANK")</f>
        <v>137571</v>
      </c>
    </row>
    <row r="142" spans="1:35" x14ac:dyDescent="0.25">
      <c r="A142" s="7"/>
      <c r="B142" s="9" t="s">
        <v>69</v>
      </c>
      <c r="C142" s="9" t="str">
        <f>_xlfn.XLOOKUP($B142,FD_Lists!$B$4:$B$25,FD_Lists!C$4:C$25)</f>
        <v>Dŵr Cymru</v>
      </c>
      <c r="D142" s="9" t="str">
        <f>_xlfn.XLOOKUP($B142,FD_Lists!$B$4:$B$25,FD_Lists!D$4:D$25)</f>
        <v>Wales</v>
      </c>
      <c r="E142" s="9" t="str">
        <f>_xlfn.XLOOKUP($B142,FD_Lists!$B$4:$B$25,FD_Lists!E$4:E$25)</f>
        <v>Company</v>
      </c>
      <c r="F142" s="9" t="str">
        <f>_xlfn.XLOOKUP($B142,FD_Lists!$B$4:$B$25,FD_Lists!F$4:F$25)</f>
        <v>WaSC</v>
      </c>
      <c r="G142" s="10" t="s">
        <v>116</v>
      </c>
      <c r="H142" s="52" t="s">
        <v>64</v>
      </c>
      <c r="I142" s="11" t="str">
        <f t="shared" ref="I142:I157" si="8">B142&amp;H142</f>
        <v>WSHOUT5_09_H_PR24</v>
      </c>
      <c r="J142" s="11" t="s">
        <v>117</v>
      </c>
      <c r="K142" s="11" t="s">
        <v>118</v>
      </c>
      <c r="L142" s="11" t="s">
        <v>119</v>
      </c>
      <c r="M142" s="64" t="str">
        <f>_xlfn.XLOOKUP(F_Inputs_Formatted!H142,F_Inputs!$B:$B,F_Inputs!C:C)</f>
        <v>Underlying calculations for common performance commitments - wastewater - River water quality?(phosphorus) - Reduction in phosphorus from 2020</v>
      </c>
      <c r="N142" s="64" t="str">
        <f>_xlfn.XLOOKUP(F_Inputs_Formatted!H142,F_Inputs!$B:$B,F_Inputs!D:D)</f>
        <v>kg</v>
      </c>
      <c r="O142" s="11">
        <v>4</v>
      </c>
      <c r="P142" s="11"/>
      <c r="Q142" s="16">
        <f>IFERROR(ROUND(INDEX(F_Inputs!$A$4:$Y$268, MATCH(F_Inputs_Formatted!$B142&amp;F_Inputs_Formatted!$H142,F_Inputs!$Y$4:$Y$268,0),MATCH(F_Inputs_Formatted!Q$4,F_Inputs!$A$4:$Y$4,0)),$O142),"##BLANK")</f>
        <v>20004.174500000001</v>
      </c>
      <c r="R142" s="16">
        <f>IFERROR(ROUND(INDEX(F_Inputs!$A$4:$Y$268, MATCH(F_Inputs_Formatted!$B142&amp;F_Inputs_Formatted!$H142,F_Inputs!$Y$4:$Y$268,0),MATCH(F_Inputs_Formatted!R$4,F_Inputs!$A$4:$Y$4,0)),$O142),"##BLANK")</f>
        <v>17928.231199999998</v>
      </c>
      <c r="S142" s="16">
        <f>IFERROR(ROUND(INDEX(F_Inputs!$A$4:$Y$268, MATCH(F_Inputs_Formatted!$B142&amp;F_Inputs_Formatted!$H142,F_Inputs!$Y$4:$Y$268,0),MATCH(F_Inputs_Formatted!S$4,F_Inputs!$A$4:$Y$4,0)),$O142),"##BLANK")</f>
        <v>6948.5010000000002</v>
      </c>
      <c r="T142" s="16">
        <f>IFERROR(ROUND(INDEX(F_Inputs!$A$4:$Y$268, MATCH(F_Inputs_Formatted!$B142&amp;F_Inputs_Formatted!$H142,F_Inputs!$Y$4:$Y$268,0),MATCH(F_Inputs_Formatted!T$4,F_Inputs!$A$4:$Y$4,0)),$O142),"##BLANK")</f>
        <v>10158.2323</v>
      </c>
      <c r="U142" s="16">
        <f>IFERROR(ROUND(INDEX(F_Inputs!$A$4:$Y$268, MATCH(F_Inputs_Formatted!$B142&amp;F_Inputs_Formatted!$H142,F_Inputs!$Y$4:$Y$268,0),MATCH(F_Inputs_Formatted!U$4,F_Inputs!$A$4:$Y$4,0)),$O142),"##BLANK")</f>
        <v>-13138.8315</v>
      </c>
      <c r="V142" s="16">
        <f>IFERROR(ROUND(INDEX(F_Inputs!$A$4:$Y$268, MATCH(F_Inputs_Formatted!$B142&amp;F_Inputs_Formatted!$H142,F_Inputs!$Y$4:$Y$268,0),MATCH(F_Inputs_Formatted!V$4,F_Inputs!$A$4:$Y$4,0)),$O142),"##BLANK")</f>
        <v>3740.6430999999998</v>
      </c>
      <c r="W142" s="16">
        <f>IFERROR(ROUND(INDEX(F_Inputs!$A$4:$Y$268, MATCH(F_Inputs_Formatted!$B142&amp;F_Inputs_Formatted!$H142,F_Inputs!$Y$4:$Y$268,0),MATCH(F_Inputs_Formatted!W$4,F_Inputs!$A$4:$Y$4,0)),$O142),"##BLANK")</f>
        <v>-2914.6217999999999</v>
      </c>
      <c r="X142" s="16">
        <f>IFERROR(ROUND(INDEX(F_Inputs!$A$4:$Y$268, MATCH(F_Inputs_Formatted!$B142&amp;F_Inputs_Formatted!$H142,F_Inputs!$Y$4:$Y$268,0),MATCH(F_Inputs_Formatted!X$4,F_Inputs!$A$4:$Y$4,0)),$O142),"##BLANK")</f>
        <v>-1856.5552</v>
      </c>
      <c r="Y142" s="16">
        <f>IFERROR(ROUND(INDEX(F_Inputs!$A$4:$Y$268, MATCH(F_Inputs_Formatted!$B142&amp;F_Inputs_Formatted!$H142,F_Inputs!$Y$4:$Y$268,0),MATCH(F_Inputs_Formatted!Y$4,F_Inputs!$A$4:$Y$4,0)),$O142),"##BLANK")</f>
        <v>-351.86110000000002</v>
      </c>
      <c r="Z142" s="16">
        <f>IFERROR(ROUND(INDEX(F_Inputs!$A$4:$Y$268, MATCH(F_Inputs_Formatted!$B142&amp;F_Inputs_Formatted!$H142,F_Inputs!$Y$4:$Y$268,0),MATCH(F_Inputs_Formatted!Z$4,F_Inputs!$A$4:$Y$4,0)),$O142),"##BLANK")</f>
        <v>0</v>
      </c>
      <c r="AA142" s="16">
        <f>IFERROR(ROUND(INDEX(F_Inputs!$A$4:$Y$268, MATCH(F_Inputs_Formatted!$B142&amp;F_Inputs_Formatted!$H142,F_Inputs!$Y$4:$Y$268,0),MATCH(F_Inputs_Formatted!AA$4,F_Inputs!$A$4:$Y$4,0)),$O142),"##BLANK")</f>
        <v>6808.2659000000003</v>
      </c>
      <c r="AB142" s="16">
        <f>IFERROR(ROUND(INDEX(F_Inputs!$A$4:$Y$268, MATCH(F_Inputs_Formatted!$B142&amp;F_Inputs_Formatted!$H142,F_Inputs!$Y$4:$Y$268,0),MATCH(F_Inputs_Formatted!AB$4,F_Inputs!$A$4:$Y$4,0)),$O142),"##BLANK")</f>
        <v>11238.1333</v>
      </c>
      <c r="AC142" s="16">
        <f>IFERROR(ROUND(INDEX(F_Inputs!$A$4:$Y$268, MATCH(F_Inputs_Formatted!$B142&amp;F_Inputs_Formatted!$H142,F_Inputs!$Y$4:$Y$268,0),MATCH(F_Inputs_Formatted!AC$4,F_Inputs!$A$4:$Y$4,0)),$O142),"##BLANK")</f>
        <v>24.4619</v>
      </c>
      <c r="AD142" s="16">
        <f>IFERROR(ROUND(INDEX(F_Inputs!$A$4:$Y$268, MATCH(F_Inputs_Formatted!$B142&amp;F_Inputs_Formatted!$H142,F_Inputs!$Y$4:$Y$268,0),MATCH(F_Inputs_Formatted!AD$4,F_Inputs!$A$4:$Y$4,0)),$O142),"##BLANK")</f>
        <v>39804.144899999999</v>
      </c>
      <c r="AE142" s="16">
        <f>IFERROR(ROUND(INDEX(F_Inputs!$A$4:$Y$268, MATCH(F_Inputs_Formatted!$B142&amp;F_Inputs_Formatted!$H142,F_Inputs!$Y$4:$Y$268,0),MATCH(F_Inputs_Formatted!AE$4,F_Inputs!$A$4:$Y$4,0)),$O142),"##BLANK")</f>
        <v>43706.676299999999</v>
      </c>
      <c r="AF142" s="16">
        <f>IFERROR(ROUND(INDEX(F_Inputs!$A$4:$Y$268, MATCH(F_Inputs_Formatted!$B142&amp;F_Inputs_Formatted!$H142,F_Inputs!$Y$4:$Y$268,0),MATCH(F_Inputs_Formatted!AF$4,F_Inputs!$A$4:$Y$4,0)),$O142),"##BLANK")</f>
        <v>87757.579199999993</v>
      </c>
      <c r="AG142" s="16">
        <f>IFERROR(ROUND(INDEX(F_Inputs!$A$4:$Y$268, MATCH(F_Inputs_Formatted!$B142&amp;F_Inputs_Formatted!$H142,F_Inputs!$Y$4:$Y$268,0),MATCH(F_Inputs_Formatted!AG$4,F_Inputs!$A$4:$Y$4,0)),$O142),"##BLANK")</f>
        <v>87970.363700000002</v>
      </c>
      <c r="AH142" s="16">
        <f>IFERROR(ROUND(INDEX(F_Inputs!$A$4:$Y$268, MATCH(F_Inputs_Formatted!$B142&amp;F_Inputs_Formatted!$H142,F_Inputs!$Y$4:$Y$268,0),MATCH(F_Inputs_Formatted!AH$4,F_Inputs!$A$4:$Y$4,0)),$O142),"##BLANK")</f>
        <v>98051.1106</v>
      </c>
      <c r="AI142" s="16">
        <f>IFERROR(ROUND(INDEX(F_Inputs!$A$4:$Y$268, MATCH(F_Inputs_Formatted!$B142&amp;F_Inputs_Formatted!$H142,F_Inputs!$Y$4:$Y$268,0),MATCH(F_Inputs_Formatted!AI$4,F_Inputs!$A$4:$Y$4,0)),$O142),"##BLANK")</f>
        <v>98739.268899999995</v>
      </c>
    </row>
    <row r="143" spans="1:35" x14ac:dyDescent="0.25">
      <c r="A143" s="7"/>
      <c r="B143" s="9" t="s">
        <v>71</v>
      </c>
      <c r="C143" s="9" t="str">
        <f>_xlfn.XLOOKUP($B143,FD_Lists!$B$4:$B$25,FD_Lists!C$4:C$25)</f>
        <v>Hafren Dyfrdwy</v>
      </c>
      <c r="D143" s="9" t="str">
        <f>_xlfn.XLOOKUP($B143,FD_Lists!$B$4:$B$25,FD_Lists!D$4:D$25)</f>
        <v>Wales</v>
      </c>
      <c r="E143" s="9" t="str">
        <f>_xlfn.XLOOKUP($B143,FD_Lists!$B$4:$B$25,FD_Lists!E$4:E$25)</f>
        <v>Company</v>
      </c>
      <c r="F143" s="9" t="str">
        <f>_xlfn.XLOOKUP($B143,FD_Lists!$B$4:$B$25,FD_Lists!F$4:F$25)</f>
        <v>WaSC</v>
      </c>
      <c r="G143" s="10" t="s">
        <v>116</v>
      </c>
      <c r="H143" s="52" t="s">
        <v>64</v>
      </c>
      <c r="I143" s="11" t="str">
        <f t="shared" si="8"/>
        <v>HDDOUT5_09_H_PR24</v>
      </c>
      <c r="J143" s="11" t="s">
        <v>117</v>
      </c>
      <c r="K143" s="11" t="s">
        <v>118</v>
      </c>
      <c r="L143" s="11" t="s">
        <v>119</v>
      </c>
      <c r="M143" s="64" t="str">
        <f>_xlfn.XLOOKUP(F_Inputs_Formatted!H143,F_Inputs!$B:$B,F_Inputs!C:C)</f>
        <v>Underlying calculations for common performance commitments - wastewater - River water quality?(phosphorus) - Reduction in phosphorus from 2020</v>
      </c>
      <c r="N143" s="64" t="str">
        <f>_xlfn.XLOOKUP(F_Inputs_Formatted!H143,F_Inputs!$B:$B,F_Inputs!D:D)</f>
        <v>kg</v>
      </c>
      <c r="O143" s="11">
        <v>4</v>
      </c>
      <c r="P143" s="11"/>
      <c r="Q143" s="16">
        <f>IFERROR(ROUND(INDEX(F_Inputs!$A$4:$Y$268, MATCH(F_Inputs_Formatted!$B143&amp;F_Inputs_Formatted!$H143,F_Inputs!$Y$4:$Y$268,0),MATCH(F_Inputs_Formatted!Q$4,F_Inputs!$A$4:$Y$4,0)),$O143),"##BLANK")</f>
        <v>-133.59039999999999</v>
      </c>
      <c r="R143" s="16">
        <f>IFERROR(ROUND(INDEX(F_Inputs!$A$4:$Y$268, MATCH(F_Inputs_Formatted!$B143&amp;F_Inputs_Formatted!$H143,F_Inputs!$Y$4:$Y$268,0),MATCH(F_Inputs_Formatted!R$4,F_Inputs!$A$4:$Y$4,0)),$O143),"##BLANK")</f>
        <v>-22.960899999999999</v>
      </c>
      <c r="S143" s="16">
        <f>IFERROR(ROUND(INDEX(F_Inputs!$A$4:$Y$268, MATCH(F_Inputs_Formatted!$B143&amp;F_Inputs_Formatted!$H143,F_Inputs!$Y$4:$Y$268,0),MATCH(F_Inputs_Formatted!S$4,F_Inputs!$A$4:$Y$4,0)),$O143),"##BLANK")</f>
        <v>7.1242000000000001</v>
      </c>
      <c r="T143" s="16">
        <f>IFERROR(ROUND(INDEX(F_Inputs!$A$4:$Y$268, MATCH(F_Inputs_Formatted!$B143&amp;F_Inputs_Formatted!$H143,F_Inputs!$Y$4:$Y$268,0),MATCH(F_Inputs_Formatted!T$4,F_Inputs!$A$4:$Y$4,0)),$O143),"##BLANK")</f>
        <v>10.837400000000001</v>
      </c>
      <c r="U143" s="16">
        <f>IFERROR(ROUND(INDEX(F_Inputs!$A$4:$Y$268, MATCH(F_Inputs_Formatted!$B143&amp;F_Inputs_Formatted!$H143,F_Inputs!$Y$4:$Y$268,0),MATCH(F_Inputs_Formatted!U$4,F_Inputs!$A$4:$Y$4,0)),$O143),"##BLANK")</f>
        <v>-129.75899999999999</v>
      </c>
      <c r="V143" s="16">
        <f>IFERROR(ROUND(INDEX(F_Inputs!$A$4:$Y$268, MATCH(F_Inputs_Formatted!$B143&amp;F_Inputs_Formatted!$H143,F_Inputs!$Y$4:$Y$268,0),MATCH(F_Inputs_Formatted!V$4,F_Inputs!$A$4:$Y$4,0)),$O143),"##BLANK")</f>
        <v>-16.237100000000002</v>
      </c>
      <c r="W143" s="16">
        <f>IFERROR(ROUND(INDEX(F_Inputs!$A$4:$Y$268, MATCH(F_Inputs_Formatted!$B143&amp;F_Inputs_Formatted!$H143,F_Inputs!$Y$4:$Y$268,0),MATCH(F_Inputs_Formatted!W$4,F_Inputs!$A$4:$Y$4,0)),$O143),"##BLANK")</f>
        <v>-7.7344999999999997</v>
      </c>
      <c r="X143" s="16">
        <f>IFERROR(ROUND(INDEX(F_Inputs!$A$4:$Y$268, MATCH(F_Inputs_Formatted!$B143&amp;F_Inputs_Formatted!$H143,F_Inputs!$Y$4:$Y$268,0),MATCH(F_Inputs_Formatted!X$4,F_Inputs!$A$4:$Y$4,0)),$O143),"##BLANK")</f>
        <v>20.517900000000001</v>
      </c>
      <c r="Y143" s="16">
        <f>IFERROR(ROUND(INDEX(F_Inputs!$A$4:$Y$268, MATCH(F_Inputs_Formatted!$B143&amp;F_Inputs_Formatted!$H143,F_Inputs!$Y$4:$Y$268,0),MATCH(F_Inputs_Formatted!Y$4,F_Inputs!$A$4:$Y$4,0)),$O143),"##BLANK")</f>
        <v>25.613</v>
      </c>
      <c r="Z143" s="16">
        <f>IFERROR(ROUND(INDEX(F_Inputs!$A$4:$Y$268, MATCH(F_Inputs_Formatted!$B143&amp;F_Inputs_Formatted!$H143,F_Inputs!$Y$4:$Y$268,0),MATCH(F_Inputs_Formatted!Z$4,F_Inputs!$A$4:$Y$4,0)),$O143),"##BLANK")</f>
        <v>0</v>
      </c>
      <c r="AA143" s="16">
        <f>IFERROR(ROUND(INDEX(F_Inputs!$A$4:$Y$268, MATCH(F_Inputs_Formatted!$B143&amp;F_Inputs_Formatted!$H143,F_Inputs!$Y$4:$Y$268,0),MATCH(F_Inputs_Formatted!AA$4,F_Inputs!$A$4:$Y$4,0)),$O143),"##BLANK")</f>
        <v>-29.446400000000001</v>
      </c>
      <c r="AB143" s="16">
        <f>IFERROR(ROUND(INDEX(F_Inputs!$A$4:$Y$268, MATCH(F_Inputs_Formatted!$B143&amp;F_Inputs_Formatted!$H143,F_Inputs!$Y$4:$Y$268,0),MATCH(F_Inputs_Formatted!AB$4,F_Inputs!$A$4:$Y$4,0)),$O143),"##BLANK")</f>
        <v>-74.989599999999996</v>
      </c>
      <c r="AC143" s="16">
        <f>IFERROR(ROUND(INDEX(F_Inputs!$A$4:$Y$268, MATCH(F_Inputs_Formatted!$B143&amp;F_Inputs_Formatted!$H143,F_Inputs!$Y$4:$Y$268,0),MATCH(F_Inputs_Formatted!AC$4,F_Inputs!$A$4:$Y$4,0)),$O143),"##BLANK")</f>
        <v>0</v>
      </c>
      <c r="AD143" s="16">
        <f>IFERROR(ROUND(INDEX(F_Inputs!$A$4:$Y$268, MATCH(F_Inputs_Formatted!$B143&amp;F_Inputs_Formatted!$H143,F_Inputs!$Y$4:$Y$268,0),MATCH(F_Inputs_Formatted!AD$4,F_Inputs!$A$4:$Y$4,0)),$O143),"##BLANK")</f>
        <v>0</v>
      </c>
      <c r="AE143" s="16">
        <f>IFERROR(ROUND(INDEX(F_Inputs!$A$4:$Y$268, MATCH(F_Inputs_Formatted!$B143&amp;F_Inputs_Formatted!$H143,F_Inputs!$Y$4:$Y$268,0),MATCH(F_Inputs_Formatted!AE$4,F_Inputs!$A$4:$Y$4,0)),$O143),"##BLANK")</f>
        <v>3443.2865999999999</v>
      </c>
      <c r="AF143" s="16">
        <f>IFERROR(ROUND(INDEX(F_Inputs!$A$4:$Y$268, MATCH(F_Inputs_Formatted!$B143&amp;F_Inputs_Formatted!$H143,F_Inputs!$Y$4:$Y$268,0),MATCH(F_Inputs_Formatted!AF$4,F_Inputs!$A$4:$Y$4,0)),$O143),"##BLANK")</f>
        <v>3443.2865999999999</v>
      </c>
      <c r="AG143" s="16">
        <f>IFERROR(ROUND(INDEX(F_Inputs!$A$4:$Y$268, MATCH(F_Inputs_Formatted!$B143&amp;F_Inputs_Formatted!$H143,F_Inputs!$Y$4:$Y$268,0),MATCH(F_Inputs_Formatted!AG$4,F_Inputs!$A$4:$Y$4,0)),$O143),"##BLANK")</f>
        <v>3443.2865999999999</v>
      </c>
      <c r="AH143" s="16">
        <f>IFERROR(ROUND(INDEX(F_Inputs!$A$4:$Y$268, MATCH(F_Inputs_Formatted!$B143&amp;F_Inputs_Formatted!$H143,F_Inputs!$Y$4:$Y$268,0),MATCH(F_Inputs_Formatted!AH$4,F_Inputs!$A$4:$Y$4,0)),$O143),"##BLANK")</f>
        <v>3443.2865999999999</v>
      </c>
      <c r="AI143" s="16">
        <f>IFERROR(ROUND(INDEX(F_Inputs!$A$4:$Y$268, MATCH(F_Inputs_Formatted!$B143&amp;F_Inputs_Formatted!$H143,F_Inputs!$Y$4:$Y$268,0),MATCH(F_Inputs_Formatted!AI$4,F_Inputs!$A$4:$Y$4,0)),$O143),"##BLANK")</f>
        <v>3443.2865999999999</v>
      </c>
    </row>
    <row r="144" spans="1:35" x14ac:dyDescent="0.25">
      <c r="A144" s="7"/>
      <c r="B144" s="9" t="s">
        <v>75</v>
      </c>
      <c r="C144" s="9" t="str">
        <f>_xlfn.XLOOKUP($B144,FD_Lists!$B$4:$B$25,FD_Lists!C$4:C$25)</f>
        <v>Northumbrian Water</v>
      </c>
      <c r="D144" s="9" t="str">
        <f>_xlfn.XLOOKUP($B144,FD_Lists!$B$4:$B$25,FD_Lists!D$4:D$25)</f>
        <v>England</v>
      </c>
      <c r="E144" s="9" t="str">
        <f>_xlfn.XLOOKUP($B144,FD_Lists!$B$4:$B$25,FD_Lists!E$4:E$25)</f>
        <v>Company</v>
      </c>
      <c r="F144" s="9" t="str">
        <f>_xlfn.XLOOKUP($B144,FD_Lists!$B$4:$B$25,FD_Lists!F$4:F$25)</f>
        <v>WaSC</v>
      </c>
      <c r="G144" s="10" t="s">
        <v>116</v>
      </c>
      <c r="H144" s="52" t="s">
        <v>64</v>
      </c>
      <c r="I144" s="11" t="str">
        <f t="shared" si="8"/>
        <v>NESOUT5_09_H_PR24</v>
      </c>
      <c r="J144" s="11" t="s">
        <v>117</v>
      </c>
      <c r="K144" s="11" t="s">
        <v>118</v>
      </c>
      <c r="L144" s="11" t="s">
        <v>119</v>
      </c>
      <c r="M144" s="64" t="str">
        <f>_xlfn.XLOOKUP(F_Inputs_Formatted!H144,F_Inputs!$B:$B,F_Inputs!C:C)</f>
        <v>Underlying calculations for common performance commitments - wastewater - River water quality?(phosphorus) - Reduction in phosphorus from 2020</v>
      </c>
      <c r="N144" s="64" t="str">
        <f>_xlfn.XLOOKUP(F_Inputs_Formatted!H144,F_Inputs!$B:$B,F_Inputs!D:D)</f>
        <v>kg</v>
      </c>
      <c r="O144" s="11">
        <v>4</v>
      </c>
      <c r="P144" s="11"/>
      <c r="Q144" s="16">
        <f>IFERROR(ROUND(INDEX(F_Inputs!$A$4:$Y$268, MATCH(F_Inputs_Formatted!$B144&amp;F_Inputs_Formatted!$H144,F_Inputs!$Y$4:$Y$268,0),MATCH(F_Inputs_Formatted!Q$4,F_Inputs!$A$4:$Y$4,0)),$O144),"##BLANK")</f>
        <v>0</v>
      </c>
      <c r="R144" s="16">
        <f>IFERROR(ROUND(INDEX(F_Inputs!$A$4:$Y$268, MATCH(F_Inputs_Formatted!$B144&amp;F_Inputs_Formatted!$H144,F_Inputs!$Y$4:$Y$268,0),MATCH(F_Inputs_Formatted!R$4,F_Inputs!$A$4:$Y$4,0)),$O144),"##BLANK")</f>
        <v>0</v>
      </c>
      <c r="S144" s="16">
        <f>IFERROR(ROUND(INDEX(F_Inputs!$A$4:$Y$268, MATCH(F_Inputs_Formatted!$B144&amp;F_Inputs_Formatted!$H144,F_Inputs!$Y$4:$Y$268,0),MATCH(F_Inputs_Formatted!S$4,F_Inputs!$A$4:$Y$4,0)),$O144),"##BLANK")</f>
        <v>0</v>
      </c>
      <c r="T144" s="16">
        <f>IFERROR(ROUND(INDEX(F_Inputs!$A$4:$Y$268, MATCH(F_Inputs_Formatted!$B144&amp;F_Inputs_Formatted!$H144,F_Inputs!$Y$4:$Y$268,0),MATCH(F_Inputs_Formatted!T$4,F_Inputs!$A$4:$Y$4,0)),$O144),"##BLANK")</f>
        <v>0</v>
      </c>
      <c r="U144" s="16">
        <f>IFERROR(ROUND(INDEX(F_Inputs!$A$4:$Y$268, MATCH(F_Inputs_Formatted!$B144&amp;F_Inputs_Formatted!$H144,F_Inputs!$Y$4:$Y$268,0),MATCH(F_Inputs_Formatted!U$4,F_Inputs!$A$4:$Y$4,0)),$O144),"##BLANK")</f>
        <v>0</v>
      </c>
      <c r="V144" s="16">
        <f>IFERROR(ROUND(INDEX(F_Inputs!$A$4:$Y$268, MATCH(F_Inputs_Formatted!$B144&amp;F_Inputs_Formatted!$H144,F_Inputs!$Y$4:$Y$268,0),MATCH(F_Inputs_Formatted!V$4,F_Inputs!$A$4:$Y$4,0)),$O144),"##BLANK")</f>
        <v>0</v>
      </c>
      <c r="W144" s="16">
        <f>IFERROR(ROUND(INDEX(F_Inputs!$A$4:$Y$268, MATCH(F_Inputs_Formatted!$B144&amp;F_Inputs_Formatted!$H144,F_Inputs!$Y$4:$Y$268,0),MATCH(F_Inputs_Formatted!W$4,F_Inputs!$A$4:$Y$4,0)),$O144),"##BLANK")</f>
        <v>0</v>
      </c>
      <c r="X144" s="16">
        <f>IFERROR(ROUND(INDEX(F_Inputs!$A$4:$Y$268, MATCH(F_Inputs_Formatted!$B144&amp;F_Inputs_Formatted!$H144,F_Inputs!$Y$4:$Y$268,0),MATCH(F_Inputs_Formatted!X$4,F_Inputs!$A$4:$Y$4,0)),$O144),"##BLANK")</f>
        <v>0</v>
      </c>
      <c r="Y144" s="16">
        <f>IFERROR(ROUND(INDEX(F_Inputs!$A$4:$Y$268, MATCH(F_Inputs_Formatted!$B144&amp;F_Inputs_Formatted!$H144,F_Inputs!$Y$4:$Y$268,0),MATCH(F_Inputs_Formatted!Y$4,F_Inputs!$A$4:$Y$4,0)),$O144),"##BLANK")</f>
        <v>0</v>
      </c>
      <c r="Z144" s="16">
        <f>IFERROR(ROUND(INDEX(F_Inputs!$A$4:$Y$268, MATCH(F_Inputs_Formatted!$B144&amp;F_Inputs_Formatted!$H144,F_Inputs!$Y$4:$Y$268,0),MATCH(F_Inputs_Formatted!Z$4,F_Inputs!$A$4:$Y$4,0)),$O144),"##BLANK")</f>
        <v>0</v>
      </c>
      <c r="AA144" s="16">
        <f>IFERROR(ROUND(INDEX(F_Inputs!$A$4:$Y$268, MATCH(F_Inputs_Formatted!$B144&amp;F_Inputs_Formatted!$H144,F_Inputs!$Y$4:$Y$268,0),MATCH(F_Inputs_Formatted!AA$4,F_Inputs!$A$4:$Y$4,0)),$O144),"##BLANK")</f>
        <v>2277.4249</v>
      </c>
      <c r="AB144" s="16">
        <f>IFERROR(ROUND(INDEX(F_Inputs!$A$4:$Y$268, MATCH(F_Inputs_Formatted!$B144&amp;F_Inputs_Formatted!$H144,F_Inputs!$Y$4:$Y$268,0),MATCH(F_Inputs_Formatted!AB$4,F_Inputs!$A$4:$Y$4,0)),$O144),"##BLANK")</f>
        <v>6394.0753999999997</v>
      </c>
      <c r="AC144" s="16">
        <f>IFERROR(ROUND(INDEX(F_Inputs!$A$4:$Y$268, MATCH(F_Inputs_Formatted!$B144&amp;F_Inputs_Formatted!$H144,F_Inputs!$Y$4:$Y$268,0),MATCH(F_Inputs_Formatted!AC$4,F_Inputs!$A$4:$Y$4,0)),$O144),"##BLANK")</f>
        <v>2649.4971</v>
      </c>
      <c r="AD144" s="16">
        <f>IFERROR(ROUND(INDEX(F_Inputs!$A$4:$Y$268, MATCH(F_Inputs_Formatted!$B144&amp;F_Inputs_Formatted!$H144,F_Inputs!$Y$4:$Y$268,0),MATCH(F_Inputs_Formatted!AD$4,F_Inputs!$A$4:$Y$4,0)),$O144),"##BLANK")</f>
        <v>-28286.611199999999</v>
      </c>
      <c r="AE144" s="16">
        <f>IFERROR(ROUND(INDEX(F_Inputs!$A$4:$Y$268, MATCH(F_Inputs_Formatted!$B144&amp;F_Inputs_Formatted!$H144,F_Inputs!$Y$4:$Y$268,0),MATCH(F_Inputs_Formatted!AE$4,F_Inputs!$A$4:$Y$4,0)),$O144),"##BLANK")</f>
        <v>-10004.439700000001</v>
      </c>
      <c r="AF144" s="16">
        <f>IFERROR(ROUND(INDEX(F_Inputs!$A$4:$Y$268, MATCH(F_Inputs_Formatted!$B144&amp;F_Inputs_Formatted!$H144,F_Inputs!$Y$4:$Y$268,0),MATCH(F_Inputs_Formatted!AF$4,F_Inputs!$A$4:$Y$4,0)),$O144),"##BLANK")</f>
        <v>-9210.9467999999997</v>
      </c>
      <c r="AG144" s="16">
        <f>IFERROR(ROUND(INDEX(F_Inputs!$A$4:$Y$268, MATCH(F_Inputs_Formatted!$B144&amp;F_Inputs_Formatted!$H144,F_Inputs!$Y$4:$Y$268,0),MATCH(F_Inputs_Formatted!AG$4,F_Inputs!$A$4:$Y$4,0)),$O144),"##BLANK")</f>
        <v>7121.2232999999997</v>
      </c>
      <c r="AH144" s="16">
        <f>IFERROR(ROUND(INDEX(F_Inputs!$A$4:$Y$268, MATCH(F_Inputs_Formatted!$B144&amp;F_Inputs_Formatted!$H144,F_Inputs!$Y$4:$Y$268,0),MATCH(F_Inputs_Formatted!AH$4,F_Inputs!$A$4:$Y$4,0)),$O144),"##BLANK")</f>
        <v>12207.785599999999</v>
      </c>
      <c r="AI144" s="16">
        <f>IFERROR(ROUND(INDEX(F_Inputs!$A$4:$Y$268, MATCH(F_Inputs_Formatted!$B144&amp;F_Inputs_Formatted!$H144,F_Inputs!$Y$4:$Y$268,0),MATCH(F_Inputs_Formatted!AI$4,F_Inputs!$A$4:$Y$4,0)),$O144),"##BLANK")</f>
        <v>12434.687400000001</v>
      </c>
    </row>
    <row r="145" spans="1:35" x14ac:dyDescent="0.25">
      <c r="A145" s="7"/>
      <c r="B145" s="9" t="s">
        <v>76</v>
      </c>
      <c r="C145" s="9" t="str">
        <f>_xlfn.XLOOKUP($B145,FD_Lists!$B$4:$B$25,FD_Lists!C$4:C$25)</f>
        <v>Severn Trent Water</v>
      </c>
      <c r="D145" s="9" t="str">
        <f>_xlfn.XLOOKUP($B145,FD_Lists!$B$4:$B$25,FD_Lists!D$4:D$25)</f>
        <v>England</v>
      </c>
      <c r="E145" s="9" t="str">
        <f>_xlfn.XLOOKUP($B145,FD_Lists!$B$4:$B$25,FD_Lists!E$4:E$25)</f>
        <v>Company</v>
      </c>
      <c r="F145" s="9" t="str">
        <f>_xlfn.XLOOKUP($B145,FD_Lists!$B$4:$B$25,FD_Lists!F$4:F$25)</f>
        <v>WaSC</v>
      </c>
      <c r="G145" s="10" t="s">
        <v>116</v>
      </c>
      <c r="H145" s="52" t="s">
        <v>64</v>
      </c>
      <c r="I145" s="11" t="str">
        <f t="shared" si="8"/>
        <v>SVEOUT5_09_H_PR24</v>
      </c>
      <c r="J145" s="11" t="s">
        <v>117</v>
      </c>
      <c r="K145" s="11" t="s">
        <v>118</v>
      </c>
      <c r="L145" s="11" t="s">
        <v>119</v>
      </c>
      <c r="M145" s="64" t="str">
        <f>_xlfn.XLOOKUP(F_Inputs_Formatted!H145,F_Inputs!$B:$B,F_Inputs!C:C)</f>
        <v>Underlying calculations for common performance commitments - wastewater - River water quality?(phosphorus) - Reduction in phosphorus from 2020</v>
      </c>
      <c r="N145" s="64" t="str">
        <f>_xlfn.XLOOKUP(F_Inputs_Formatted!H145,F_Inputs!$B:$B,F_Inputs!D:D)</f>
        <v>kg</v>
      </c>
      <c r="O145" s="11">
        <v>4</v>
      </c>
      <c r="P145" s="11"/>
      <c r="Q145" s="16">
        <f>IFERROR(ROUND(INDEX(F_Inputs!$A$4:$Y$268, MATCH(F_Inputs_Formatted!$B145&amp;F_Inputs_Formatted!$H145,F_Inputs!$Y$4:$Y$268,0),MATCH(F_Inputs_Formatted!Q$4,F_Inputs!$A$4:$Y$4,0)),$O145),"##BLANK")</f>
        <v>0</v>
      </c>
      <c r="R145" s="16">
        <f>IFERROR(ROUND(INDEX(F_Inputs!$A$4:$Y$268, MATCH(F_Inputs_Formatted!$B145&amp;F_Inputs_Formatted!$H145,F_Inputs!$Y$4:$Y$268,0),MATCH(F_Inputs_Formatted!R$4,F_Inputs!$A$4:$Y$4,0)),$O145),"##BLANK")</f>
        <v>0</v>
      </c>
      <c r="S145" s="16">
        <f>IFERROR(ROUND(INDEX(F_Inputs!$A$4:$Y$268, MATCH(F_Inputs_Formatted!$B145&amp;F_Inputs_Formatted!$H145,F_Inputs!$Y$4:$Y$268,0),MATCH(F_Inputs_Formatted!S$4,F_Inputs!$A$4:$Y$4,0)),$O145),"##BLANK")</f>
        <v>0</v>
      </c>
      <c r="T145" s="16">
        <f>IFERROR(ROUND(INDEX(F_Inputs!$A$4:$Y$268, MATCH(F_Inputs_Formatted!$B145&amp;F_Inputs_Formatted!$H145,F_Inputs!$Y$4:$Y$268,0),MATCH(F_Inputs_Formatted!T$4,F_Inputs!$A$4:$Y$4,0)),$O145),"##BLANK")</f>
        <v>0</v>
      </c>
      <c r="U145" s="16">
        <f>IFERROR(ROUND(INDEX(F_Inputs!$A$4:$Y$268, MATCH(F_Inputs_Formatted!$B145&amp;F_Inputs_Formatted!$H145,F_Inputs!$Y$4:$Y$268,0),MATCH(F_Inputs_Formatted!U$4,F_Inputs!$A$4:$Y$4,0)),$O145),"##BLANK")</f>
        <v>0</v>
      </c>
      <c r="V145" s="16">
        <f>IFERROR(ROUND(INDEX(F_Inputs!$A$4:$Y$268, MATCH(F_Inputs_Formatted!$B145&amp;F_Inputs_Formatted!$H145,F_Inputs!$Y$4:$Y$268,0),MATCH(F_Inputs_Formatted!V$4,F_Inputs!$A$4:$Y$4,0)),$O145),"##BLANK")</f>
        <v>0</v>
      </c>
      <c r="W145" s="16">
        <f>IFERROR(ROUND(INDEX(F_Inputs!$A$4:$Y$268, MATCH(F_Inputs_Formatted!$B145&amp;F_Inputs_Formatted!$H145,F_Inputs!$Y$4:$Y$268,0),MATCH(F_Inputs_Formatted!W$4,F_Inputs!$A$4:$Y$4,0)),$O145),"##BLANK")</f>
        <v>0</v>
      </c>
      <c r="X145" s="16">
        <f>IFERROR(ROUND(INDEX(F_Inputs!$A$4:$Y$268, MATCH(F_Inputs_Formatted!$B145&amp;F_Inputs_Formatted!$H145,F_Inputs!$Y$4:$Y$268,0),MATCH(F_Inputs_Formatted!X$4,F_Inputs!$A$4:$Y$4,0)),$O145),"##BLANK")</f>
        <v>0</v>
      </c>
      <c r="Y145" s="16">
        <f>IFERROR(ROUND(INDEX(F_Inputs!$A$4:$Y$268, MATCH(F_Inputs_Formatted!$B145&amp;F_Inputs_Formatted!$H145,F_Inputs!$Y$4:$Y$268,0),MATCH(F_Inputs_Formatted!Y$4,F_Inputs!$A$4:$Y$4,0)),$O145),"##BLANK")</f>
        <v>0</v>
      </c>
      <c r="Z145" s="16">
        <f>IFERROR(ROUND(INDEX(F_Inputs!$A$4:$Y$268, MATCH(F_Inputs_Formatted!$B145&amp;F_Inputs_Formatted!$H145,F_Inputs!$Y$4:$Y$268,0),MATCH(F_Inputs_Formatted!Z$4,F_Inputs!$A$4:$Y$4,0)),$O145),"##BLANK")</f>
        <v>0</v>
      </c>
      <c r="AA145" s="16">
        <f>IFERROR(ROUND(INDEX(F_Inputs!$A$4:$Y$268, MATCH(F_Inputs_Formatted!$B145&amp;F_Inputs_Formatted!$H145,F_Inputs!$Y$4:$Y$268,0),MATCH(F_Inputs_Formatted!AA$4,F_Inputs!$A$4:$Y$4,0)),$O145),"##BLANK")</f>
        <v>184831.89910000001</v>
      </c>
      <c r="AB145" s="16">
        <f>IFERROR(ROUND(INDEX(F_Inputs!$A$4:$Y$268, MATCH(F_Inputs_Formatted!$B145&amp;F_Inputs_Formatted!$H145,F_Inputs!$Y$4:$Y$268,0),MATCH(F_Inputs_Formatted!AB$4,F_Inputs!$A$4:$Y$4,0)),$O145),"##BLANK")</f>
        <v>169482.05960000001</v>
      </c>
      <c r="AC145" s="16">
        <f>IFERROR(ROUND(INDEX(F_Inputs!$A$4:$Y$268, MATCH(F_Inputs_Formatted!$B145&amp;F_Inputs_Formatted!$H145,F_Inputs!$Y$4:$Y$268,0),MATCH(F_Inputs_Formatted!AC$4,F_Inputs!$A$4:$Y$4,0)),$O145),"##BLANK")</f>
        <v>180966.53</v>
      </c>
      <c r="AD145" s="16">
        <f>IFERROR(ROUND(INDEX(F_Inputs!$A$4:$Y$268, MATCH(F_Inputs_Formatted!$B145&amp;F_Inputs_Formatted!$H145,F_Inputs!$Y$4:$Y$268,0),MATCH(F_Inputs_Formatted!AD$4,F_Inputs!$A$4:$Y$4,0)),$O145),"##BLANK")</f>
        <v>186267.44639999999</v>
      </c>
      <c r="AE145" s="16">
        <f>IFERROR(ROUND(INDEX(F_Inputs!$A$4:$Y$268, MATCH(F_Inputs_Formatted!$B145&amp;F_Inputs_Formatted!$H145,F_Inputs!$Y$4:$Y$268,0),MATCH(F_Inputs_Formatted!AE$4,F_Inputs!$A$4:$Y$4,0)),$O145),"##BLANK")</f>
        <v>585367.69090000005</v>
      </c>
      <c r="AF145" s="16">
        <f>IFERROR(ROUND(INDEX(F_Inputs!$A$4:$Y$268, MATCH(F_Inputs_Formatted!$B145&amp;F_Inputs_Formatted!$H145,F_Inputs!$Y$4:$Y$268,0),MATCH(F_Inputs_Formatted!AF$4,F_Inputs!$A$4:$Y$4,0)),$O145),"##BLANK")</f>
        <v>623415.72560000001</v>
      </c>
      <c r="AG145" s="16">
        <f>IFERROR(ROUND(INDEX(F_Inputs!$A$4:$Y$268, MATCH(F_Inputs_Formatted!$B145&amp;F_Inputs_Formatted!$H145,F_Inputs!$Y$4:$Y$268,0),MATCH(F_Inputs_Formatted!AG$4,F_Inputs!$A$4:$Y$4,0)),$O145),"##BLANK")</f>
        <v>779730.41119999997</v>
      </c>
      <c r="AH145" s="16">
        <f>IFERROR(ROUND(INDEX(F_Inputs!$A$4:$Y$268, MATCH(F_Inputs_Formatted!$B145&amp;F_Inputs_Formatted!$H145,F_Inputs!$Y$4:$Y$268,0),MATCH(F_Inputs_Formatted!AH$4,F_Inputs!$A$4:$Y$4,0)),$O145),"##BLANK")</f>
        <v>886671.86739999999</v>
      </c>
      <c r="AI145" s="16">
        <f>IFERROR(ROUND(INDEX(F_Inputs!$A$4:$Y$268, MATCH(F_Inputs_Formatted!$B145&amp;F_Inputs_Formatted!$H145,F_Inputs!$Y$4:$Y$268,0),MATCH(F_Inputs_Formatted!AI$4,F_Inputs!$A$4:$Y$4,0)),$O145),"##BLANK")</f>
        <v>886671.86739999999</v>
      </c>
    </row>
    <row r="146" spans="1:35" x14ac:dyDescent="0.25">
      <c r="A146" s="7"/>
      <c r="B146" s="9" t="s">
        <v>81</v>
      </c>
      <c r="C146" s="9" t="str">
        <f>_xlfn.XLOOKUP($B146,FD_Lists!$B$4:$B$25,FD_Lists!C$4:C$25)</f>
        <v>Southern Water</v>
      </c>
      <c r="D146" s="9" t="str">
        <f>_xlfn.XLOOKUP($B146,FD_Lists!$B$4:$B$25,FD_Lists!D$4:D$25)</f>
        <v>England</v>
      </c>
      <c r="E146" s="9" t="str">
        <f>_xlfn.XLOOKUP($B146,FD_Lists!$B$4:$B$25,FD_Lists!E$4:E$25)</f>
        <v>Company</v>
      </c>
      <c r="F146" s="9" t="str">
        <f>_xlfn.XLOOKUP($B146,FD_Lists!$B$4:$B$25,FD_Lists!F$4:F$25)</f>
        <v>WaSC</v>
      </c>
      <c r="G146" s="10" t="s">
        <v>116</v>
      </c>
      <c r="H146" s="52" t="s">
        <v>64</v>
      </c>
      <c r="I146" s="11" t="str">
        <f t="shared" si="8"/>
        <v>SRNOUT5_09_H_PR24</v>
      </c>
      <c r="J146" s="11" t="s">
        <v>117</v>
      </c>
      <c r="K146" s="11" t="s">
        <v>118</v>
      </c>
      <c r="L146" s="11" t="s">
        <v>119</v>
      </c>
      <c r="M146" s="64" t="str">
        <f>_xlfn.XLOOKUP(F_Inputs_Formatted!H146,F_Inputs!$B:$B,F_Inputs!C:C)</f>
        <v>Underlying calculations for common performance commitments - wastewater - River water quality?(phosphorus) - Reduction in phosphorus from 2020</v>
      </c>
      <c r="N146" s="64" t="str">
        <f>_xlfn.XLOOKUP(F_Inputs_Formatted!H146,F_Inputs!$B:$B,F_Inputs!D:D)</f>
        <v>kg</v>
      </c>
      <c r="O146" s="11">
        <v>4</v>
      </c>
      <c r="P146" s="11"/>
      <c r="Q146" s="16">
        <f>IFERROR(ROUND(INDEX(F_Inputs!$A$4:$Y$268, MATCH(F_Inputs_Formatted!$B146&amp;F_Inputs_Formatted!$H146,F_Inputs!$Y$4:$Y$268,0),MATCH(F_Inputs_Formatted!Q$4,F_Inputs!$A$4:$Y$4,0)),$O146),"##BLANK")</f>
        <v>0</v>
      </c>
      <c r="R146" s="16">
        <f>IFERROR(ROUND(INDEX(F_Inputs!$A$4:$Y$268, MATCH(F_Inputs_Formatted!$B146&amp;F_Inputs_Formatted!$H146,F_Inputs!$Y$4:$Y$268,0),MATCH(F_Inputs_Formatted!R$4,F_Inputs!$A$4:$Y$4,0)),$O146),"##BLANK")</f>
        <v>0</v>
      </c>
      <c r="S146" s="16">
        <f>IFERROR(ROUND(INDEX(F_Inputs!$A$4:$Y$268, MATCH(F_Inputs_Formatted!$B146&amp;F_Inputs_Formatted!$H146,F_Inputs!$Y$4:$Y$268,0),MATCH(F_Inputs_Formatted!S$4,F_Inputs!$A$4:$Y$4,0)),$O146),"##BLANK")</f>
        <v>0</v>
      </c>
      <c r="T146" s="16">
        <f>IFERROR(ROUND(INDEX(F_Inputs!$A$4:$Y$268, MATCH(F_Inputs_Formatted!$B146&amp;F_Inputs_Formatted!$H146,F_Inputs!$Y$4:$Y$268,0),MATCH(F_Inputs_Formatted!T$4,F_Inputs!$A$4:$Y$4,0)),$O146),"##BLANK")</f>
        <v>0</v>
      </c>
      <c r="U146" s="16">
        <f>IFERROR(ROUND(INDEX(F_Inputs!$A$4:$Y$268, MATCH(F_Inputs_Formatted!$B146&amp;F_Inputs_Formatted!$H146,F_Inputs!$Y$4:$Y$268,0),MATCH(F_Inputs_Formatted!U$4,F_Inputs!$A$4:$Y$4,0)),$O146),"##BLANK")</f>
        <v>0</v>
      </c>
      <c r="V146" s="16">
        <f>IFERROR(ROUND(INDEX(F_Inputs!$A$4:$Y$268, MATCH(F_Inputs_Formatted!$B146&amp;F_Inputs_Formatted!$H146,F_Inputs!$Y$4:$Y$268,0),MATCH(F_Inputs_Formatted!V$4,F_Inputs!$A$4:$Y$4,0)),$O146),"##BLANK")</f>
        <v>0</v>
      </c>
      <c r="W146" s="16">
        <f>IFERROR(ROUND(INDEX(F_Inputs!$A$4:$Y$268, MATCH(F_Inputs_Formatted!$B146&amp;F_Inputs_Formatted!$H146,F_Inputs!$Y$4:$Y$268,0),MATCH(F_Inputs_Formatted!W$4,F_Inputs!$A$4:$Y$4,0)),$O146),"##BLANK")</f>
        <v>0</v>
      </c>
      <c r="X146" s="16">
        <f>IFERROR(ROUND(INDEX(F_Inputs!$A$4:$Y$268, MATCH(F_Inputs_Formatted!$B146&amp;F_Inputs_Formatted!$H146,F_Inputs!$Y$4:$Y$268,0),MATCH(F_Inputs_Formatted!X$4,F_Inputs!$A$4:$Y$4,0)),$O146),"##BLANK")</f>
        <v>0</v>
      </c>
      <c r="Y146" s="16">
        <f>IFERROR(ROUND(INDEX(F_Inputs!$A$4:$Y$268, MATCH(F_Inputs_Formatted!$B146&amp;F_Inputs_Formatted!$H146,F_Inputs!$Y$4:$Y$268,0),MATCH(F_Inputs_Formatted!Y$4,F_Inputs!$A$4:$Y$4,0)),$O146),"##BLANK")</f>
        <v>0</v>
      </c>
      <c r="Z146" s="16">
        <f>IFERROR(ROUND(INDEX(F_Inputs!$A$4:$Y$268, MATCH(F_Inputs_Formatted!$B146&amp;F_Inputs_Formatted!$H146,F_Inputs!$Y$4:$Y$268,0),MATCH(F_Inputs_Formatted!Z$4,F_Inputs!$A$4:$Y$4,0)),$O146),"##BLANK")</f>
        <v>0</v>
      </c>
      <c r="AA146" s="16">
        <f>IFERROR(ROUND(INDEX(F_Inputs!$A$4:$Y$268, MATCH(F_Inputs_Formatted!$B146&amp;F_Inputs_Formatted!$H146,F_Inputs!$Y$4:$Y$268,0),MATCH(F_Inputs_Formatted!AA$4,F_Inputs!$A$4:$Y$4,0)),$O146),"##BLANK")</f>
        <v>0</v>
      </c>
      <c r="AB146" s="16">
        <f>IFERROR(ROUND(INDEX(F_Inputs!$A$4:$Y$268, MATCH(F_Inputs_Formatted!$B146&amp;F_Inputs_Formatted!$H146,F_Inputs!$Y$4:$Y$268,0),MATCH(F_Inputs_Formatted!AB$4,F_Inputs!$A$4:$Y$4,0)),$O146),"##BLANK")</f>
        <v>0</v>
      </c>
      <c r="AC146" s="16">
        <f>IFERROR(ROUND(INDEX(F_Inputs!$A$4:$Y$268, MATCH(F_Inputs_Formatted!$B146&amp;F_Inputs_Formatted!$H146,F_Inputs!$Y$4:$Y$268,0),MATCH(F_Inputs_Formatted!AC$4,F_Inputs!$A$4:$Y$4,0)),$O146),"##BLANK")</f>
        <v>0</v>
      </c>
      <c r="AD146" s="16">
        <f>IFERROR(ROUND(INDEX(F_Inputs!$A$4:$Y$268, MATCH(F_Inputs_Formatted!$B146&amp;F_Inputs_Formatted!$H146,F_Inputs!$Y$4:$Y$268,0),MATCH(F_Inputs_Formatted!AD$4,F_Inputs!$A$4:$Y$4,0)),$O146),"##BLANK")</f>
        <v>84345.593099999998</v>
      </c>
      <c r="AE146" s="16">
        <f>IFERROR(ROUND(INDEX(F_Inputs!$A$4:$Y$268, MATCH(F_Inputs_Formatted!$B146&amp;F_Inputs_Formatted!$H146,F_Inputs!$Y$4:$Y$268,0),MATCH(F_Inputs_Formatted!AE$4,F_Inputs!$A$4:$Y$4,0)),$O146),"##BLANK")</f>
        <v>84345.593099999998</v>
      </c>
      <c r="AF146" s="16">
        <f>IFERROR(ROUND(INDEX(F_Inputs!$A$4:$Y$268, MATCH(F_Inputs_Formatted!$B146&amp;F_Inputs_Formatted!$H146,F_Inputs!$Y$4:$Y$268,0),MATCH(F_Inputs_Formatted!AF$4,F_Inputs!$A$4:$Y$4,0)),$O146),"##BLANK")</f>
        <v>84345.593099999998</v>
      </c>
      <c r="AG146" s="16">
        <f>IFERROR(ROUND(INDEX(F_Inputs!$A$4:$Y$268, MATCH(F_Inputs_Formatted!$B146&amp;F_Inputs_Formatted!$H146,F_Inputs!$Y$4:$Y$268,0),MATCH(F_Inputs_Formatted!AG$4,F_Inputs!$A$4:$Y$4,0)),$O146),"##BLANK")</f>
        <v>84345.593099999998</v>
      </c>
      <c r="AH146" s="16">
        <f>IFERROR(ROUND(INDEX(F_Inputs!$A$4:$Y$268, MATCH(F_Inputs_Formatted!$B146&amp;F_Inputs_Formatted!$H146,F_Inputs!$Y$4:$Y$268,0),MATCH(F_Inputs_Formatted!AH$4,F_Inputs!$A$4:$Y$4,0)),$O146),"##BLANK")</f>
        <v>84345.593099999998</v>
      </c>
      <c r="AI146" s="16">
        <f>IFERROR(ROUND(INDEX(F_Inputs!$A$4:$Y$268, MATCH(F_Inputs_Formatted!$B146&amp;F_Inputs_Formatted!$H146,F_Inputs!$Y$4:$Y$268,0),MATCH(F_Inputs_Formatted!AI$4,F_Inputs!$A$4:$Y$4,0)),$O146),"##BLANK")</f>
        <v>182028.3842</v>
      </c>
    </row>
    <row r="147" spans="1:35" x14ac:dyDescent="0.25">
      <c r="A147" s="7"/>
      <c r="B147" s="9" t="s">
        <v>82</v>
      </c>
      <c r="C147" s="9" t="str">
        <f>_xlfn.XLOOKUP($B147,FD_Lists!$B$4:$B$25,FD_Lists!C$4:C$25)</f>
        <v>Thames Water</v>
      </c>
      <c r="D147" s="9" t="str">
        <f>_xlfn.XLOOKUP($B147,FD_Lists!$B$4:$B$25,FD_Lists!D$4:D$25)</f>
        <v>England</v>
      </c>
      <c r="E147" s="9" t="str">
        <f>_xlfn.XLOOKUP($B147,FD_Lists!$B$4:$B$25,FD_Lists!E$4:E$25)</f>
        <v>Company</v>
      </c>
      <c r="F147" s="9" t="str">
        <f>_xlfn.XLOOKUP($B147,FD_Lists!$B$4:$B$25,FD_Lists!F$4:F$25)</f>
        <v>WaSC</v>
      </c>
      <c r="G147" s="10" t="s">
        <v>116</v>
      </c>
      <c r="H147" s="52" t="s">
        <v>64</v>
      </c>
      <c r="I147" s="11" t="str">
        <f t="shared" si="8"/>
        <v>TMSOUT5_09_H_PR24</v>
      </c>
      <c r="J147" s="11" t="s">
        <v>117</v>
      </c>
      <c r="K147" s="11" t="s">
        <v>118</v>
      </c>
      <c r="L147" s="11" t="s">
        <v>119</v>
      </c>
      <c r="M147" s="64" t="str">
        <f>_xlfn.XLOOKUP(F_Inputs_Formatted!H147,F_Inputs!$B:$B,F_Inputs!C:C)</f>
        <v>Underlying calculations for common performance commitments - wastewater - River water quality?(phosphorus) - Reduction in phosphorus from 2020</v>
      </c>
      <c r="N147" s="64" t="str">
        <f>_xlfn.XLOOKUP(F_Inputs_Formatted!H147,F_Inputs!$B:$B,F_Inputs!D:D)</f>
        <v>kg</v>
      </c>
      <c r="O147" s="11">
        <v>4</v>
      </c>
      <c r="P147" s="11"/>
      <c r="Q147" s="16">
        <f>IFERROR(ROUND(INDEX(F_Inputs!$A$4:$Y$268, MATCH(F_Inputs_Formatted!$B147&amp;F_Inputs_Formatted!$H147,F_Inputs!$Y$4:$Y$268,0),MATCH(F_Inputs_Formatted!Q$4,F_Inputs!$A$4:$Y$4,0)),$O147),"##BLANK")</f>
        <v>72194.198999999993</v>
      </c>
      <c r="R147" s="16">
        <f>IFERROR(ROUND(INDEX(F_Inputs!$A$4:$Y$268, MATCH(F_Inputs_Formatted!$B147&amp;F_Inputs_Formatted!$H147,F_Inputs!$Y$4:$Y$268,0),MATCH(F_Inputs_Formatted!R$4,F_Inputs!$A$4:$Y$4,0)),$O147),"##BLANK")</f>
        <v>-71094.672399999996</v>
      </c>
      <c r="S147" s="16">
        <f>IFERROR(ROUND(INDEX(F_Inputs!$A$4:$Y$268, MATCH(F_Inputs_Formatted!$B147&amp;F_Inputs_Formatted!$H147,F_Inputs!$Y$4:$Y$268,0),MATCH(F_Inputs_Formatted!S$4,F_Inputs!$A$4:$Y$4,0)),$O147),"##BLANK")</f>
        <v>-15003.320299999999</v>
      </c>
      <c r="T147" s="16">
        <f>IFERROR(ROUND(INDEX(F_Inputs!$A$4:$Y$268, MATCH(F_Inputs_Formatted!$B147&amp;F_Inputs_Formatted!$H147,F_Inputs!$Y$4:$Y$268,0),MATCH(F_Inputs_Formatted!T$4,F_Inputs!$A$4:$Y$4,0)),$O147),"##BLANK")</f>
        <v>13974.9797</v>
      </c>
      <c r="U147" s="16">
        <f>IFERROR(ROUND(INDEX(F_Inputs!$A$4:$Y$268, MATCH(F_Inputs_Formatted!$B147&amp;F_Inputs_Formatted!$H147,F_Inputs!$Y$4:$Y$268,0),MATCH(F_Inputs_Formatted!U$4,F_Inputs!$A$4:$Y$4,0)),$O147),"##BLANK")</f>
        <v>42884.624300000003</v>
      </c>
      <c r="V147" s="16">
        <f>IFERROR(ROUND(INDEX(F_Inputs!$A$4:$Y$268, MATCH(F_Inputs_Formatted!$B147&amp;F_Inputs_Formatted!$H147,F_Inputs!$Y$4:$Y$268,0),MATCH(F_Inputs_Formatted!V$4,F_Inputs!$A$4:$Y$4,0)),$O147),"##BLANK")</f>
        <v>16118.177600000001</v>
      </c>
      <c r="W147" s="16">
        <f>IFERROR(ROUND(INDEX(F_Inputs!$A$4:$Y$268, MATCH(F_Inputs_Formatted!$B147&amp;F_Inputs_Formatted!$H147,F_Inputs!$Y$4:$Y$268,0),MATCH(F_Inputs_Formatted!W$4,F_Inputs!$A$4:$Y$4,0)),$O147),"##BLANK")</f>
        <v>101396.86169999999</v>
      </c>
      <c r="X147" s="16">
        <f>IFERROR(ROUND(INDEX(F_Inputs!$A$4:$Y$268, MATCH(F_Inputs_Formatted!$B147&amp;F_Inputs_Formatted!$H147,F_Inputs!$Y$4:$Y$268,0),MATCH(F_Inputs_Formatted!X$4,F_Inputs!$A$4:$Y$4,0)),$O147),"##BLANK")</f>
        <v>110991.58259999999</v>
      </c>
      <c r="Y147" s="16">
        <f>IFERROR(ROUND(INDEX(F_Inputs!$A$4:$Y$268, MATCH(F_Inputs_Formatted!$B147&amp;F_Inputs_Formatted!$H147,F_Inputs!$Y$4:$Y$268,0),MATCH(F_Inputs_Formatted!Y$4,F_Inputs!$A$4:$Y$4,0)),$O147),"##BLANK")</f>
        <v>97902.815499999997</v>
      </c>
      <c r="Z147" s="16">
        <f>IFERROR(ROUND(INDEX(F_Inputs!$A$4:$Y$268, MATCH(F_Inputs_Formatted!$B147&amp;F_Inputs_Formatted!$H147,F_Inputs!$Y$4:$Y$268,0),MATCH(F_Inputs_Formatted!Z$4,F_Inputs!$A$4:$Y$4,0)),$O147),"##BLANK")</f>
        <v>0</v>
      </c>
      <c r="AA147" s="16">
        <f>IFERROR(ROUND(INDEX(F_Inputs!$A$4:$Y$268, MATCH(F_Inputs_Formatted!$B147&amp;F_Inputs_Formatted!$H147,F_Inputs!$Y$4:$Y$268,0),MATCH(F_Inputs_Formatted!AA$4,F_Inputs!$A$4:$Y$4,0)),$O147),"##BLANK")</f>
        <v>23284.135699999999</v>
      </c>
      <c r="AB147" s="16">
        <f>IFERROR(ROUND(INDEX(F_Inputs!$A$4:$Y$268, MATCH(F_Inputs_Formatted!$B147&amp;F_Inputs_Formatted!$H147,F_Inputs!$Y$4:$Y$268,0),MATCH(F_Inputs_Formatted!AB$4,F_Inputs!$A$4:$Y$4,0)),$O147),"##BLANK")</f>
        <v>67001.650299999994</v>
      </c>
      <c r="AC147" s="16">
        <f>IFERROR(ROUND(INDEX(F_Inputs!$A$4:$Y$268, MATCH(F_Inputs_Formatted!$B147&amp;F_Inputs_Formatted!$H147,F_Inputs!$Y$4:$Y$268,0),MATCH(F_Inputs_Formatted!AC$4,F_Inputs!$A$4:$Y$4,0)),$O147),"##BLANK")</f>
        <v>32987.406000000003</v>
      </c>
      <c r="AD147" s="16">
        <f>IFERROR(ROUND(INDEX(F_Inputs!$A$4:$Y$268, MATCH(F_Inputs_Formatted!$B147&amp;F_Inputs_Formatted!$H147,F_Inputs!$Y$4:$Y$268,0),MATCH(F_Inputs_Formatted!AD$4,F_Inputs!$A$4:$Y$4,0)),$O147),"##BLANK")</f>
        <v>33229.629399999998</v>
      </c>
      <c r="AE147" s="16">
        <f>IFERROR(ROUND(INDEX(F_Inputs!$A$4:$Y$268, MATCH(F_Inputs_Formatted!$B147&amp;F_Inputs_Formatted!$H147,F_Inputs!$Y$4:$Y$268,0),MATCH(F_Inputs_Formatted!AE$4,F_Inputs!$A$4:$Y$4,0)),$O147),"##BLANK")</f>
        <v>44064.112500000003</v>
      </c>
      <c r="AF147" s="16">
        <f>IFERROR(ROUND(INDEX(F_Inputs!$A$4:$Y$268, MATCH(F_Inputs_Formatted!$B147&amp;F_Inputs_Formatted!$H147,F_Inputs!$Y$4:$Y$268,0),MATCH(F_Inputs_Formatted!AF$4,F_Inputs!$A$4:$Y$4,0)),$O147),"##BLANK")</f>
        <v>44064.112500000003</v>
      </c>
      <c r="AG147" s="16">
        <f>IFERROR(ROUND(INDEX(F_Inputs!$A$4:$Y$268, MATCH(F_Inputs_Formatted!$B147&amp;F_Inputs_Formatted!$H147,F_Inputs!$Y$4:$Y$268,0),MATCH(F_Inputs_Formatted!AG$4,F_Inputs!$A$4:$Y$4,0)),$O147),"##BLANK")</f>
        <v>65737.865300000005</v>
      </c>
      <c r="AH147" s="16">
        <f>IFERROR(ROUND(INDEX(F_Inputs!$A$4:$Y$268, MATCH(F_Inputs_Formatted!$B147&amp;F_Inputs_Formatted!$H147,F_Inputs!$Y$4:$Y$268,0),MATCH(F_Inputs_Formatted!AH$4,F_Inputs!$A$4:$Y$4,0)),$O147),"##BLANK")</f>
        <v>123963.0919</v>
      </c>
      <c r="AI147" s="16">
        <f>IFERROR(ROUND(INDEX(F_Inputs!$A$4:$Y$268, MATCH(F_Inputs_Formatted!$B147&amp;F_Inputs_Formatted!$H147,F_Inputs!$Y$4:$Y$268,0),MATCH(F_Inputs_Formatted!AI$4,F_Inputs!$A$4:$Y$4,0)),$O147),"##BLANK")</f>
        <v>163853.63320000001</v>
      </c>
    </row>
    <row r="148" spans="1:35" x14ac:dyDescent="0.25">
      <c r="A148" s="14" t="s">
        <v>120</v>
      </c>
      <c r="B148" s="9" t="s">
        <v>83</v>
      </c>
      <c r="C148" s="9" t="str">
        <f>_xlfn.XLOOKUP($B148,FD_Lists!$B$4:$B$25,FD_Lists!C$4:C$25)</f>
        <v xml:space="preserve">United Utilities </v>
      </c>
      <c r="D148" s="9" t="str">
        <f>_xlfn.XLOOKUP($B148,FD_Lists!$B$4:$B$25,FD_Lists!D$4:D$25)</f>
        <v>England</v>
      </c>
      <c r="E148" s="9" t="str">
        <f>_xlfn.XLOOKUP($B148,FD_Lists!$B$4:$B$25,FD_Lists!E$4:E$25)</f>
        <v>Company</v>
      </c>
      <c r="F148" s="9" t="str">
        <f>_xlfn.XLOOKUP($B148,FD_Lists!$B$4:$B$25,FD_Lists!F$4:F$25)</f>
        <v>WaSC</v>
      </c>
      <c r="G148" s="10" t="s">
        <v>116</v>
      </c>
      <c r="H148" s="52" t="s">
        <v>64</v>
      </c>
      <c r="I148" s="11" t="str">
        <f t="shared" si="8"/>
        <v>NWTOUT5_09_H_PR24</v>
      </c>
      <c r="J148" s="11" t="s">
        <v>117</v>
      </c>
      <c r="K148" s="11" t="s">
        <v>118</v>
      </c>
      <c r="L148" s="11" t="s">
        <v>119</v>
      </c>
      <c r="M148" s="64" t="str">
        <f>_xlfn.XLOOKUP(F_Inputs_Formatted!H148,F_Inputs!$B:$B,F_Inputs!C:C)</f>
        <v>Underlying calculations for common performance commitments - wastewater - River water quality?(phosphorus) - Reduction in phosphorus from 2020</v>
      </c>
      <c r="N148" s="64" t="str">
        <f>_xlfn.XLOOKUP(F_Inputs_Formatted!H148,F_Inputs!$B:$B,F_Inputs!D:D)</f>
        <v>kg</v>
      </c>
      <c r="O148" s="11">
        <v>4</v>
      </c>
      <c r="P148" s="11"/>
      <c r="Q148" s="16">
        <f>IFERROR(ROUND(INDEX(F_Inputs!$A$4:$Y$268, MATCH(F_Inputs_Formatted!$B148&amp;F_Inputs_Formatted!$H148,F_Inputs!$Y$4:$Y$268,0),MATCH(F_Inputs_Formatted!Q$4,F_Inputs!$A$4:$Y$4,0)),$O148),"##BLANK")</f>
        <v>0</v>
      </c>
      <c r="R148" s="16">
        <f>IFERROR(ROUND(INDEX(F_Inputs!$A$4:$Y$268, MATCH(F_Inputs_Formatted!$B148&amp;F_Inputs_Formatted!$H148,F_Inputs!$Y$4:$Y$268,0),MATCH(F_Inputs_Formatted!R$4,F_Inputs!$A$4:$Y$4,0)),$O148),"##BLANK")</f>
        <v>0</v>
      </c>
      <c r="S148" s="16">
        <f>IFERROR(ROUND(INDEX(F_Inputs!$A$4:$Y$268, MATCH(F_Inputs_Formatted!$B148&amp;F_Inputs_Formatted!$H148,F_Inputs!$Y$4:$Y$268,0),MATCH(F_Inputs_Formatted!S$4,F_Inputs!$A$4:$Y$4,0)),$O148),"##BLANK")</f>
        <v>0</v>
      </c>
      <c r="T148" s="16">
        <f>IFERROR(ROUND(INDEX(F_Inputs!$A$4:$Y$268, MATCH(F_Inputs_Formatted!$B148&amp;F_Inputs_Formatted!$H148,F_Inputs!$Y$4:$Y$268,0),MATCH(F_Inputs_Formatted!T$4,F_Inputs!$A$4:$Y$4,0)),$O148),"##BLANK")</f>
        <v>0</v>
      </c>
      <c r="U148" s="16">
        <f>IFERROR(ROUND(INDEX(F_Inputs!$A$4:$Y$268, MATCH(F_Inputs_Formatted!$B148&amp;F_Inputs_Formatted!$H148,F_Inputs!$Y$4:$Y$268,0),MATCH(F_Inputs_Formatted!U$4,F_Inputs!$A$4:$Y$4,0)),$O148),"##BLANK")</f>
        <v>0</v>
      </c>
      <c r="V148" s="16">
        <f>IFERROR(ROUND(INDEX(F_Inputs!$A$4:$Y$268, MATCH(F_Inputs_Formatted!$B148&amp;F_Inputs_Formatted!$H148,F_Inputs!$Y$4:$Y$268,0),MATCH(F_Inputs_Formatted!V$4,F_Inputs!$A$4:$Y$4,0)),$O148),"##BLANK")</f>
        <v>0</v>
      </c>
      <c r="W148" s="16">
        <f>IFERROR(ROUND(INDEX(F_Inputs!$A$4:$Y$268, MATCH(F_Inputs_Formatted!$B148&amp;F_Inputs_Formatted!$H148,F_Inputs!$Y$4:$Y$268,0),MATCH(F_Inputs_Formatted!W$4,F_Inputs!$A$4:$Y$4,0)),$O148),"##BLANK")</f>
        <v>0</v>
      </c>
      <c r="X148" s="16">
        <f>IFERROR(ROUND(INDEX(F_Inputs!$A$4:$Y$268, MATCH(F_Inputs_Formatted!$B148&amp;F_Inputs_Formatted!$H148,F_Inputs!$Y$4:$Y$268,0),MATCH(F_Inputs_Formatted!X$4,F_Inputs!$A$4:$Y$4,0)),$O148),"##BLANK")</f>
        <v>0</v>
      </c>
      <c r="Y148" s="16">
        <f>IFERROR(ROUND(INDEX(F_Inputs!$A$4:$Y$268, MATCH(F_Inputs_Formatted!$B148&amp;F_Inputs_Formatted!$H148,F_Inputs!$Y$4:$Y$268,0),MATCH(F_Inputs_Formatted!Y$4,F_Inputs!$A$4:$Y$4,0)),$O148),"##BLANK")</f>
        <v>0</v>
      </c>
      <c r="Z148" s="16">
        <f>IFERROR(ROUND(INDEX(F_Inputs!$A$4:$Y$268, MATCH(F_Inputs_Formatted!$B148&amp;F_Inputs_Formatted!$H148,F_Inputs!$Y$4:$Y$268,0),MATCH(F_Inputs_Formatted!Z$4,F_Inputs!$A$4:$Y$4,0)),$O148),"##BLANK")</f>
        <v>0</v>
      </c>
      <c r="AA148" s="16">
        <f>IFERROR(ROUND(INDEX(F_Inputs!$A$4:$Y$268, MATCH(F_Inputs_Formatted!$B148&amp;F_Inputs_Formatted!$H148,F_Inputs!$Y$4:$Y$268,0),MATCH(F_Inputs_Formatted!AA$4,F_Inputs!$A$4:$Y$4,0)),$O148),"##BLANK")</f>
        <v>0</v>
      </c>
      <c r="AB148" s="16">
        <f>IFERROR(ROUND(INDEX(F_Inputs!$A$4:$Y$268, MATCH(F_Inputs_Formatted!$B148&amp;F_Inputs_Formatted!$H148,F_Inputs!$Y$4:$Y$268,0),MATCH(F_Inputs_Formatted!AB$4,F_Inputs!$A$4:$Y$4,0)),$O148),"##BLANK")</f>
        <v>14392.5826</v>
      </c>
      <c r="AC148" s="16">
        <f>IFERROR(ROUND(INDEX(F_Inputs!$A$4:$Y$268, MATCH(F_Inputs_Formatted!$B148&amp;F_Inputs_Formatted!$H148,F_Inputs!$Y$4:$Y$268,0),MATCH(F_Inputs_Formatted!AC$4,F_Inputs!$A$4:$Y$4,0)),$O148),"##BLANK")</f>
        <v>29079.873</v>
      </c>
      <c r="AD148" s="16">
        <f>IFERROR(ROUND(INDEX(F_Inputs!$A$4:$Y$268, MATCH(F_Inputs_Formatted!$B148&amp;F_Inputs_Formatted!$H148,F_Inputs!$Y$4:$Y$268,0),MATCH(F_Inputs_Formatted!AD$4,F_Inputs!$A$4:$Y$4,0)),$O148),"##BLANK")</f>
        <v>89274.127900000007</v>
      </c>
      <c r="AE148" s="16">
        <f>IFERROR(ROUND(INDEX(F_Inputs!$A$4:$Y$268, MATCH(F_Inputs_Formatted!$B148&amp;F_Inputs_Formatted!$H148,F_Inputs!$Y$4:$Y$268,0),MATCH(F_Inputs_Formatted!AE$4,F_Inputs!$A$4:$Y$4,0)),$O148),"##BLANK")</f>
        <v>356969.99440000003</v>
      </c>
      <c r="AF148" s="16">
        <f>IFERROR(ROUND(INDEX(F_Inputs!$A$4:$Y$268, MATCH(F_Inputs_Formatted!$B148&amp;F_Inputs_Formatted!$H148,F_Inputs!$Y$4:$Y$268,0),MATCH(F_Inputs_Formatted!AF$4,F_Inputs!$A$4:$Y$4,0)),$O148),"##BLANK")</f>
        <v>364019.27399999998</v>
      </c>
      <c r="AG148" s="16">
        <f>IFERROR(ROUND(INDEX(F_Inputs!$A$4:$Y$268, MATCH(F_Inputs_Formatted!$B148&amp;F_Inputs_Formatted!$H148,F_Inputs!$Y$4:$Y$268,0),MATCH(F_Inputs_Formatted!AG$4,F_Inputs!$A$4:$Y$4,0)),$O148),"##BLANK")</f>
        <v>483740.68070000003</v>
      </c>
      <c r="AH148" s="16">
        <f>IFERROR(ROUND(INDEX(F_Inputs!$A$4:$Y$268, MATCH(F_Inputs_Formatted!$B148&amp;F_Inputs_Formatted!$H148,F_Inputs!$Y$4:$Y$268,0),MATCH(F_Inputs_Formatted!AH$4,F_Inputs!$A$4:$Y$4,0)),$O148),"##BLANK")</f>
        <v>483740.68070000003</v>
      </c>
      <c r="AI148" s="16">
        <f>IFERROR(ROUND(INDEX(F_Inputs!$A$4:$Y$268, MATCH(F_Inputs_Formatted!$B148&amp;F_Inputs_Formatted!$H148,F_Inputs!$Y$4:$Y$268,0),MATCH(F_Inputs_Formatted!AI$4,F_Inputs!$A$4:$Y$4,0)),$O148),"##BLANK")</f>
        <v>780918.67839999998</v>
      </c>
    </row>
    <row r="149" spans="1:35" x14ac:dyDescent="0.25">
      <c r="A149" s="7"/>
      <c r="B149" s="9" t="s">
        <v>86</v>
      </c>
      <c r="C149" s="9" t="str">
        <f>_xlfn.XLOOKUP($B149,FD_Lists!$B$4:$B$25,FD_Lists!C$4:C$25)</f>
        <v>Wessex Water</v>
      </c>
      <c r="D149" s="9" t="str">
        <f>_xlfn.XLOOKUP($B149,FD_Lists!$B$4:$B$25,FD_Lists!D$4:D$25)</f>
        <v>England</v>
      </c>
      <c r="E149" s="9" t="str">
        <f>_xlfn.XLOOKUP($B149,FD_Lists!$B$4:$B$25,FD_Lists!E$4:E$25)</f>
        <v>Company</v>
      </c>
      <c r="F149" s="9" t="str">
        <f>_xlfn.XLOOKUP($B149,FD_Lists!$B$4:$B$25,FD_Lists!F$4:F$25)</f>
        <v>WaSC</v>
      </c>
      <c r="G149" s="10" t="s">
        <v>116</v>
      </c>
      <c r="H149" s="52" t="s">
        <v>64</v>
      </c>
      <c r="I149" s="11" t="str">
        <f t="shared" si="8"/>
        <v>WSXOUT5_09_H_PR24</v>
      </c>
      <c r="J149" s="11" t="s">
        <v>117</v>
      </c>
      <c r="K149" s="11" t="s">
        <v>118</v>
      </c>
      <c r="L149" s="11" t="s">
        <v>119</v>
      </c>
      <c r="M149" s="64" t="str">
        <f>_xlfn.XLOOKUP(F_Inputs_Formatted!H149,F_Inputs!$B:$B,F_Inputs!C:C)</f>
        <v>Underlying calculations for common performance commitments - wastewater - River water quality?(phosphorus) - Reduction in phosphorus from 2020</v>
      </c>
      <c r="N149" s="64" t="str">
        <f>_xlfn.XLOOKUP(F_Inputs_Formatted!H149,F_Inputs!$B:$B,F_Inputs!D:D)</f>
        <v>kg</v>
      </c>
      <c r="O149" s="11">
        <v>4</v>
      </c>
      <c r="P149" s="11"/>
      <c r="Q149" s="16">
        <f>IFERROR(ROUND(INDEX(F_Inputs!$A$4:$Y$268, MATCH(F_Inputs_Formatted!$B149&amp;F_Inputs_Formatted!$H149,F_Inputs!$Y$4:$Y$268,0),MATCH(F_Inputs_Formatted!Q$4,F_Inputs!$A$4:$Y$4,0)),$O149),"##BLANK")</f>
        <v>4310.0652</v>
      </c>
      <c r="R149" s="16">
        <f>IFERROR(ROUND(INDEX(F_Inputs!$A$4:$Y$268, MATCH(F_Inputs_Formatted!$B149&amp;F_Inputs_Formatted!$H149,F_Inputs!$Y$4:$Y$268,0),MATCH(F_Inputs_Formatted!R$4,F_Inputs!$A$4:$Y$4,0)),$O149),"##BLANK")</f>
        <v>5130.4229999999998</v>
      </c>
      <c r="S149" s="16">
        <f>IFERROR(ROUND(INDEX(F_Inputs!$A$4:$Y$268, MATCH(F_Inputs_Formatted!$B149&amp;F_Inputs_Formatted!$H149,F_Inputs!$Y$4:$Y$268,0),MATCH(F_Inputs_Formatted!S$4,F_Inputs!$A$4:$Y$4,0)),$O149),"##BLANK")</f>
        <v>-18823.1993</v>
      </c>
      <c r="T149" s="16">
        <f>IFERROR(ROUND(INDEX(F_Inputs!$A$4:$Y$268, MATCH(F_Inputs_Formatted!$B149&amp;F_Inputs_Formatted!$H149,F_Inputs!$Y$4:$Y$268,0),MATCH(F_Inputs_Formatted!T$4,F_Inputs!$A$4:$Y$4,0)),$O149),"##BLANK")</f>
        <v>-21999.807400000002</v>
      </c>
      <c r="U149" s="16">
        <f>IFERROR(ROUND(INDEX(F_Inputs!$A$4:$Y$268, MATCH(F_Inputs_Formatted!$B149&amp;F_Inputs_Formatted!$H149,F_Inputs!$Y$4:$Y$268,0),MATCH(F_Inputs_Formatted!U$4,F_Inputs!$A$4:$Y$4,0)),$O149),"##BLANK")</f>
        <v>-1916.0744</v>
      </c>
      <c r="V149" s="16">
        <f>IFERROR(ROUND(INDEX(F_Inputs!$A$4:$Y$268, MATCH(F_Inputs_Formatted!$B149&amp;F_Inputs_Formatted!$H149,F_Inputs!$Y$4:$Y$268,0),MATCH(F_Inputs_Formatted!V$4,F_Inputs!$A$4:$Y$4,0)),$O149),"##BLANK")</f>
        <v>-5492.0753000000004</v>
      </c>
      <c r="W149" s="16">
        <f>IFERROR(ROUND(INDEX(F_Inputs!$A$4:$Y$268, MATCH(F_Inputs_Formatted!$B149&amp;F_Inputs_Formatted!$H149,F_Inputs!$Y$4:$Y$268,0),MATCH(F_Inputs_Formatted!W$4,F_Inputs!$A$4:$Y$4,0)),$O149),"##BLANK")</f>
        <v>16746.705399999999</v>
      </c>
      <c r="X149" s="16">
        <f>IFERROR(ROUND(INDEX(F_Inputs!$A$4:$Y$268, MATCH(F_Inputs_Formatted!$B149&amp;F_Inputs_Formatted!$H149,F_Inputs!$Y$4:$Y$268,0),MATCH(F_Inputs_Formatted!X$4,F_Inputs!$A$4:$Y$4,0)),$O149),"##BLANK")</f>
        <v>-48997.909099999997</v>
      </c>
      <c r="Y149" s="16">
        <f>IFERROR(ROUND(INDEX(F_Inputs!$A$4:$Y$268, MATCH(F_Inputs_Formatted!$B149&amp;F_Inputs_Formatted!$H149,F_Inputs!$Y$4:$Y$268,0),MATCH(F_Inputs_Formatted!Y$4,F_Inputs!$A$4:$Y$4,0)),$O149),"##BLANK")</f>
        <v>1090.6711</v>
      </c>
      <c r="Z149" s="16">
        <f>IFERROR(ROUND(INDEX(F_Inputs!$A$4:$Y$268, MATCH(F_Inputs_Formatted!$B149&amp;F_Inputs_Formatted!$H149,F_Inputs!$Y$4:$Y$268,0),MATCH(F_Inputs_Formatted!Z$4,F_Inputs!$A$4:$Y$4,0)),$O149),"##BLANK")</f>
        <v>0</v>
      </c>
      <c r="AA149" s="16">
        <f>IFERROR(ROUND(INDEX(F_Inputs!$A$4:$Y$268, MATCH(F_Inputs_Formatted!$B149&amp;F_Inputs_Formatted!$H149,F_Inputs!$Y$4:$Y$268,0),MATCH(F_Inputs_Formatted!AA$4,F_Inputs!$A$4:$Y$4,0)),$O149),"##BLANK")</f>
        <v>9710.7628000000004</v>
      </c>
      <c r="AB149" s="16">
        <f>IFERROR(ROUND(INDEX(F_Inputs!$A$4:$Y$268, MATCH(F_Inputs_Formatted!$B149&amp;F_Inputs_Formatted!$H149,F_Inputs!$Y$4:$Y$268,0),MATCH(F_Inputs_Formatted!AB$4,F_Inputs!$A$4:$Y$4,0)),$O149),"##BLANK")</f>
        <v>44955.4565</v>
      </c>
      <c r="AC149" s="16">
        <f>IFERROR(ROUND(INDEX(F_Inputs!$A$4:$Y$268, MATCH(F_Inputs_Formatted!$B149&amp;F_Inputs_Formatted!$H149,F_Inputs!$Y$4:$Y$268,0),MATCH(F_Inputs_Formatted!AC$4,F_Inputs!$A$4:$Y$4,0)),$O149),"##BLANK")</f>
        <v>42229.894099999998</v>
      </c>
      <c r="AD149" s="16">
        <f>IFERROR(ROUND(INDEX(F_Inputs!$A$4:$Y$268, MATCH(F_Inputs_Formatted!$B149&amp;F_Inputs_Formatted!$H149,F_Inputs!$Y$4:$Y$268,0),MATCH(F_Inputs_Formatted!AD$4,F_Inputs!$A$4:$Y$4,0)),$O149),"##BLANK")</f>
        <v>56574.130899999996</v>
      </c>
      <c r="AE149" s="16">
        <f>IFERROR(ROUND(INDEX(F_Inputs!$A$4:$Y$268, MATCH(F_Inputs_Formatted!$B149&amp;F_Inputs_Formatted!$H149,F_Inputs!$Y$4:$Y$268,0),MATCH(F_Inputs_Formatted!AE$4,F_Inputs!$A$4:$Y$4,0)),$O149),"##BLANK")</f>
        <v>258764.27189999999</v>
      </c>
      <c r="AF149" s="16">
        <f>IFERROR(ROUND(INDEX(F_Inputs!$A$4:$Y$268, MATCH(F_Inputs_Formatted!$B149&amp;F_Inputs_Formatted!$H149,F_Inputs!$Y$4:$Y$268,0),MATCH(F_Inputs_Formatted!AF$4,F_Inputs!$A$4:$Y$4,0)),$O149),"##BLANK")</f>
        <v>258764.27189999999</v>
      </c>
      <c r="AG149" s="16">
        <f>IFERROR(ROUND(INDEX(F_Inputs!$A$4:$Y$268, MATCH(F_Inputs_Formatted!$B149&amp;F_Inputs_Formatted!$H149,F_Inputs!$Y$4:$Y$268,0),MATCH(F_Inputs_Formatted!AG$4,F_Inputs!$A$4:$Y$4,0)),$O149),"##BLANK")</f>
        <v>261845.856</v>
      </c>
      <c r="AH149" s="16">
        <f>IFERROR(ROUND(INDEX(F_Inputs!$A$4:$Y$268, MATCH(F_Inputs_Formatted!$B149&amp;F_Inputs_Formatted!$H149,F_Inputs!$Y$4:$Y$268,0),MATCH(F_Inputs_Formatted!AH$4,F_Inputs!$A$4:$Y$4,0)),$O149),"##BLANK")</f>
        <v>275818.67090000003</v>
      </c>
      <c r="AI149" s="16">
        <f>IFERROR(ROUND(INDEX(F_Inputs!$A$4:$Y$268, MATCH(F_Inputs_Formatted!$B149&amp;F_Inputs_Formatted!$H149,F_Inputs!$Y$4:$Y$268,0),MATCH(F_Inputs_Formatted!AI$4,F_Inputs!$A$4:$Y$4,0)),$O149),"##BLANK")</f>
        <v>282131.89899999998</v>
      </c>
    </row>
    <row r="150" spans="1:35" x14ac:dyDescent="0.25">
      <c r="A150" s="7"/>
      <c r="B150" s="9" t="s">
        <v>87</v>
      </c>
      <c r="C150" s="9" t="str">
        <f>_xlfn.XLOOKUP($B150,FD_Lists!$B$4:$B$25,FD_Lists!C$4:C$25)</f>
        <v>Yorkshire Water</v>
      </c>
      <c r="D150" s="9" t="str">
        <f>_xlfn.XLOOKUP($B150,FD_Lists!$B$4:$B$25,FD_Lists!D$4:D$25)</f>
        <v>England</v>
      </c>
      <c r="E150" s="9" t="str">
        <f>_xlfn.XLOOKUP($B150,FD_Lists!$B$4:$B$25,FD_Lists!E$4:E$25)</f>
        <v>Company</v>
      </c>
      <c r="F150" s="9" t="str">
        <f>_xlfn.XLOOKUP($B150,FD_Lists!$B$4:$B$25,FD_Lists!F$4:F$25)</f>
        <v>WaSC</v>
      </c>
      <c r="G150" s="10" t="s">
        <v>116</v>
      </c>
      <c r="H150" s="52" t="s">
        <v>64</v>
      </c>
      <c r="I150" s="11" t="str">
        <f t="shared" si="8"/>
        <v>YKYOUT5_09_H_PR24</v>
      </c>
      <c r="J150" s="11" t="s">
        <v>117</v>
      </c>
      <c r="K150" s="11" t="s">
        <v>118</v>
      </c>
      <c r="L150" s="11" t="s">
        <v>119</v>
      </c>
      <c r="M150" s="64" t="str">
        <f>_xlfn.XLOOKUP(F_Inputs_Formatted!H150,F_Inputs!$B:$B,F_Inputs!C:C)</f>
        <v>Underlying calculations for common performance commitments - wastewater - River water quality?(phosphorus) - Reduction in phosphorus from 2020</v>
      </c>
      <c r="N150" s="64" t="str">
        <f>_xlfn.XLOOKUP(F_Inputs_Formatted!H150,F_Inputs!$B:$B,F_Inputs!D:D)</f>
        <v>kg</v>
      </c>
      <c r="O150" s="11">
        <v>4</v>
      </c>
      <c r="P150" s="11"/>
      <c r="Q150" s="16">
        <f>IFERROR(ROUND(INDEX(F_Inputs!$A$4:$Y$268, MATCH(F_Inputs_Formatted!$B150&amp;F_Inputs_Formatted!$H150,F_Inputs!$Y$4:$Y$268,0),MATCH(F_Inputs_Formatted!Q$4,F_Inputs!$A$4:$Y$4,0)),$O150),"##BLANK")</f>
        <v>0</v>
      </c>
      <c r="R150" s="16">
        <f>IFERROR(ROUND(INDEX(F_Inputs!$A$4:$Y$268, MATCH(F_Inputs_Formatted!$B150&amp;F_Inputs_Formatted!$H150,F_Inputs!$Y$4:$Y$268,0),MATCH(F_Inputs_Formatted!R$4,F_Inputs!$A$4:$Y$4,0)),$O150),"##BLANK")</f>
        <v>0</v>
      </c>
      <c r="S150" s="16">
        <f>IFERROR(ROUND(INDEX(F_Inputs!$A$4:$Y$268, MATCH(F_Inputs_Formatted!$B150&amp;F_Inputs_Formatted!$H150,F_Inputs!$Y$4:$Y$268,0),MATCH(F_Inputs_Formatted!S$4,F_Inputs!$A$4:$Y$4,0)),$O150),"##BLANK")</f>
        <v>0</v>
      </c>
      <c r="T150" s="16">
        <f>IFERROR(ROUND(INDEX(F_Inputs!$A$4:$Y$268, MATCH(F_Inputs_Formatted!$B150&amp;F_Inputs_Formatted!$H150,F_Inputs!$Y$4:$Y$268,0),MATCH(F_Inputs_Formatted!T$4,F_Inputs!$A$4:$Y$4,0)),$O150),"##BLANK")</f>
        <v>0</v>
      </c>
      <c r="U150" s="16">
        <f>IFERROR(ROUND(INDEX(F_Inputs!$A$4:$Y$268, MATCH(F_Inputs_Formatted!$B150&amp;F_Inputs_Formatted!$H150,F_Inputs!$Y$4:$Y$268,0),MATCH(F_Inputs_Formatted!U$4,F_Inputs!$A$4:$Y$4,0)),$O150),"##BLANK")</f>
        <v>0</v>
      </c>
      <c r="V150" s="16">
        <f>IFERROR(ROUND(INDEX(F_Inputs!$A$4:$Y$268, MATCH(F_Inputs_Formatted!$B150&amp;F_Inputs_Formatted!$H150,F_Inputs!$Y$4:$Y$268,0),MATCH(F_Inputs_Formatted!V$4,F_Inputs!$A$4:$Y$4,0)),$O150),"##BLANK")</f>
        <v>0</v>
      </c>
      <c r="W150" s="16">
        <f>IFERROR(ROUND(INDEX(F_Inputs!$A$4:$Y$268, MATCH(F_Inputs_Formatted!$B150&amp;F_Inputs_Formatted!$H150,F_Inputs!$Y$4:$Y$268,0),MATCH(F_Inputs_Formatted!W$4,F_Inputs!$A$4:$Y$4,0)),$O150),"##BLANK")</f>
        <v>0</v>
      </c>
      <c r="X150" s="16">
        <f>IFERROR(ROUND(INDEX(F_Inputs!$A$4:$Y$268, MATCH(F_Inputs_Formatted!$B150&amp;F_Inputs_Formatted!$H150,F_Inputs!$Y$4:$Y$268,0),MATCH(F_Inputs_Formatted!X$4,F_Inputs!$A$4:$Y$4,0)),$O150),"##BLANK")</f>
        <v>0</v>
      </c>
      <c r="Y150" s="16">
        <f>IFERROR(ROUND(INDEX(F_Inputs!$A$4:$Y$268, MATCH(F_Inputs_Formatted!$B150&amp;F_Inputs_Formatted!$H150,F_Inputs!$Y$4:$Y$268,0),MATCH(F_Inputs_Formatted!Y$4,F_Inputs!$A$4:$Y$4,0)),$O150),"##BLANK")</f>
        <v>0</v>
      </c>
      <c r="Z150" s="16">
        <f>IFERROR(ROUND(INDEX(F_Inputs!$A$4:$Y$268, MATCH(F_Inputs_Formatted!$B150&amp;F_Inputs_Formatted!$H150,F_Inputs!$Y$4:$Y$268,0),MATCH(F_Inputs_Formatted!Z$4,F_Inputs!$A$4:$Y$4,0)),$O150),"##BLANK")</f>
        <v>0</v>
      </c>
      <c r="AA150" s="16">
        <f>IFERROR(ROUND(INDEX(F_Inputs!$A$4:$Y$268, MATCH(F_Inputs_Formatted!$B150&amp;F_Inputs_Formatted!$H150,F_Inputs!$Y$4:$Y$268,0),MATCH(F_Inputs_Formatted!AA$4,F_Inputs!$A$4:$Y$4,0)),$O150),"##BLANK")</f>
        <v>58129.9</v>
      </c>
      <c r="AB150" s="16">
        <f>IFERROR(ROUND(INDEX(F_Inputs!$A$4:$Y$268, MATCH(F_Inputs_Formatted!$B150&amp;F_Inputs_Formatted!$H150,F_Inputs!$Y$4:$Y$268,0),MATCH(F_Inputs_Formatted!AB$4,F_Inputs!$A$4:$Y$4,0)),$O150),"##BLANK")</f>
        <v>58717.55</v>
      </c>
      <c r="AC150" s="16">
        <f>IFERROR(ROUND(INDEX(F_Inputs!$A$4:$Y$268, MATCH(F_Inputs_Formatted!$B150&amp;F_Inputs_Formatted!$H150,F_Inputs!$Y$4:$Y$268,0),MATCH(F_Inputs_Formatted!AC$4,F_Inputs!$A$4:$Y$4,0)),$O150),"##BLANK")</f>
        <v>33328.15</v>
      </c>
      <c r="AD150" s="16">
        <f>IFERROR(ROUND(INDEX(F_Inputs!$A$4:$Y$268, MATCH(F_Inputs_Formatted!$B150&amp;F_Inputs_Formatted!$H150,F_Inputs!$Y$4:$Y$268,0),MATCH(F_Inputs_Formatted!AD$4,F_Inputs!$A$4:$Y$4,0)),$O150),"##BLANK")</f>
        <v>33328.15</v>
      </c>
      <c r="AE150" s="16">
        <f>IFERROR(ROUND(INDEX(F_Inputs!$A$4:$Y$268, MATCH(F_Inputs_Formatted!$B150&amp;F_Inputs_Formatted!$H150,F_Inputs!$Y$4:$Y$268,0),MATCH(F_Inputs_Formatted!AE$4,F_Inputs!$A$4:$Y$4,0)),$O150),"##BLANK")</f>
        <v>2193405.4500000002</v>
      </c>
      <c r="AF150" s="16">
        <f>IFERROR(ROUND(INDEX(F_Inputs!$A$4:$Y$268, MATCH(F_Inputs_Formatted!$B150&amp;F_Inputs_Formatted!$H150,F_Inputs!$Y$4:$Y$268,0),MATCH(F_Inputs_Formatted!AF$4,F_Inputs!$A$4:$Y$4,0)),$O150),"##BLANK")</f>
        <v>2291550.2999999998</v>
      </c>
      <c r="AG150" s="16">
        <f>IFERROR(ROUND(INDEX(F_Inputs!$A$4:$Y$268, MATCH(F_Inputs_Formatted!$B150&amp;F_Inputs_Formatted!$H150,F_Inputs!$Y$4:$Y$268,0),MATCH(F_Inputs_Formatted!AG$4,F_Inputs!$A$4:$Y$4,0)),$O150),"##BLANK")</f>
        <v>2309194.4</v>
      </c>
      <c r="AH150" s="16">
        <f>IFERROR(ROUND(INDEX(F_Inputs!$A$4:$Y$268, MATCH(F_Inputs_Formatted!$B150&amp;F_Inputs_Formatted!$H150,F_Inputs!$Y$4:$Y$268,0),MATCH(F_Inputs_Formatted!AH$4,F_Inputs!$A$4:$Y$4,0)),$O150),"##BLANK")</f>
        <v>2314614.65</v>
      </c>
      <c r="AI150" s="16">
        <f>IFERROR(ROUND(INDEX(F_Inputs!$A$4:$Y$268, MATCH(F_Inputs_Formatted!$B150&amp;F_Inputs_Formatted!$H150,F_Inputs!$Y$4:$Y$268,0),MATCH(F_Inputs_Formatted!AI$4,F_Inputs!$A$4:$Y$4,0)),$O150),"##BLANK")</f>
        <v>2314614.65</v>
      </c>
    </row>
    <row r="151" spans="1:35" x14ac:dyDescent="0.25">
      <c r="A151" s="7"/>
      <c r="B151" s="9" t="s">
        <v>88</v>
      </c>
      <c r="C151" s="9" t="str">
        <f>_xlfn.XLOOKUP($B151,FD_Lists!$B$4:$B$25,FD_Lists!C$4:C$25)</f>
        <v>Affinity Water</v>
      </c>
      <c r="D151" s="9" t="str">
        <f>_xlfn.XLOOKUP($B151,FD_Lists!$B$4:$B$25,FD_Lists!D$4:D$25)</f>
        <v>England</v>
      </c>
      <c r="E151" s="9" t="str">
        <f>_xlfn.XLOOKUP($B151,FD_Lists!$B$4:$B$25,FD_Lists!E$4:E$25)</f>
        <v>Company</v>
      </c>
      <c r="F151" s="9" t="str">
        <f>_xlfn.XLOOKUP($B151,FD_Lists!$B$4:$B$25,FD_Lists!F$4:F$25)</f>
        <v>WoC</v>
      </c>
      <c r="G151" s="10" t="s">
        <v>116</v>
      </c>
      <c r="H151" s="52" t="s">
        <v>64</v>
      </c>
      <c r="I151" s="11" t="str">
        <f t="shared" si="8"/>
        <v>AFWOUT5_09_H_PR24</v>
      </c>
      <c r="J151" s="11" t="s">
        <v>117</v>
      </c>
      <c r="K151" s="11" t="s">
        <v>118</v>
      </c>
      <c r="L151" s="11" t="s">
        <v>119</v>
      </c>
      <c r="M151" s="64" t="str">
        <f>_xlfn.XLOOKUP(F_Inputs_Formatted!H151,F_Inputs!$B:$B,F_Inputs!C:C)</f>
        <v>Underlying calculations for common performance commitments - wastewater - River water quality?(phosphorus) - Reduction in phosphorus from 2020</v>
      </c>
      <c r="N151" s="64" t="str">
        <f>_xlfn.XLOOKUP(F_Inputs_Formatted!H151,F_Inputs!$B:$B,F_Inputs!D:D)</f>
        <v>kg</v>
      </c>
      <c r="O151" s="11">
        <v>4</v>
      </c>
      <c r="P151" s="11"/>
      <c r="Q151" s="16">
        <f>IFERROR(ROUND(INDEX(F_Inputs!$A$4:$Y$268, MATCH(F_Inputs_Formatted!$B151&amp;F_Inputs_Formatted!$H151,F_Inputs!$Y$4:$Y$268,0),MATCH(F_Inputs_Formatted!Q$4,F_Inputs!$A$4:$Y$4,0)),$O151),"##BLANK")</f>
        <v>0</v>
      </c>
      <c r="R151" s="16">
        <f>IFERROR(ROUND(INDEX(F_Inputs!$A$4:$Y$268, MATCH(F_Inputs_Formatted!$B151&amp;F_Inputs_Formatted!$H151,F_Inputs!$Y$4:$Y$268,0),MATCH(F_Inputs_Formatted!R$4,F_Inputs!$A$4:$Y$4,0)),$O151),"##BLANK")</f>
        <v>0</v>
      </c>
      <c r="S151" s="16">
        <f>IFERROR(ROUND(INDEX(F_Inputs!$A$4:$Y$268, MATCH(F_Inputs_Formatted!$B151&amp;F_Inputs_Formatted!$H151,F_Inputs!$Y$4:$Y$268,0),MATCH(F_Inputs_Formatted!S$4,F_Inputs!$A$4:$Y$4,0)),$O151),"##BLANK")</f>
        <v>0</v>
      </c>
      <c r="T151" s="16">
        <f>IFERROR(ROUND(INDEX(F_Inputs!$A$4:$Y$268, MATCH(F_Inputs_Formatted!$B151&amp;F_Inputs_Formatted!$H151,F_Inputs!$Y$4:$Y$268,0),MATCH(F_Inputs_Formatted!T$4,F_Inputs!$A$4:$Y$4,0)),$O151),"##BLANK")</f>
        <v>0</v>
      </c>
      <c r="U151" s="16">
        <f>IFERROR(ROUND(INDEX(F_Inputs!$A$4:$Y$268, MATCH(F_Inputs_Formatted!$B151&amp;F_Inputs_Formatted!$H151,F_Inputs!$Y$4:$Y$268,0),MATCH(F_Inputs_Formatted!U$4,F_Inputs!$A$4:$Y$4,0)),$O151),"##BLANK")</f>
        <v>0</v>
      </c>
      <c r="V151" s="16">
        <f>IFERROR(ROUND(INDEX(F_Inputs!$A$4:$Y$268, MATCH(F_Inputs_Formatted!$B151&amp;F_Inputs_Formatted!$H151,F_Inputs!$Y$4:$Y$268,0),MATCH(F_Inputs_Formatted!V$4,F_Inputs!$A$4:$Y$4,0)),$O151),"##BLANK")</f>
        <v>0</v>
      </c>
      <c r="W151" s="16">
        <f>IFERROR(ROUND(INDEX(F_Inputs!$A$4:$Y$268, MATCH(F_Inputs_Formatted!$B151&amp;F_Inputs_Formatted!$H151,F_Inputs!$Y$4:$Y$268,0),MATCH(F_Inputs_Formatted!W$4,F_Inputs!$A$4:$Y$4,0)),$O151),"##BLANK")</f>
        <v>0</v>
      </c>
      <c r="X151" s="16">
        <f>IFERROR(ROUND(INDEX(F_Inputs!$A$4:$Y$268, MATCH(F_Inputs_Formatted!$B151&amp;F_Inputs_Formatted!$H151,F_Inputs!$Y$4:$Y$268,0),MATCH(F_Inputs_Formatted!X$4,F_Inputs!$A$4:$Y$4,0)),$O151),"##BLANK")</f>
        <v>0</v>
      </c>
      <c r="Y151" s="16">
        <f>IFERROR(ROUND(INDEX(F_Inputs!$A$4:$Y$268, MATCH(F_Inputs_Formatted!$B151&amp;F_Inputs_Formatted!$H151,F_Inputs!$Y$4:$Y$268,0),MATCH(F_Inputs_Formatted!Y$4,F_Inputs!$A$4:$Y$4,0)),$O151),"##BLANK")</f>
        <v>0</v>
      </c>
      <c r="Z151" s="16">
        <f>IFERROR(ROUND(INDEX(F_Inputs!$A$4:$Y$268, MATCH(F_Inputs_Formatted!$B151&amp;F_Inputs_Formatted!$H151,F_Inputs!$Y$4:$Y$268,0),MATCH(F_Inputs_Formatted!Z$4,F_Inputs!$A$4:$Y$4,0)),$O151),"##BLANK")</f>
        <v>0</v>
      </c>
      <c r="AA151" s="16">
        <f>IFERROR(ROUND(INDEX(F_Inputs!$A$4:$Y$268, MATCH(F_Inputs_Formatted!$B151&amp;F_Inputs_Formatted!$H151,F_Inputs!$Y$4:$Y$268,0),MATCH(F_Inputs_Formatted!AA$4,F_Inputs!$A$4:$Y$4,0)),$O151),"##BLANK")</f>
        <v>0</v>
      </c>
      <c r="AB151" s="16">
        <f>IFERROR(ROUND(INDEX(F_Inputs!$A$4:$Y$268, MATCH(F_Inputs_Formatted!$B151&amp;F_Inputs_Formatted!$H151,F_Inputs!$Y$4:$Y$268,0),MATCH(F_Inputs_Formatted!AB$4,F_Inputs!$A$4:$Y$4,0)),$O151),"##BLANK")</f>
        <v>0</v>
      </c>
      <c r="AC151" s="16">
        <f>IFERROR(ROUND(INDEX(F_Inputs!$A$4:$Y$268, MATCH(F_Inputs_Formatted!$B151&amp;F_Inputs_Formatted!$H151,F_Inputs!$Y$4:$Y$268,0),MATCH(F_Inputs_Formatted!AC$4,F_Inputs!$A$4:$Y$4,0)),$O151),"##BLANK")</f>
        <v>0</v>
      </c>
      <c r="AD151" s="16">
        <f>IFERROR(ROUND(INDEX(F_Inputs!$A$4:$Y$268, MATCH(F_Inputs_Formatted!$B151&amp;F_Inputs_Formatted!$H151,F_Inputs!$Y$4:$Y$268,0),MATCH(F_Inputs_Formatted!AD$4,F_Inputs!$A$4:$Y$4,0)),$O151),"##BLANK")</f>
        <v>0</v>
      </c>
      <c r="AE151" s="16">
        <f>IFERROR(ROUND(INDEX(F_Inputs!$A$4:$Y$268, MATCH(F_Inputs_Formatted!$B151&amp;F_Inputs_Formatted!$H151,F_Inputs!$Y$4:$Y$268,0),MATCH(F_Inputs_Formatted!AE$4,F_Inputs!$A$4:$Y$4,0)),$O151),"##BLANK")</f>
        <v>0</v>
      </c>
      <c r="AF151" s="16">
        <f>IFERROR(ROUND(INDEX(F_Inputs!$A$4:$Y$268, MATCH(F_Inputs_Formatted!$B151&amp;F_Inputs_Formatted!$H151,F_Inputs!$Y$4:$Y$268,0),MATCH(F_Inputs_Formatted!AF$4,F_Inputs!$A$4:$Y$4,0)),$O151),"##BLANK")</f>
        <v>0</v>
      </c>
      <c r="AG151" s="16">
        <f>IFERROR(ROUND(INDEX(F_Inputs!$A$4:$Y$268, MATCH(F_Inputs_Formatted!$B151&amp;F_Inputs_Formatted!$H151,F_Inputs!$Y$4:$Y$268,0),MATCH(F_Inputs_Formatted!AG$4,F_Inputs!$A$4:$Y$4,0)),$O151),"##BLANK")</f>
        <v>0</v>
      </c>
      <c r="AH151" s="16">
        <f>IFERROR(ROUND(INDEX(F_Inputs!$A$4:$Y$268, MATCH(F_Inputs_Formatted!$B151&amp;F_Inputs_Formatted!$H151,F_Inputs!$Y$4:$Y$268,0),MATCH(F_Inputs_Formatted!AH$4,F_Inputs!$A$4:$Y$4,0)),$O151),"##BLANK")</f>
        <v>0</v>
      </c>
      <c r="AI151" s="16">
        <f>IFERROR(ROUND(INDEX(F_Inputs!$A$4:$Y$268, MATCH(F_Inputs_Formatted!$B151&amp;F_Inputs_Formatted!$H151,F_Inputs!$Y$4:$Y$268,0),MATCH(F_Inputs_Formatted!AI$4,F_Inputs!$A$4:$Y$4,0)),$O151),"##BLANK")</f>
        <v>0</v>
      </c>
    </row>
    <row r="152" spans="1:35" x14ac:dyDescent="0.25">
      <c r="B152" s="9" t="s">
        <v>94</v>
      </c>
      <c r="C152" s="9" t="str">
        <f>_xlfn.XLOOKUP($B152,FD_Lists!$B$4:$B$25,FD_Lists!C$4:C$25)</f>
        <v>Portsmouth Water</v>
      </c>
      <c r="D152" s="9" t="str">
        <f>_xlfn.XLOOKUP($B152,FD_Lists!$B$4:$B$25,FD_Lists!D$4:D$25)</f>
        <v>England</v>
      </c>
      <c r="E152" s="9" t="str">
        <f>_xlfn.XLOOKUP($B152,FD_Lists!$B$4:$B$25,FD_Lists!E$4:E$25)</f>
        <v>Company</v>
      </c>
      <c r="F152" s="9" t="str">
        <f>_xlfn.XLOOKUP($B152,FD_Lists!$B$4:$B$25,FD_Lists!F$4:F$25)</f>
        <v>WoC</v>
      </c>
      <c r="G152" s="10" t="s">
        <v>116</v>
      </c>
      <c r="H152" s="52" t="s">
        <v>64</v>
      </c>
      <c r="I152" s="11" t="str">
        <f t="shared" si="8"/>
        <v>PRTOUT5_09_H_PR24</v>
      </c>
      <c r="J152" s="11" t="s">
        <v>117</v>
      </c>
      <c r="K152" s="11" t="s">
        <v>118</v>
      </c>
      <c r="L152" s="11" t="s">
        <v>119</v>
      </c>
      <c r="M152" s="64" t="str">
        <f>_xlfn.XLOOKUP(F_Inputs_Formatted!H152,F_Inputs!$B:$B,F_Inputs!C:C)</f>
        <v>Underlying calculations for common performance commitments - wastewater - River water quality?(phosphorus) - Reduction in phosphorus from 2020</v>
      </c>
      <c r="N152" s="64" t="str">
        <f>_xlfn.XLOOKUP(F_Inputs_Formatted!H152,F_Inputs!$B:$B,F_Inputs!D:D)</f>
        <v>kg</v>
      </c>
      <c r="O152" s="11">
        <v>4</v>
      </c>
      <c r="P152" s="11"/>
      <c r="Q152" s="16">
        <f>IFERROR(ROUND(INDEX(F_Inputs!$A$4:$Y$268, MATCH(F_Inputs_Formatted!$B152&amp;F_Inputs_Formatted!$H152,F_Inputs!$Y$4:$Y$268,0),MATCH(F_Inputs_Formatted!Q$4,F_Inputs!$A$4:$Y$4,0)),$O152),"##BLANK")</f>
        <v>0</v>
      </c>
      <c r="R152" s="16">
        <f>IFERROR(ROUND(INDEX(F_Inputs!$A$4:$Y$268, MATCH(F_Inputs_Formatted!$B152&amp;F_Inputs_Formatted!$H152,F_Inputs!$Y$4:$Y$268,0),MATCH(F_Inputs_Formatted!R$4,F_Inputs!$A$4:$Y$4,0)),$O152),"##BLANK")</f>
        <v>0</v>
      </c>
      <c r="S152" s="16">
        <f>IFERROR(ROUND(INDEX(F_Inputs!$A$4:$Y$268, MATCH(F_Inputs_Formatted!$B152&amp;F_Inputs_Formatted!$H152,F_Inputs!$Y$4:$Y$268,0),MATCH(F_Inputs_Formatted!S$4,F_Inputs!$A$4:$Y$4,0)),$O152),"##BLANK")</f>
        <v>0</v>
      </c>
      <c r="T152" s="16">
        <f>IFERROR(ROUND(INDEX(F_Inputs!$A$4:$Y$268, MATCH(F_Inputs_Formatted!$B152&amp;F_Inputs_Formatted!$H152,F_Inputs!$Y$4:$Y$268,0),MATCH(F_Inputs_Formatted!T$4,F_Inputs!$A$4:$Y$4,0)),$O152),"##BLANK")</f>
        <v>0</v>
      </c>
      <c r="U152" s="16">
        <f>IFERROR(ROUND(INDEX(F_Inputs!$A$4:$Y$268, MATCH(F_Inputs_Formatted!$B152&amp;F_Inputs_Formatted!$H152,F_Inputs!$Y$4:$Y$268,0),MATCH(F_Inputs_Formatted!U$4,F_Inputs!$A$4:$Y$4,0)),$O152),"##BLANK")</f>
        <v>0</v>
      </c>
      <c r="V152" s="16">
        <f>IFERROR(ROUND(INDEX(F_Inputs!$A$4:$Y$268, MATCH(F_Inputs_Formatted!$B152&amp;F_Inputs_Formatted!$H152,F_Inputs!$Y$4:$Y$268,0),MATCH(F_Inputs_Formatted!V$4,F_Inputs!$A$4:$Y$4,0)),$O152),"##BLANK")</f>
        <v>0</v>
      </c>
      <c r="W152" s="16">
        <f>IFERROR(ROUND(INDEX(F_Inputs!$A$4:$Y$268, MATCH(F_Inputs_Formatted!$B152&amp;F_Inputs_Formatted!$H152,F_Inputs!$Y$4:$Y$268,0),MATCH(F_Inputs_Formatted!W$4,F_Inputs!$A$4:$Y$4,0)),$O152),"##BLANK")</f>
        <v>0</v>
      </c>
      <c r="X152" s="16">
        <f>IFERROR(ROUND(INDEX(F_Inputs!$A$4:$Y$268, MATCH(F_Inputs_Formatted!$B152&amp;F_Inputs_Formatted!$H152,F_Inputs!$Y$4:$Y$268,0),MATCH(F_Inputs_Formatted!X$4,F_Inputs!$A$4:$Y$4,0)),$O152),"##BLANK")</f>
        <v>0</v>
      </c>
      <c r="Y152" s="16">
        <f>IFERROR(ROUND(INDEX(F_Inputs!$A$4:$Y$268, MATCH(F_Inputs_Formatted!$B152&amp;F_Inputs_Formatted!$H152,F_Inputs!$Y$4:$Y$268,0),MATCH(F_Inputs_Formatted!Y$4,F_Inputs!$A$4:$Y$4,0)),$O152),"##BLANK")</f>
        <v>0</v>
      </c>
      <c r="Z152" s="16">
        <f>IFERROR(ROUND(INDEX(F_Inputs!$A$4:$Y$268, MATCH(F_Inputs_Formatted!$B152&amp;F_Inputs_Formatted!$H152,F_Inputs!$Y$4:$Y$268,0),MATCH(F_Inputs_Formatted!Z$4,F_Inputs!$A$4:$Y$4,0)),$O152),"##BLANK")</f>
        <v>0</v>
      </c>
      <c r="AA152" s="16">
        <f>IFERROR(ROUND(INDEX(F_Inputs!$A$4:$Y$268, MATCH(F_Inputs_Formatted!$B152&amp;F_Inputs_Formatted!$H152,F_Inputs!$Y$4:$Y$268,0),MATCH(F_Inputs_Formatted!AA$4,F_Inputs!$A$4:$Y$4,0)),$O152),"##BLANK")</f>
        <v>0</v>
      </c>
      <c r="AB152" s="16">
        <f>IFERROR(ROUND(INDEX(F_Inputs!$A$4:$Y$268, MATCH(F_Inputs_Formatted!$B152&amp;F_Inputs_Formatted!$H152,F_Inputs!$Y$4:$Y$268,0),MATCH(F_Inputs_Formatted!AB$4,F_Inputs!$A$4:$Y$4,0)),$O152),"##BLANK")</f>
        <v>0</v>
      </c>
      <c r="AC152" s="16">
        <f>IFERROR(ROUND(INDEX(F_Inputs!$A$4:$Y$268, MATCH(F_Inputs_Formatted!$B152&amp;F_Inputs_Formatted!$H152,F_Inputs!$Y$4:$Y$268,0),MATCH(F_Inputs_Formatted!AC$4,F_Inputs!$A$4:$Y$4,0)),$O152),"##BLANK")</f>
        <v>0</v>
      </c>
      <c r="AD152" s="16">
        <f>IFERROR(ROUND(INDEX(F_Inputs!$A$4:$Y$268, MATCH(F_Inputs_Formatted!$B152&amp;F_Inputs_Formatted!$H152,F_Inputs!$Y$4:$Y$268,0),MATCH(F_Inputs_Formatted!AD$4,F_Inputs!$A$4:$Y$4,0)),$O152),"##BLANK")</f>
        <v>0</v>
      </c>
      <c r="AE152" s="16">
        <f>IFERROR(ROUND(INDEX(F_Inputs!$A$4:$Y$268, MATCH(F_Inputs_Formatted!$B152&amp;F_Inputs_Formatted!$H152,F_Inputs!$Y$4:$Y$268,0),MATCH(F_Inputs_Formatted!AE$4,F_Inputs!$A$4:$Y$4,0)),$O152),"##BLANK")</f>
        <v>0</v>
      </c>
      <c r="AF152" s="16">
        <f>IFERROR(ROUND(INDEX(F_Inputs!$A$4:$Y$268, MATCH(F_Inputs_Formatted!$B152&amp;F_Inputs_Formatted!$H152,F_Inputs!$Y$4:$Y$268,0),MATCH(F_Inputs_Formatted!AF$4,F_Inputs!$A$4:$Y$4,0)),$O152),"##BLANK")</f>
        <v>0</v>
      </c>
      <c r="AG152" s="16">
        <f>IFERROR(ROUND(INDEX(F_Inputs!$A$4:$Y$268, MATCH(F_Inputs_Formatted!$B152&amp;F_Inputs_Formatted!$H152,F_Inputs!$Y$4:$Y$268,0),MATCH(F_Inputs_Formatted!AG$4,F_Inputs!$A$4:$Y$4,0)),$O152),"##BLANK")</f>
        <v>0</v>
      </c>
      <c r="AH152" s="16">
        <f>IFERROR(ROUND(INDEX(F_Inputs!$A$4:$Y$268, MATCH(F_Inputs_Formatted!$B152&amp;F_Inputs_Formatted!$H152,F_Inputs!$Y$4:$Y$268,0),MATCH(F_Inputs_Formatted!AH$4,F_Inputs!$A$4:$Y$4,0)),$O152),"##BLANK")</f>
        <v>0</v>
      </c>
      <c r="AI152" s="16">
        <f>IFERROR(ROUND(INDEX(F_Inputs!$A$4:$Y$268, MATCH(F_Inputs_Formatted!$B152&amp;F_Inputs_Formatted!$H152,F_Inputs!$Y$4:$Y$268,0),MATCH(F_Inputs_Formatted!AI$4,F_Inputs!$A$4:$Y$4,0)),$O152),"##BLANK")</f>
        <v>0</v>
      </c>
    </row>
    <row r="153" spans="1:35" x14ac:dyDescent="0.25">
      <c r="A153" s="7"/>
      <c r="B153" s="9" t="s">
        <v>95</v>
      </c>
      <c r="C153" s="9" t="str">
        <f>_xlfn.XLOOKUP($B153,FD_Lists!$B$4:$B$25,FD_Lists!C$4:C$25)</f>
        <v>South East Water</v>
      </c>
      <c r="D153" s="9" t="str">
        <f>_xlfn.XLOOKUP($B153,FD_Lists!$B$4:$B$25,FD_Lists!D$4:D$25)</f>
        <v>England</v>
      </c>
      <c r="E153" s="9" t="str">
        <f>_xlfn.XLOOKUP($B153,FD_Lists!$B$4:$B$25,FD_Lists!E$4:E$25)</f>
        <v>Company</v>
      </c>
      <c r="F153" s="9" t="str">
        <f>_xlfn.XLOOKUP($B153,FD_Lists!$B$4:$B$25,FD_Lists!F$4:F$25)</f>
        <v>WoC</v>
      </c>
      <c r="G153" s="10" t="s">
        <v>116</v>
      </c>
      <c r="H153" s="52" t="s">
        <v>64</v>
      </c>
      <c r="I153" s="11" t="str">
        <f t="shared" si="8"/>
        <v>SEWOUT5_09_H_PR24</v>
      </c>
      <c r="J153" s="11" t="s">
        <v>117</v>
      </c>
      <c r="K153" s="11" t="s">
        <v>118</v>
      </c>
      <c r="L153" s="11" t="s">
        <v>119</v>
      </c>
      <c r="M153" s="64" t="str">
        <f>_xlfn.XLOOKUP(F_Inputs_Formatted!H153,F_Inputs!$B:$B,F_Inputs!C:C)</f>
        <v>Underlying calculations for common performance commitments - wastewater - River water quality?(phosphorus) - Reduction in phosphorus from 2020</v>
      </c>
      <c r="N153" s="64" t="str">
        <f>_xlfn.XLOOKUP(F_Inputs_Formatted!H153,F_Inputs!$B:$B,F_Inputs!D:D)</f>
        <v>kg</v>
      </c>
      <c r="O153" s="11">
        <v>4</v>
      </c>
      <c r="P153" s="11"/>
      <c r="Q153" s="16">
        <f>IFERROR(ROUND(INDEX(F_Inputs!$A$4:$Y$268, MATCH(F_Inputs_Formatted!$B153&amp;F_Inputs_Formatted!$H153,F_Inputs!$Y$4:$Y$268,0),MATCH(F_Inputs_Formatted!Q$4,F_Inputs!$A$4:$Y$4,0)),$O153),"##BLANK")</f>
        <v>0</v>
      </c>
      <c r="R153" s="16">
        <f>IFERROR(ROUND(INDEX(F_Inputs!$A$4:$Y$268, MATCH(F_Inputs_Formatted!$B153&amp;F_Inputs_Formatted!$H153,F_Inputs!$Y$4:$Y$268,0),MATCH(F_Inputs_Formatted!R$4,F_Inputs!$A$4:$Y$4,0)),$O153),"##BLANK")</f>
        <v>0</v>
      </c>
      <c r="S153" s="16">
        <f>IFERROR(ROUND(INDEX(F_Inputs!$A$4:$Y$268, MATCH(F_Inputs_Formatted!$B153&amp;F_Inputs_Formatted!$H153,F_Inputs!$Y$4:$Y$268,0),MATCH(F_Inputs_Formatted!S$4,F_Inputs!$A$4:$Y$4,0)),$O153),"##BLANK")</f>
        <v>0</v>
      </c>
      <c r="T153" s="16">
        <f>IFERROR(ROUND(INDEX(F_Inputs!$A$4:$Y$268, MATCH(F_Inputs_Formatted!$B153&amp;F_Inputs_Formatted!$H153,F_Inputs!$Y$4:$Y$268,0),MATCH(F_Inputs_Formatted!T$4,F_Inputs!$A$4:$Y$4,0)),$O153),"##BLANK")</f>
        <v>0</v>
      </c>
      <c r="U153" s="16">
        <f>IFERROR(ROUND(INDEX(F_Inputs!$A$4:$Y$268, MATCH(F_Inputs_Formatted!$B153&amp;F_Inputs_Formatted!$H153,F_Inputs!$Y$4:$Y$268,0),MATCH(F_Inputs_Formatted!U$4,F_Inputs!$A$4:$Y$4,0)),$O153),"##BLANK")</f>
        <v>0</v>
      </c>
      <c r="V153" s="16">
        <f>IFERROR(ROUND(INDEX(F_Inputs!$A$4:$Y$268, MATCH(F_Inputs_Formatted!$B153&amp;F_Inputs_Formatted!$H153,F_Inputs!$Y$4:$Y$268,0),MATCH(F_Inputs_Formatted!V$4,F_Inputs!$A$4:$Y$4,0)),$O153),"##BLANK")</f>
        <v>0</v>
      </c>
      <c r="W153" s="16">
        <f>IFERROR(ROUND(INDEX(F_Inputs!$A$4:$Y$268, MATCH(F_Inputs_Formatted!$B153&amp;F_Inputs_Formatted!$H153,F_Inputs!$Y$4:$Y$268,0),MATCH(F_Inputs_Formatted!W$4,F_Inputs!$A$4:$Y$4,0)),$O153),"##BLANK")</f>
        <v>0</v>
      </c>
      <c r="X153" s="16">
        <f>IFERROR(ROUND(INDEX(F_Inputs!$A$4:$Y$268, MATCH(F_Inputs_Formatted!$B153&amp;F_Inputs_Formatted!$H153,F_Inputs!$Y$4:$Y$268,0),MATCH(F_Inputs_Formatted!X$4,F_Inputs!$A$4:$Y$4,0)),$O153),"##BLANK")</f>
        <v>0</v>
      </c>
      <c r="Y153" s="16">
        <f>IFERROR(ROUND(INDEX(F_Inputs!$A$4:$Y$268, MATCH(F_Inputs_Formatted!$B153&amp;F_Inputs_Formatted!$H153,F_Inputs!$Y$4:$Y$268,0),MATCH(F_Inputs_Formatted!Y$4,F_Inputs!$A$4:$Y$4,0)),$O153),"##BLANK")</f>
        <v>0</v>
      </c>
      <c r="Z153" s="16">
        <f>IFERROR(ROUND(INDEX(F_Inputs!$A$4:$Y$268, MATCH(F_Inputs_Formatted!$B153&amp;F_Inputs_Formatted!$H153,F_Inputs!$Y$4:$Y$268,0),MATCH(F_Inputs_Formatted!Z$4,F_Inputs!$A$4:$Y$4,0)),$O153),"##BLANK")</f>
        <v>0</v>
      </c>
      <c r="AA153" s="16">
        <f>IFERROR(ROUND(INDEX(F_Inputs!$A$4:$Y$268, MATCH(F_Inputs_Formatted!$B153&amp;F_Inputs_Formatted!$H153,F_Inputs!$Y$4:$Y$268,0),MATCH(F_Inputs_Formatted!AA$4,F_Inputs!$A$4:$Y$4,0)),$O153),"##BLANK")</f>
        <v>0</v>
      </c>
      <c r="AB153" s="16">
        <f>IFERROR(ROUND(INDEX(F_Inputs!$A$4:$Y$268, MATCH(F_Inputs_Formatted!$B153&amp;F_Inputs_Formatted!$H153,F_Inputs!$Y$4:$Y$268,0),MATCH(F_Inputs_Formatted!AB$4,F_Inputs!$A$4:$Y$4,0)),$O153),"##BLANK")</f>
        <v>0</v>
      </c>
      <c r="AC153" s="16">
        <f>IFERROR(ROUND(INDEX(F_Inputs!$A$4:$Y$268, MATCH(F_Inputs_Formatted!$B153&amp;F_Inputs_Formatted!$H153,F_Inputs!$Y$4:$Y$268,0),MATCH(F_Inputs_Formatted!AC$4,F_Inputs!$A$4:$Y$4,0)),$O153),"##BLANK")</f>
        <v>0</v>
      </c>
      <c r="AD153" s="16">
        <f>IFERROR(ROUND(INDEX(F_Inputs!$A$4:$Y$268, MATCH(F_Inputs_Formatted!$B153&amp;F_Inputs_Formatted!$H153,F_Inputs!$Y$4:$Y$268,0),MATCH(F_Inputs_Formatted!AD$4,F_Inputs!$A$4:$Y$4,0)),$O153),"##BLANK")</f>
        <v>0</v>
      </c>
      <c r="AE153" s="16">
        <f>IFERROR(ROUND(INDEX(F_Inputs!$A$4:$Y$268, MATCH(F_Inputs_Formatted!$B153&amp;F_Inputs_Formatted!$H153,F_Inputs!$Y$4:$Y$268,0),MATCH(F_Inputs_Formatted!AE$4,F_Inputs!$A$4:$Y$4,0)),$O153),"##BLANK")</f>
        <v>0</v>
      </c>
      <c r="AF153" s="16">
        <f>IFERROR(ROUND(INDEX(F_Inputs!$A$4:$Y$268, MATCH(F_Inputs_Formatted!$B153&amp;F_Inputs_Formatted!$H153,F_Inputs!$Y$4:$Y$268,0),MATCH(F_Inputs_Formatted!AF$4,F_Inputs!$A$4:$Y$4,0)),$O153),"##BLANK")</f>
        <v>0</v>
      </c>
      <c r="AG153" s="16">
        <f>IFERROR(ROUND(INDEX(F_Inputs!$A$4:$Y$268, MATCH(F_Inputs_Formatted!$B153&amp;F_Inputs_Formatted!$H153,F_Inputs!$Y$4:$Y$268,0),MATCH(F_Inputs_Formatted!AG$4,F_Inputs!$A$4:$Y$4,0)),$O153),"##BLANK")</f>
        <v>0</v>
      </c>
      <c r="AH153" s="16">
        <f>IFERROR(ROUND(INDEX(F_Inputs!$A$4:$Y$268, MATCH(F_Inputs_Formatted!$B153&amp;F_Inputs_Formatted!$H153,F_Inputs!$Y$4:$Y$268,0),MATCH(F_Inputs_Formatted!AH$4,F_Inputs!$A$4:$Y$4,0)),$O153),"##BLANK")</f>
        <v>0</v>
      </c>
      <c r="AI153" s="16">
        <f>IFERROR(ROUND(INDEX(F_Inputs!$A$4:$Y$268, MATCH(F_Inputs_Formatted!$B153&amp;F_Inputs_Formatted!$H153,F_Inputs!$Y$4:$Y$268,0),MATCH(F_Inputs_Formatted!AI$4,F_Inputs!$A$4:$Y$4,0)),$O153),"##BLANK")</f>
        <v>0</v>
      </c>
    </row>
    <row r="154" spans="1:35" x14ac:dyDescent="0.25">
      <c r="A154" s="7"/>
      <c r="B154" s="9" t="s">
        <v>96</v>
      </c>
      <c r="C154" s="9" t="str">
        <f>_xlfn.XLOOKUP($B154,FD_Lists!$B$4:$B$25,FD_Lists!C$4:C$25)</f>
        <v>South Staffordshire Water</v>
      </c>
      <c r="D154" s="9" t="str">
        <f>_xlfn.XLOOKUP($B154,FD_Lists!$B$4:$B$25,FD_Lists!D$4:D$25)</f>
        <v>England</v>
      </c>
      <c r="E154" s="9" t="str">
        <f>_xlfn.XLOOKUP($B154,FD_Lists!$B$4:$B$25,FD_Lists!E$4:E$25)</f>
        <v>Company</v>
      </c>
      <c r="F154" s="9" t="str">
        <f>_xlfn.XLOOKUP($B154,FD_Lists!$B$4:$B$25,FD_Lists!F$4:F$25)</f>
        <v>WoC</v>
      </c>
      <c r="G154" s="10" t="s">
        <v>116</v>
      </c>
      <c r="H154" s="52" t="s">
        <v>64</v>
      </c>
      <c r="I154" s="11" t="str">
        <f t="shared" si="8"/>
        <v>SSCOUT5_09_H_PR24</v>
      </c>
      <c r="J154" s="11" t="s">
        <v>117</v>
      </c>
      <c r="K154" s="11" t="s">
        <v>118</v>
      </c>
      <c r="L154" s="11" t="s">
        <v>119</v>
      </c>
      <c r="M154" s="64" t="str">
        <f>_xlfn.XLOOKUP(F_Inputs_Formatted!H154,F_Inputs!$B:$B,F_Inputs!C:C)</f>
        <v>Underlying calculations for common performance commitments - wastewater - River water quality?(phosphorus) - Reduction in phosphorus from 2020</v>
      </c>
      <c r="N154" s="64" t="str">
        <f>_xlfn.XLOOKUP(F_Inputs_Formatted!H154,F_Inputs!$B:$B,F_Inputs!D:D)</f>
        <v>kg</v>
      </c>
      <c r="O154" s="11">
        <v>4</v>
      </c>
      <c r="P154" s="11"/>
      <c r="Q154" s="16">
        <f>IFERROR(ROUND(INDEX(F_Inputs!$A$4:$Y$268, MATCH(F_Inputs_Formatted!$B154&amp;F_Inputs_Formatted!$H154,F_Inputs!$Y$4:$Y$268,0),MATCH(F_Inputs_Formatted!Q$4,F_Inputs!$A$4:$Y$4,0)),$O154),"##BLANK")</f>
        <v>0</v>
      </c>
      <c r="R154" s="16">
        <f>IFERROR(ROUND(INDEX(F_Inputs!$A$4:$Y$268, MATCH(F_Inputs_Formatted!$B154&amp;F_Inputs_Formatted!$H154,F_Inputs!$Y$4:$Y$268,0),MATCH(F_Inputs_Formatted!R$4,F_Inputs!$A$4:$Y$4,0)),$O154),"##BLANK")</f>
        <v>0</v>
      </c>
      <c r="S154" s="16">
        <f>IFERROR(ROUND(INDEX(F_Inputs!$A$4:$Y$268, MATCH(F_Inputs_Formatted!$B154&amp;F_Inputs_Formatted!$H154,F_Inputs!$Y$4:$Y$268,0),MATCH(F_Inputs_Formatted!S$4,F_Inputs!$A$4:$Y$4,0)),$O154),"##BLANK")</f>
        <v>0</v>
      </c>
      <c r="T154" s="16">
        <f>IFERROR(ROUND(INDEX(F_Inputs!$A$4:$Y$268, MATCH(F_Inputs_Formatted!$B154&amp;F_Inputs_Formatted!$H154,F_Inputs!$Y$4:$Y$268,0),MATCH(F_Inputs_Formatted!T$4,F_Inputs!$A$4:$Y$4,0)),$O154),"##BLANK")</f>
        <v>0</v>
      </c>
      <c r="U154" s="16">
        <f>IFERROR(ROUND(INDEX(F_Inputs!$A$4:$Y$268, MATCH(F_Inputs_Formatted!$B154&amp;F_Inputs_Formatted!$H154,F_Inputs!$Y$4:$Y$268,0),MATCH(F_Inputs_Formatted!U$4,F_Inputs!$A$4:$Y$4,0)),$O154),"##BLANK")</f>
        <v>0</v>
      </c>
      <c r="V154" s="16">
        <f>IFERROR(ROUND(INDEX(F_Inputs!$A$4:$Y$268, MATCH(F_Inputs_Formatted!$B154&amp;F_Inputs_Formatted!$H154,F_Inputs!$Y$4:$Y$268,0),MATCH(F_Inputs_Formatted!V$4,F_Inputs!$A$4:$Y$4,0)),$O154),"##BLANK")</f>
        <v>0</v>
      </c>
      <c r="W154" s="16">
        <f>IFERROR(ROUND(INDEX(F_Inputs!$A$4:$Y$268, MATCH(F_Inputs_Formatted!$B154&amp;F_Inputs_Formatted!$H154,F_Inputs!$Y$4:$Y$268,0),MATCH(F_Inputs_Formatted!W$4,F_Inputs!$A$4:$Y$4,0)),$O154),"##BLANK")</f>
        <v>0</v>
      </c>
      <c r="X154" s="16">
        <f>IFERROR(ROUND(INDEX(F_Inputs!$A$4:$Y$268, MATCH(F_Inputs_Formatted!$B154&amp;F_Inputs_Formatted!$H154,F_Inputs!$Y$4:$Y$268,0),MATCH(F_Inputs_Formatted!X$4,F_Inputs!$A$4:$Y$4,0)),$O154),"##BLANK")</f>
        <v>0</v>
      </c>
      <c r="Y154" s="16">
        <f>IFERROR(ROUND(INDEX(F_Inputs!$A$4:$Y$268, MATCH(F_Inputs_Formatted!$B154&amp;F_Inputs_Formatted!$H154,F_Inputs!$Y$4:$Y$268,0),MATCH(F_Inputs_Formatted!Y$4,F_Inputs!$A$4:$Y$4,0)),$O154),"##BLANK")</f>
        <v>0</v>
      </c>
      <c r="Z154" s="16">
        <f>IFERROR(ROUND(INDEX(F_Inputs!$A$4:$Y$268, MATCH(F_Inputs_Formatted!$B154&amp;F_Inputs_Formatted!$H154,F_Inputs!$Y$4:$Y$268,0),MATCH(F_Inputs_Formatted!Z$4,F_Inputs!$A$4:$Y$4,0)),$O154),"##BLANK")</f>
        <v>0</v>
      </c>
      <c r="AA154" s="16">
        <f>IFERROR(ROUND(INDEX(F_Inputs!$A$4:$Y$268, MATCH(F_Inputs_Formatted!$B154&amp;F_Inputs_Formatted!$H154,F_Inputs!$Y$4:$Y$268,0),MATCH(F_Inputs_Formatted!AA$4,F_Inputs!$A$4:$Y$4,0)),$O154),"##BLANK")</f>
        <v>0</v>
      </c>
      <c r="AB154" s="16">
        <f>IFERROR(ROUND(INDEX(F_Inputs!$A$4:$Y$268, MATCH(F_Inputs_Formatted!$B154&amp;F_Inputs_Formatted!$H154,F_Inputs!$Y$4:$Y$268,0),MATCH(F_Inputs_Formatted!AB$4,F_Inputs!$A$4:$Y$4,0)),$O154),"##BLANK")</f>
        <v>0</v>
      </c>
      <c r="AC154" s="16">
        <f>IFERROR(ROUND(INDEX(F_Inputs!$A$4:$Y$268, MATCH(F_Inputs_Formatted!$B154&amp;F_Inputs_Formatted!$H154,F_Inputs!$Y$4:$Y$268,0),MATCH(F_Inputs_Formatted!AC$4,F_Inputs!$A$4:$Y$4,0)),$O154),"##BLANK")</f>
        <v>0</v>
      </c>
      <c r="AD154" s="16">
        <f>IFERROR(ROUND(INDEX(F_Inputs!$A$4:$Y$268, MATCH(F_Inputs_Formatted!$B154&amp;F_Inputs_Formatted!$H154,F_Inputs!$Y$4:$Y$268,0),MATCH(F_Inputs_Formatted!AD$4,F_Inputs!$A$4:$Y$4,0)),$O154),"##BLANK")</f>
        <v>0</v>
      </c>
      <c r="AE154" s="16">
        <f>IFERROR(ROUND(INDEX(F_Inputs!$A$4:$Y$268, MATCH(F_Inputs_Formatted!$B154&amp;F_Inputs_Formatted!$H154,F_Inputs!$Y$4:$Y$268,0),MATCH(F_Inputs_Formatted!AE$4,F_Inputs!$A$4:$Y$4,0)),$O154),"##BLANK")</f>
        <v>0</v>
      </c>
      <c r="AF154" s="16">
        <f>IFERROR(ROUND(INDEX(F_Inputs!$A$4:$Y$268, MATCH(F_Inputs_Formatted!$B154&amp;F_Inputs_Formatted!$H154,F_Inputs!$Y$4:$Y$268,0),MATCH(F_Inputs_Formatted!AF$4,F_Inputs!$A$4:$Y$4,0)),$O154),"##BLANK")</f>
        <v>0</v>
      </c>
      <c r="AG154" s="16">
        <f>IFERROR(ROUND(INDEX(F_Inputs!$A$4:$Y$268, MATCH(F_Inputs_Formatted!$B154&amp;F_Inputs_Formatted!$H154,F_Inputs!$Y$4:$Y$268,0),MATCH(F_Inputs_Formatted!AG$4,F_Inputs!$A$4:$Y$4,0)),$O154),"##BLANK")</f>
        <v>0</v>
      </c>
      <c r="AH154" s="16">
        <f>IFERROR(ROUND(INDEX(F_Inputs!$A$4:$Y$268, MATCH(F_Inputs_Formatted!$B154&amp;F_Inputs_Formatted!$H154,F_Inputs!$Y$4:$Y$268,0),MATCH(F_Inputs_Formatted!AH$4,F_Inputs!$A$4:$Y$4,0)),$O154),"##BLANK")</f>
        <v>0</v>
      </c>
      <c r="AI154" s="16">
        <f>IFERROR(ROUND(INDEX(F_Inputs!$A$4:$Y$268, MATCH(F_Inputs_Formatted!$B154&amp;F_Inputs_Formatted!$H154,F_Inputs!$Y$4:$Y$268,0),MATCH(F_Inputs_Formatted!AI$4,F_Inputs!$A$4:$Y$4,0)),$O154),"##BLANK")</f>
        <v>0</v>
      </c>
    </row>
    <row r="155" spans="1:35" x14ac:dyDescent="0.25">
      <c r="A155" s="7"/>
      <c r="B155" s="9" t="s">
        <v>100</v>
      </c>
      <c r="C155" s="9" t="str">
        <f>_xlfn.XLOOKUP($B155,FD_Lists!$B$4:$B$25,FD_Lists!C$4:C$25)</f>
        <v>SES Water</v>
      </c>
      <c r="D155" s="9" t="str">
        <f>_xlfn.XLOOKUP($B155,FD_Lists!$B$4:$B$25,FD_Lists!D$4:D$25)</f>
        <v>England</v>
      </c>
      <c r="E155" s="9" t="str">
        <f>_xlfn.XLOOKUP($B155,FD_Lists!$B$4:$B$25,FD_Lists!E$4:E$25)</f>
        <v>Company</v>
      </c>
      <c r="F155" s="9" t="str">
        <f>_xlfn.XLOOKUP($B155,FD_Lists!$B$4:$B$25,FD_Lists!F$4:F$25)</f>
        <v>WoC</v>
      </c>
      <c r="G155" s="10" t="s">
        <v>116</v>
      </c>
      <c r="H155" s="52" t="s">
        <v>64</v>
      </c>
      <c r="I155" s="11" t="str">
        <f t="shared" si="8"/>
        <v>SESOUT5_09_H_PR24</v>
      </c>
      <c r="J155" s="11" t="s">
        <v>117</v>
      </c>
      <c r="K155" s="11" t="s">
        <v>118</v>
      </c>
      <c r="L155" s="11" t="s">
        <v>119</v>
      </c>
      <c r="M155" s="64" t="str">
        <f>_xlfn.XLOOKUP(F_Inputs_Formatted!H155,F_Inputs!$B:$B,F_Inputs!C:C)</f>
        <v>Underlying calculations for common performance commitments - wastewater - River water quality?(phosphorus) - Reduction in phosphorus from 2020</v>
      </c>
      <c r="N155" s="64" t="str">
        <f>_xlfn.XLOOKUP(F_Inputs_Formatted!H155,F_Inputs!$B:$B,F_Inputs!D:D)</f>
        <v>kg</v>
      </c>
      <c r="O155" s="11">
        <v>4</v>
      </c>
      <c r="P155" s="11"/>
      <c r="Q155" s="16" t="str">
        <f>IFERROR(ROUND(INDEX(F_Inputs!$A$4:$Y$268, MATCH(F_Inputs_Formatted!$B155&amp;F_Inputs_Formatted!$H155,F_Inputs!$Y$4:$Y$268,0),MATCH(F_Inputs_Formatted!Q$4,F_Inputs!$A$4:$Y$4,0)),$O155),"##BLANK")</f>
        <v>##BLANK</v>
      </c>
      <c r="R155" s="16" t="str">
        <f>IFERROR(ROUND(INDEX(F_Inputs!$A$4:$Y$268, MATCH(F_Inputs_Formatted!$B155&amp;F_Inputs_Formatted!$H155,F_Inputs!$Y$4:$Y$268,0),MATCH(F_Inputs_Formatted!R$4,F_Inputs!$A$4:$Y$4,0)),$O155),"##BLANK")</f>
        <v>##BLANK</v>
      </c>
      <c r="S155" s="16" t="str">
        <f>IFERROR(ROUND(INDEX(F_Inputs!$A$4:$Y$268, MATCH(F_Inputs_Formatted!$B155&amp;F_Inputs_Formatted!$H155,F_Inputs!$Y$4:$Y$268,0),MATCH(F_Inputs_Formatted!S$4,F_Inputs!$A$4:$Y$4,0)),$O155),"##BLANK")</f>
        <v>##BLANK</v>
      </c>
      <c r="T155" s="16" t="str">
        <f>IFERROR(ROUND(INDEX(F_Inputs!$A$4:$Y$268, MATCH(F_Inputs_Formatted!$B155&amp;F_Inputs_Formatted!$H155,F_Inputs!$Y$4:$Y$268,0),MATCH(F_Inputs_Formatted!T$4,F_Inputs!$A$4:$Y$4,0)),$O155),"##BLANK")</f>
        <v>##BLANK</v>
      </c>
      <c r="U155" s="16" t="str">
        <f>IFERROR(ROUND(INDEX(F_Inputs!$A$4:$Y$268, MATCH(F_Inputs_Formatted!$B155&amp;F_Inputs_Formatted!$H155,F_Inputs!$Y$4:$Y$268,0),MATCH(F_Inputs_Formatted!U$4,F_Inputs!$A$4:$Y$4,0)),$O155),"##BLANK")</f>
        <v>##BLANK</v>
      </c>
      <c r="V155" s="16" t="str">
        <f>IFERROR(ROUND(INDEX(F_Inputs!$A$4:$Y$268, MATCH(F_Inputs_Formatted!$B155&amp;F_Inputs_Formatted!$H155,F_Inputs!$Y$4:$Y$268,0),MATCH(F_Inputs_Formatted!V$4,F_Inputs!$A$4:$Y$4,0)),$O155),"##BLANK")</f>
        <v>##BLANK</v>
      </c>
      <c r="W155" s="16" t="str">
        <f>IFERROR(ROUND(INDEX(F_Inputs!$A$4:$Y$268, MATCH(F_Inputs_Formatted!$B155&amp;F_Inputs_Formatted!$H155,F_Inputs!$Y$4:$Y$268,0),MATCH(F_Inputs_Formatted!W$4,F_Inputs!$A$4:$Y$4,0)),$O155),"##BLANK")</f>
        <v>##BLANK</v>
      </c>
      <c r="X155" s="16" t="str">
        <f>IFERROR(ROUND(INDEX(F_Inputs!$A$4:$Y$268, MATCH(F_Inputs_Formatted!$B155&amp;F_Inputs_Formatted!$H155,F_Inputs!$Y$4:$Y$268,0),MATCH(F_Inputs_Formatted!X$4,F_Inputs!$A$4:$Y$4,0)),$O155),"##BLANK")</f>
        <v>##BLANK</v>
      </c>
      <c r="Y155" s="16" t="str">
        <f>IFERROR(ROUND(INDEX(F_Inputs!$A$4:$Y$268, MATCH(F_Inputs_Formatted!$B155&amp;F_Inputs_Formatted!$H155,F_Inputs!$Y$4:$Y$268,0),MATCH(F_Inputs_Formatted!Y$4,F_Inputs!$A$4:$Y$4,0)),$O155),"##BLANK")</f>
        <v>##BLANK</v>
      </c>
      <c r="Z155" s="16" t="str">
        <f>IFERROR(ROUND(INDEX(F_Inputs!$A$4:$Y$268, MATCH(F_Inputs_Formatted!$B155&amp;F_Inputs_Formatted!$H155,F_Inputs!$Y$4:$Y$268,0),MATCH(F_Inputs_Formatted!Z$4,F_Inputs!$A$4:$Y$4,0)),$O155),"##BLANK")</f>
        <v>##BLANK</v>
      </c>
      <c r="AA155" s="16" t="str">
        <f>IFERROR(ROUND(INDEX(F_Inputs!$A$4:$Y$268, MATCH(F_Inputs_Formatted!$B155&amp;F_Inputs_Formatted!$H155,F_Inputs!$Y$4:$Y$268,0),MATCH(F_Inputs_Formatted!AA$4,F_Inputs!$A$4:$Y$4,0)),$O155),"##BLANK")</f>
        <v>##BLANK</v>
      </c>
      <c r="AB155" s="16" t="str">
        <f>IFERROR(ROUND(INDEX(F_Inputs!$A$4:$Y$268, MATCH(F_Inputs_Formatted!$B155&amp;F_Inputs_Formatted!$H155,F_Inputs!$Y$4:$Y$268,0),MATCH(F_Inputs_Formatted!AB$4,F_Inputs!$A$4:$Y$4,0)),$O155),"##BLANK")</f>
        <v>##BLANK</v>
      </c>
      <c r="AC155" s="16" t="str">
        <f>IFERROR(ROUND(INDEX(F_Inputs!$A$4:$Y$268, MATCH(F_Inputs_Formatted!$B155&amp;F_Inputs_Formatted!$H155,F_Inputs!$Y$4:$Y$268,0),MATCH(F_Inputs_Formatted!AC$4,F_Inputs!$A$4:$Y$4,0)),$O155),"##BLANK")</f>
        <v>##BLANK</v>
      </c>
      <c r="AD155" s="16" t="str">
        <f>IFERROR(ROUND(INDEX(F_Inputs!$A$4:$Y$268, MATCH(F_Inputs_Formatted!$B155&amp;F_Inputs_Formatted!$H155,F_Inputs!$Y$4:$Y$268,0),MATCH(F_Inputs_Formatted!AD$4,F_Inputs!$A$4:$Y$4,0)),$O155),"##BLANK")</f>
        <v>##BLANK</v>
      </c>
      <c r="AE155" s="16" t="str">
        <f>IFERROR(ROUND(INDEX(F_Inputs!$A$4:$Y$268, MATCH(F_Inputs_Formatted!$B155&amp;F_Inputs_Formatted!$H155,F_Inputs!$Y$4:$Y$268,0),MATCH(F_Inputs_Formatted!AE$4,F_Inputs!$A$4:$Y$4,0)),$O155),"##BLANK")</f>
        <v>##BLANK</v>
      </c>
      <c r="AF155" s="16" t="str">
        <f>IFERROR(ROUND(INDEX(F_Inputs!$A$4:$Y$268, MATCH(F_Inputs_Formatted!$B155&amp;F_Inputs_Formatted!$H155,F_Inputs!$Y$4:$Y$268,0),MATCH(F_Inputs_Formatted!AF$4,F_Inputs!$A$4:$Y$4,0)),$O155),"##BLANK")</f>
        <v>##BLANK</v>
      </c>
      <c r="AG155" s="16" t="str">
        <f>IFERROR(ROUND(INDEX(F_Inputs!$A$4:$Y$268, MATCH(F_Inputs_Formatted!$B155&amp;F_Inputs_Formatted!$H155,F_Inputs!$Y$4:$Y$268,0),MATCH(F_Inputs_Formatted!AG$4,F_Inputs!$A$4:$Y$4,0)),$O155),"##BLANK")</f>
        <v>##BLANK</v>
      </c>
      <c r="AH155" s="16" t="str">
        <f>IFERROR(ROUND(INDEX(F_Inputs!$A$4:$Y$268, MATCH(F_Inputs_Formatted!$B155&amp;F_Inputs_Formatted!$H155,F_Inputs!$Y$4:$Y$268,0),MATCH(F_Inputs_Formatted!AH$4,F_Inputs!$A$4:$Y$4,0)),$O155),"##BLANK")</f>
        <v>##BLANK</v>
      </c>
      <c r="AI155" s="16" t="str">
        <f>IFERROR(ROUND(INDEX(F_Inputs!$A$4:$Y$268, MATCH(F_Inputs_Formatted!$B155&amp;F_Inputs_Formatted!$H155,F_Inputs!$Y$4:$Y$268,0),MATCH(F_Inputs_Formatted!AI$4,F_Inputs!$A$4:$Y$4,0)),$O155),"##BLANK")</f>
        <v>##BLANK</v>
      </c>
    </row>
    <row r="156" spans="1:35" x14ac:dyDescent="0.25">
      <c r="A156" s="7"/>
      <c r="B156" s="9" t="s">
        <v>78</v>
      </c>
      <c r="C156" s="9" t="str">
        <f>_xlfn.XLOOKUP($B156,FD_Lists!$B$4:$B$25,FD_Lists!C$4:C$25)</f>
        <v>South West Water</v>
      </c>
      <c r="D156" s="9" t="str">
        <f>_xlfn.XLOOKUP($B156,FD_Lists!$B$4:$B$25,FD_Lists!D$4:D$25)</f>
        <v>England</v>
      </c>
      <c r="E156" s="9" t="str">
        <f>_xlfn.XLOOKUP($B156,FD_Lists!$B$4:$B$25,FD_Lists!E$4:E$25)</f>
        <v>Company</v>
      </c>
      <c r="F156" s="9" t="str">
        <f>_xlfn.XLOOKUP($B156,FD_Lists!$B$4:$B$25,FD_Lists!F$4:F$25)</f>
        <v>WaSC</v>
      </c>
      <c r="G156" s="10" t="s">
        <v>116</v>
      </c>
      <c r="H156" s="52" t="s">
        <v>64</v>
      </c>
      <c r="I156" s="11" t="str">
        <f t="shared" si="8"/>
        <v>SWBOUT5_09_H_PR24</v>
      </c>
      <c r="J156" s="11" t="s">
        <v>117</v>
      </c>
      <c r="K156" s="11" t="s">
        <v>118</v>
      </c>
      <c r="L156" s="11" t="s">
        <v>119</v>
      </c>
      <c r="M156" s="64" t="str">
        <f>_xlfn.XLOOKUP(F_Inputs_Formatted!H156,F_Inputs!$B:$B,F_Inputs!C:C)</f>
        <v>Underlying calculations for common performance commitments - wastewater - River water quality?(phosphorus) - Reduction in phosphorus from 2020</v>
      </c>
      <c r="N156" s="64" t="str">
        <f>_xlfn.XLOOKUP(F_Inputs_Formatted!H156,F_Inputs!$B:$B,F_Inputs!D:D)</f>
        <v>kg</v>
      </c>
      <c r="O156" s="11">
        <v>4</v>
      </c>
      <c r="P156" s="11"/>
      <c r="Q156" s="16">
        <f>IFERROR(ROUND(INDEX(F_Inputs!$A$4:$Y$268, MATCH(F_Inputs_Formatted!$B156&amp;F_Inputs_Formatted!$H156,F_Inputs!$Y$4:$Y$268,0),MATCH(F_Inputs_Formatted!Q$4,F_Inputs!$A$4:$Y$4,0)),$O156),"##BLANK")</f>
        <v>11731.2327</v>
      </c>
      <c r="R156" s="16">
        <f>IFERROR(ROUND(INDEX(F_Inputs!$A$4:$Y$268, MATCH(F_Inputs_Formatted!$B156&amp;F_Inputs_Formatted!$H156,F_Inputs!$Y$4:$Y$268,0),MATCH(F_Inputs_Formatted!R$4,F_Inputs!$A$4:$Y$4,0)),$O156),"##BLANK")</f>
        <v>11073.9985</v>
      </c>
      <c r="S156" s="16">
        <f>IFERROR(ROUND(INDEX(F_Inputs!$A$4:$Y$268, MATCH(F_Inputs_Formatted!$B156&amp;F_Inputs_Formatted!$H156,F_Inputs!$Y$4:$Y$268,0),MATCH(F_Inputs_Formatted!S$4,F_Inputs!$A$4:$Y$4,0)),$O156),"##BLANK")</f>
        <v>-15175.013800000001</v>
      </c>
      <c r="T156" s="16">
        <f>IFERROR(ROUND(INDEX(F_Inputs!$A$4:$Y$268, MATCH(F_Inputs_Formatted!$B156&amp;F_Inputs_Formatted!$H156,F_Inputs!$Y$4:$Y$268,0),MATCH(F_Inputs_Formatted!T$4,F_Inputs!$A$4:$Y$4,0)),$O156),"##BLANK")</f>
        <v>3372.0445</v>
      </c>
      <c r="U156" s="16">
        <f>IFERROR(ROUND(INDEX(F_Inputs!$A$4:$Y$268, MATCH(F_Inputs_Formatted!$B156&amp;F_Inputs_Formatted!$H156,F_Inputs!$Y$4:$Y$268,0),MATCH(F_Inputs_Formatted!U$4,F_Inputs!$A$4:$Y$4,0)),$O156),"##BLANK")</f>
        <v>-1037.7683</v>
      </c>
      <c r="V156" s="16">
        <f>IFERROR(ROUND(INDEX(F_Inputs!$A$4:$Y$268, MATCH(F_Inputs_Formatted!$B156&amp;F_Inputs_Formatted!$H156,F_Inputs!$Y$4:$Y$268,0),MATCH(F_Inputs_Formatted!V$4,F_Inputs!$A$4:$Y$4,0)),$O156),"##BLANK")</f>
        <v>12743.8341</v>
      </c>
      <c r="W156" s="16">
        <f>IFERROR(ROUND(INDEX(F_Inputs!$A$4:$Y$268, MATCH(F_Inputs_Formatted!$B156&amp;F_Inputs_Formatted!$H156,F_Inputs!$Y$4:$Y$268,0),MATCH(F_Inputs_Formatted!W$4,F_Inputs!$A$4:$Y$4,0)),$O156),"##BLANK")</f>
        <v>-18890.558099999998</v>
      </c>
      <c r="X156" s="16">
        <f>IFERROR(ROUND(INDEX(F_Inputs!$A$4:$Y$268, MATCH(F_Inputs_Formatted!$B156&amp;F_Inputs_Formatted!$H156,F_Inputs!$Y$4:$Y$268,0),MATCH(F_Inputs_Formatted!X$4,F_Inputs!$A$4:$Y$4,0)),$O156),"##BLANK")</f>
        <v>2968.2433999999998</v>
      </c>
      <c r="Y156" s="16">
        <f>IFERROR(ROUND(INDEX(F_Inputs!$A$4:$Y$268, MATCH(F_Inputs_Formatted!$B156&amp;F_Inputs_Formatted!$H156,F_Inputs!$Y$4:$Y$268,0),MATCH(F_Inputs_Formatted!Y$4,F_Inputs!$A$4:$Y$4,0)),$O156),"##BLANK")</f>
        <v>13560.0273</v>
      </c>
      <c r="Z156" s="16">
        <f>IFERROR(ROUND(INDEX(F_Inputs!$A$4:$Y$268, MATCH(F_Inputs_Formatted!$B156&amp;F_Inputs_Formatted!$H156,F_Inputs!$Y$4:$Y$268,0),MATCH(F_Inputs_Formatted!Z$4,F_Inputs!$A$4:$Y$4,0)),$O156),"##BLANK")</f>
        <v>0</v>
      </c>
      <c r="AA156" s="16">
        <f>IFERROR(ROUND(INDEX(F_Inputs!$A$4:$Y$268, MATCH(F_Inputs_Formatted!$B156&amp;F_Inputs_Formatted!$H156,F_Inputs!$Y$4:$Y$268,0),MATCH(F_Inputs_Formatted!AA$4,F_Inputs!$A$4:$Y$4,0)),$O156),"##BLANK")</f>
        <v>27652.152399999999</v>
      </c>
      <c r="AB156" s="16">
        <f>IFERROR(ROUND(INDEX(F_Inputs!$A$4:$Y$268, MATCH(F_Inputs_Formatted!$B156&amp;F_Inputs_Formatted!$H156,F_Inputs!$Y$4:$Y$268,0),MATCH(F_Inputs_Formatted!AB$4,F_Inputs!$A$4:$Y$4,0)),$O156),"##BLANK")</f>
        <v>57826.070500000002</v>
      </c>
      <c r="AC156" s="16">
        <f>IFERROR(ROUND(INDEX(F_Inputs!$A$4:$Y$268, MATCH(F_Inputs_Formatted!$B156&amp;F_Inputs_Formatted!$H156,F_Inputs!$Y$4:$Y$268,0),MATCH(F_Inputs_Formatted!AC$4,F_Inputs!$A$4:$Y$4,0)),$O156),"##BLANK")</f>
        <v>52215.382299999997</v>
      </c>
      <c r="AD156" s="16">
        <f>IFERROR(ROUND(INDEX(F_Inputs!$A$4:$Y$268, MATCH(F_Inputs_Formatted!$B156&amp;F_Inputs_Formatted!$H156,F_Inputs!$Y$4:$Y$268,0),MATCH(F_Inputs_Formatted!AD$4,F_Inputs!$A$4:$Y$4,0)),$O156),"##BLANK")</f>
        <v>52621.885600000001</v>
      </c>
      <c r="AE156" s="16">
        <f>IFERROR(ROUND(INDEX(F_Inputs!$A$4:$Y$268, MATCH(F_Inputs_Formatted!$B156&amp;F_Inputs_Formatted!$H156,F_Inputs!$Y$4:$Y$268,0),MATCH(F_Inputs_Formatted!AE$4,F_Inputs!$A$4:$Y$4,0)),$O156),"##BLANK")</f>
        <v>49984.695899999999</v>
      </c>
      <c r="AF156" s="16">
        <f>IFERROR(ROUND(INDEX(F_Inputs!$A$4:$Y$268, MATCH(F_Inputs_Formatted!$B156&amp;F_Inputs_Formatted!$H156,F_Inputs!$Y$4:$Y$268,0),MATCH(F_Inputs_Formatted!AF$4,F_Inputs!$A$4:$Y$4,0)),$O156),"##BLANK")</f>
        <v>176477.18799999999</v>
      </c>
      <c r="AG156" s="16">
        <f>IFERROR(ROUND(INDEX(F_Inputs!$A$4:$Y$268, MATCH(F_Inputs_Formatted!$B156&amp;F_Inputs_Formatted!$H156,F_Inputs!$Y$4:$Y$268,0),MATCH(F_Inputs_Formatted!AG$4,F_Inputs!$A$4:$Y$4,0)),$O156),"##BLANK")</f>
        <v>186156.356</v>
      </c>
      <c r="AH156" s="16">
        <f>IFERROR(ROUND(INDEX(F_Inputs!$A$4:$Y$268, MATCH(F_Inputs_Formatted!$B156&amp;F_Inputs_Formatted!$H156,F_Inputs!$Y$4:$Y$268,0),MATCH(F_Inputs_Formatted!AH$4,F_Inputs!$A$4:$Y$4,0)),$O156),"##BLANK")</f>
        <v>198224.33850000001</v>
      </c>
      <c r="AI156" s="16">
        <f>IFERROR(ROUND(INDEX(F_Inputs!$A$4:$Y$268, MATCH(F_Inputs_Formatted!$B156&amp;F_Inputs_Formatted!$H156,F_Inputs!$Y$4:$Y$268,0),MATCH(F_Inputs_Formatted!AI$4,F_Inputs!$A$4:$Y$4,0)),$O156),"##BLANK")</f>
        <v>230461.08040000001</v>
      </c>
    </row>
    <row r="157" spans="1:35" x14ac:dyDescent="0.25">
      <c r="A157" s="7"/>
      <c r="B157" s="9" t="s">
        <v>90</v>
      </c>
      <c r="C157" s="9" t="str">
        <f>_xlfn.XLOOKUP($B157,FD_Lists!$B$4:$B$25,FD_Lists!C$4:C$25)</f>
        <v>Bristol Water</v>
      </c>
      <c r="D157" s="9" t="str">
        <f>_xlfn.XLOOKUP($B157,FD_Lists!$B$4:$B$25,FD_Lists!D$4:D$25)</f>
        <v>England</v>
      </c>
      <c r="E157" s="9" t="str">
        <f>_xlfn.XLOOKUP($B157,FD_Lists!$B$4:$B$25,FD_Lists!E$4:E$25)</f>
        <v>Company</v>
      </c>
      <c r="F157" s="9" t="str">
        <f>_xlfn.XLOOKUP($B157,FD_Lists!$B$4:$B$25,FD_Lists!F$4:F$25)</f>
        <v>WoC</v>
      </c>
      <c r="G157" s="10" t="s">
        <v>116</v>
      </c>
      <c r="H157" s="52" t="s">
        <v>64</v>
      </c>
      <c r="I157" s="11" t="str">
        <f t="shared" si="8"/>
        <v>BRLOUT5_09_H_PR24</v>
      </c>
      <c r="J157" s="11" t="s">
        <v>117</v>
      </c>
      <c r="K157" s="11" t="s">
        <v>118</v>
      </c>
      <c r="L157" s="11" t="s">
        <v>119</v>
      </c>
      <c r="M157" s="64" t="str">
        <f>_xlfn.XLOOKUP(F_Inputs_Formatted!H157,F_Inputs!$B:$B,F_Inputs!C:C)</f>
        <v>Underlying calculations for common performance commitments - wastewater - River water quality?(phosphorus) - Reduction in phosphorus from 2020</v>
      </c>
      <c r="N157" s="64" t="str">
        <f>_xlfn.XLOOKUP(F_Inputs_Formatted!H157,F_Inputs!$B:$B,F_Inputs!D:D)</f>
        <v>kg</v>
      </c>
      <c r="O157" s="11">
        <v>4</v>
      </c>
      <c r="P157" s="11"/>
      <c r="Q157" s="16">
        <f>IFERROR(ROUND(INDEX(F_Inputs!$A$4:$Y$268, MATCH(F_Inputs_Formatted!$B157&amp;F_Inputs_Formatted!$H157,F_Inputs!$Y$4:$Y$268,0),MATCH(F_Inputs_Formatted!Q$4,F_Inputs!$A$4:$Y$4,0)),$O157),"##BLANK")</f>
        <v>0</v>
      </c>
      <c r="R157" s="16">
        <f>IFERROR(ROUND(INDEX(F_Inputs!$A$4:$Y$268, MATCH(F_Inputs_Formatted!$B157&amp;F_Inputs_Formatted!$H157,F_Inputs!$Y$4:$Y$268,0),MATCH(F_Inputs_Formatted!R$4,F_Inputs!$A$4:$Y$4,0)),$O157),"##BLANK")</f>
        <v>0</v>
      </c>
      <c r="S157" s="16">
        <f>IFERROR(ROUND(INDEX(F_Inputs!$A$4:$Y$268, MATCH(F_Inputs_Formatted!$B157&amp;F_Inputs_Formatted!$H157,F_Inputs!$Y$4:$Y$268,0),MATCH(F_Inputs_Formatted!S$4,F_Inputs!$A$4:$Y$4,0)),$O157),"##BLANK")</f>
        <v>0</v>
      </c>
      <c r="T157" s="16">
        <f>IFERROR(ROUND(INDEX(F_Inputs!$A$4:$Y$268, MATCH(F_Inputs_Formatted!$B157&amp;F_Inputs_Formatted!$H157,F_Inputs!$Y$4:$Y$268,0),MATCH(F_Inputs_Formatted!T$4,F_Inputs!$A$4:$Y$4,0)),$O157),"##BLANK")</f>
        <v>0</v>
      </c>
      <c r="U157" s="16">
        <f>IFERROR(ROUND(INDEX(F_Inputs!$A$4:$Y$268, MATCH(F_Inputs_Formatted!$B157&amp;F_Inputs_Formatted!$H157,F_Inputs!$Y$4:$Y$268,0),MATCH(F_Inputs_Formatted!U$4,F_Inputs!$A$4:$Y$4,0)),$O157),"##BLANK")</f>
        <v>0</v>
      </c>
      <c r="V157" s="16">
        <f>IFERROR(ROUND(INDEX(F_Inputs!$A$4:$Y$268, MATCH(F_Inputs_Formatted!$B157&amp;F_Inputs_Formatted!$H157,F_Inputs!$Y$4:$Y$268,0),MATCH(F_Inputs_Formatted!V$4,F_Inputs!$A$4:$Y$4,0)),$O157),"##BLANK")</f>
        <v>0</v>
      </c>
      <c r="W157" s="16">
        <f>IFERROR(ROUND(INDEX(F_Inputs!$A$4:$Y$268, MATCH(F_Inputs_Formatted!$B157&amp;F_Inputs_Formatted!$H157,F_Inputs!$Y$4:$Y$268,0),MATCH(F_Inputs_Formatted!W$4,F_Inputs!$A$4:$Y$4,0)),$O157),"##BLANK")</f>
        <v>0</v>
      </c>
      <c r="X157" s="16">
        <f>IFERROR(ROUND(INDEX(F_Inputs!$A$4:$Y$268, MATCH(F_Inputs_Formatted!$B157&amp;F_Inputs_Formatted!$H157,F_Inputs!$Y$4:$Y$268,0),MATCH(F_Inputs_Formatted!X$4,F_Inputs!$A$4:$Y$4,0)),$O157),"##BLANK")</f>
        <v>0</v>
      </c>
      <c r="Y157" s="16">
        <f>IFERROR(ROUND(INDEX(F_Inputs!$A$4:$Y$268, MATCH(F_Inputs_Formatted!$B157&amp;F_Inputs_Formatted!$H157,F_Inputs!$Y$4:$Y$268,0),MATCH(F_Inputs_Formatted!Y$4,F_Inputs!$A$4:$Y$4,0)),$O157),"##BLANK")</f>
        <v>0</v>
      </c>
      <c r="Z157" s="16">
        <f>IFERROR(ROUND(INDEX(F_Inputs!$A$4:$Y$268, MATCH(F_Inputs_Formatted!$B157&amp;F_Inputs_Formatted!$H157,F_Inputs!$Y$4:$Y$268,0),MATCH(F_Inputs_Formatted!Z$4,F_Inputs!$A$4:$Y$4,0)),$O157),"##BLANK")</f>
        <v>0</v>
      </c>
      <c r="AA157" s="16">
        <f>IFERROR(ROUND(INDEX(F_Inputs!$A$4:$Y$268, MATCH(F_Inputs_Formatted!$B157&amp;F_Inputs_Formatted!$H157,F_Inputs!$Y$4:$Y$268,0),MATCH(F_Inputs_Formatted!AA$4,F_Inputs!$A$4:$Y$4,0)),$O157),"##BLANK")</f>
        <v>0</v>
      </c>
      <c r="AB157" s="16">
        <f>IFERROR(ROUND(INDEX(F_Inputs!$A$4:$Y$268, MATCH(F_Inputs_Formatted!$B157&amp;F_Inputs_Formatted!$H157,F_Inputs!$Y$4:$Y$268,0),MATCH(F_Inputs_Formatted!AB$4,F_Inputs!$A$4:$Y$4,0)),$O157),"##BLANK")</f>
        <v>0</v>
      </c>
      <c r="AC157" s="16">
        <f>IFERROR(ROUND(INDEX(F_Inputs!$A$4:$Y$268, MATCH(F_Inputs_Formatted!$B157&amp;F_Inputs_Formatted!$H157,F_Inputs!$Y$4:$Y$268,0),MATCH(F_Inputs_Formatted!AC$4,F_Inputs!$A$4:$Y$4,0)),$O157),"##BLANK")</f>
        <v>0</v>
      </c>
      <c r="AD157" s="16">
        <f>IFERROR(ROUND(INDEX(F_Inputs!$A$4:$Y$268, MATCH(F_Inputs_Formatted!$B157&amp;F_Inputs_Formatted!$H157,F_Inputs!$Y$4:$Y$268,0),MATCH(F_Inputs_Formatted!AD$4,F_Inputs!$A$4:$Y$4,0)),$O157),"##BLANK")</f>
        <v>0</v>
      </c>
      <c r="AE157" s="16">
        <f>IFERROR(ROUND(INDEX(F_Inputs!$A$4:$Y$268, MATCH(F_Inputs_Formatted!$B157&amp;F_Inputs_Formatted!$H157,F_Inputs!$Y$4:$Y$268,0),MATCH(F_Inputs_Formatted!AE$4,F_Inputs!$A$4:$Y$4,0)),$O157),"##BLANK")</f>
        <v>0</v>
      </c>
      <c r="AF157" s="16">
        <f>IFERROR(ROUND(INDEX(F_Inputs!$A$4:$Y$268, MATCH(F_Inputs_Formatted!$B157&amp;F_Inputs_Formatted!$H157,F_Inputs!$Y$4:$Y$268,0),MATCH(F_Inputs_Formatted!AF$4,F_Inputs!$A$4:$Y$4,0)),$O157),"##BLANK")</f>
        <v>0</v>
      </c>
      <c r="AG157" s="16">
        <f>IFERROR(ROUND(INDEX(F_Inputs!$A$4:$Y$268, MATCH(F_Inputs_Formatted!$B157&amp;F_Inputs_Formatted!$H157,F_Inputs!$Y$4:$Y$268,0),MATCH(F_Inputs_Formatted!AG$4,F_Inputs!$A$4:$Y$4,0)),$O157),"##BLANK")</f>
        <v>0</v>
      </c>
      <c r="AH157" s="16">
        <f>IFERROR(ROUND(INDEX(F_Inputs!$A$4:$Y$268, MATCH(F_Inputs_Formatted!$B157&amp;F_Inputs_Formatted!$H157,F_Inputs!$Y$4:$Y$268,0),MATCH(F_Inputs_Formatted!AH$4,F_Inputs!$A$4:$Y$4,0)),$O157),"##BLANK")</f>
        <v>0</v>
      </c>
      <c r="AI157" s="16">
        <f>IFERROR(ROUND(INDEX(F_Inputs!$A$4:$Y$268, MATCH(F_Inputs_Formatted!$B157&amp;F_Inputs_Formatted!$H157,F_Inputs!$Y$4:$Y$268,0),MATCH(F_Inputs_Formatted!AI$4,F_Inputs!$A$4:$Y$4,0)),$O157),"##BLANK")</f>
        <v>0</v>
      </c>
    </row>
    <row r="158" spans="1:35" x14ac:dyDescent="0.25">
      <c r="A158" s="7"/>
      <c r="B158" s="80"/>
      <c r="C158" s="80"/>
      <c r="D158" s="80"/>
      <c r="E158" s="80"/>
      <c r="F158" s="80"/>
      <c r="H158" s="54"/>
      <c r="I158" s="81"/>
      <c r="J158" s="81"/>
      <c r="K158" s="81"/>
      <c r="L158" s="81"/>
      <c r="M158" s="82"/>
      <c r="N158" s="82"/>
      <c r="O158" s="81"/>
      <c r="P158" s="81"/>
      <c r="Q158" s="84"/>
      <c r="R158" s="84"/>
      <c r="S158" s="84"/>
      <c r="T158" s="84"/>
      <c r="U158" s="84"/>
      <c r="V158" s="84"/>
      <c r="W158" s="84"/>
      <c r="X158" s="84"/>
      <c r="Y158" s="84"/>
      <c r="Z158" s="84"/>
      <c r="AA158" s="84"/>
      <c r="AB158" s="84"/>
      <c r="AC158" s="84"/>
      <c r="AD158" s="84"/>
      <c r="AE158" s="84"/>
      <c r="AF158" s="84"/>
      <c r="AG158" s="84"/>
      <c r="AH158" s="84"/>
      <c r="AI158" s="84"/>
    </row>
    <row r="159" spans="1:35" s="21" customFormat="1" x14ac:dyDescent="0.25">
      <c r="B159" s="31" t="s">
        <v>16</v>
      </c>
      <c r="C159" s="31"/>
      <c r="D159" s="31"/>
      <c r="E159" s="31"/>
      <c r="F159" s="31"/>
      <c r="G159" s="31"/>
      <c r="H159" s="31"/>
      <c r="I159" s="31"/>
      <c r="J159" s="31"/>
      <c r="K159" s="31"/>
      <c r="L159" s="31"/>
      <c r="M159" s="31"/>
      <c r="N159" s="31"/>
      <c r="O159" s="31"/>
      <c r="P159" s="31"/>
    </row>
  </sheetData>
  <mergeCells count="2">
    <mergeCell ref="A1:B1"/>
    <mergeCell ref="A3:B3"/>
  </mergeCells>
  <phoneticPr fontId="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50027-625F-481C-8273-77C2A729A411}">
  <sheetPr>
    <tabColor theme="6" tint="0.79998168889431442"/>
  </sheetPr>
  <dimension ref="A1:BF159"/>
  <sheetViews>
    <sheetView showGridLines="0" zoomScale="80" zoomScaleNormal="80" workbookViewId="0">
      <pane xSplit="2" ySplit="4" topLeftCell="C5" activePane="bottomRight" state="frozen"/>
      <selection pane="topRight"/>
      <selection pane="bottomLeft"/>
      <selection pane="bottomRight" sqref="A1:B1"/>
    </sheetView>
  </sheetViews>
  <sheetFormatPr defaultRowHeight="14.25" zeroHeight="1" x14ac:dyDescent="0.2"/>
  <cols>
    <col min="3" max="3" width="18.375" customWidth="1"/>
    <col min="7" max="7" width="12.875" customWidth="1"/>
    <col min="8" max="9" width="20.375" customWidth="1"/>
    <col min="10" max="11" width="15.625" customWidth="1"/>
    <col min="12" max="12" width="20.375" customWidth="1"/>
    <col min="13" max="13" width="223.875" customWidth="1"/>
    <col min="14" max="16" width="20.375" customWidth="1"/>
    <col min="17" max="35" width="14.75" customWidth="1"/>
  </cols>
  <sheetData>
    <row r="1" spans="1:58" s="20" customFormat="1" ht="15" x14ac:dyDescent="0.25">
      <c r="A1" s="136"/>
      <c r="B1" s="136"/>
      <c r="C1" s="18"/>
      <c r="D1" s="18"/>
      <c r="E1" s="18"/>
      <c r="F1" s="18"/>
      <c r="G1" s="19"/>
      <c r="H1" s="19"/>
      <c r="I1" s="19"/>
      <c r="J1" s="19"/>
      <c r="K1" s="19"/>
      <c r="L1" s="19"/>
      <c r="M1" s="19"/>
      <c r="N1" s="19"/>
      <c r="O1" s="19"/>
      <c r="P1" s="19"/>
    </row>
    <row r="2" spans="1:58" s="23" customFormat="1" ht="23.25" x14ac:dyDescent="0.25">
      <c r="B2" s="24" t="str">
        <f>Overview!B2 &amp;" - overrides"</f>
        <v>River Water Quality - overrides</v>
      </c>
      <c r="C2" s="25"/>
      <c r="D2" s="25"/>
      <c r="E2" s="25"/>
      <c r="F2" s="25"/>
      <c r="G2" s="25"/>
      <c r="H2" s="25"/>
      <c r="I2" s="25"/>
      <c r="J2" s="25"/>
      <c r="K2" s="25"/>
      <c r="L2" s="25"/>
      <c r="M2" s="25"/>
      <c r="N2" s="25"/>
      <c r="O2" s="25"/>
      <c r="P2" s="25"/>
    </row>
    <row r="3" spans="1:58" s="28" customFormat="1" ht="15" x14ac:dyDescent="0.25">
      <c r="A3" s="137"/>
      <c r="B3" s="137"/>
      <c r="C3" s="26"/>
      <c r="D3" s="26"/>
      <c r="E3" s="26"/>
      <c r="F3" s="26"/>
      <c r="G3" s="27"/>
      <c r="H3" s="27"/>
      <c r="I3" s="27"/>
      <c r="J3" s="27"/>
      <c r="K3" s="27"/>
      <c r="L3" s="27"/>
      <c r="M3" s="27"/>
      <c r="N3" s="27"/>
      <c r="O3" s="27"/>
      <c r="P3" s="27"/>
    </row>
    <row r="4" spans="1:58" s="30" customFormat="1" ht="18.75" x14ac:dyDescent="0.3">
      <c r="A4" s="1"/>
      <c r="B4" s="2" t="str">
        <f>F_Inputs_Formatted!B4</f>
        <v>Company</v>
      </c>
      <c r="C4" s="2" t="str">
        <f>F_Inputs_Formatted!C4</f>
        <v>Company name</v>
      </c>
      <c r="D4" s="2" t="str">
        <f>F_Inputs_Formatted!D4</f>
        <v>Region</v>
      </c>
      <c r="E4" s="2" t="str">
        <f>F_Inputs_Formatted!E4</f>
        <v>Company/Region</v>
      </c>
      <c r="F4" s="2" t="str">
        <f>F_Inputs_Formatted!F4</f>
        <v>WoC/WaSC</v>
      </c>
      <c r="G4" s="2" t="str">
        <f>F_Inputs_Formatted!G4</f>
        <v>Underlying calc</v>
      </c>
      <c r="H4" s="2" t="str">
        <f>F_Inputs_Formatted!H4</f>
        <v>Boncode</v>
      </c>
      <c r="I4" s="2" t="str">
        <f>F_Inputs_Formatted!I4</f>
        <v>Unique identifier</v>
      </c>
      <c r="J4" s="2" t="str">
        <f>F_Inputs_Formatted!J4</f>
        <v>Performance from</v>
      </c>
      <c r="K4" s="2" t="str">
        <f>F_Inputs_Formatted!K4</f>
        <v>Company DD view / Ofwat DD view</v>
      </c>
      <c r="L4" s="2" t="str">
        <f>F_Inputs_Formatted!L4</f>
        <v>PC code</v>
      </c>
      <c r="M4" s="2" t="str">
        <f>F_Inputs_Formatted!M4</f>
        <v>Measurement</v>
      </c>
      <c r="N4" s="2" t="str">
        <f>F_Inputs_Formatted!N4</f>
        <v>Units</v>
      </c>
      <c r="O4" s="2" t="str">
        <f>F_Inputs_Formatted!O4</f>
        <v>DP</v>
      </c>
      <c r="P4" s="2" t="s">
        <v>43</v>
      </c>
      <c r="Q4" s="2" t="str">
        <f>F_Inputs_Formatted!Q4</f>
        <v>2011-12</v>
      </c>
      <c r="R4" s="2" t="str">
        <f>F_Inputs_Formatted!R4</f>
        <v>2012-13</v>
      </c>
      <c r="S4" s="2" t="str">
        <f>F_Inputs_Formatted!S4</f>
        <v>2013-14</v>
      </c>
      <c r="T4" s="2" t="str">
        <f>F_Inputs_Formatted!T4</f>
        <v>2014-15</v>
      </c>
      <c r="U4" s="2" t="str">
        <f>F_Inputs_Formatted!U4</f>
        <v>2015-16</v>
      </c>
      <c r="V4" s="2" t="str">
        <f>F_Inputs_Formatted!V4</f>
        <v>2016-17</v>
      </c>
      <c r="W4" s="2" t="str">
        <f>F_Inputs_Formatted!W4</f>
        <v>2017-18</v>
      </c>
      <c r="X4" s="2" t="str">
        <f>F_Inputs_Formatted!X4</f>
        <v>2018-19</v>
      </c>
      <c r="Y4" s="2" t="str">
        <f>F_Inputs_Formatted!Y4</f>
        <v>2019-20</v>
      </c>
      <c r="Z4" s="2" t="str">
        <f>F_Inputs_Formatted!Z4</f>
        <v>2020-21</v>
      </c>
      <c r="AA4" s="2" t="str">
        <f>F_Inputs_Formatted!AA4</f>
        <v>2021-22</v>
      </c>
      <c r="AB4" s="2" t="str">
        <f>F_Inputs_Formatted!AB4</f>
        <v>2022-23</v>
      </c>
      <c r="AC4" s="2" t="str">
        <f>F_Inputs_Formatted!AC4</f>
        <v>2023-24</v>
      </c>
      <c r="AD4" s="2" t="str">
        <f>F_Inputs_Formatted!AD4</f>
        <v>2024-25</v>
      </c>
      <c r="AE4" s="2" t="str">
        <f>F_Inputs_Formatted!AE4</f>
        <v>2025-26</v>
      </c>
      <c r="AF4" s="2" t="str">
        <f>F_Inputs_Formatted!AF4</f>
        <v>2026-27</v>
      </c>
      <c r="AG4" s="2" t="str">
        <f>F_Inputs_Formatted!AG4</f>
        <v>2027-28</v>
      </c>
      <c r="AH4" s="2" t="str">
        <f>F_Inputs_Formatted!AH4</f>
        <v>2028-29</v>
      </c>
      <c r="AI4" s="2" t="str">
        <f>F_Inputs_Formatted!AI4</f>
        <v>2029-30</v>
      </c>
      <c r="AJ4" s="29"/>
      <c r="AK4" s="138" t="s">
        <v>121</v>
      </c>
      <c r="AL4" s="139"/>
      <c r="AM4" s="5" t="s">
        <v>43</v>
      </c>
      <c r="AN4" s="5" t="s">
        <v>24</v>
      </c>
      <c r="AO4" s="5" t="s">
        <v>25</v>
      </c>
      <c r="AP4" s="5" t="s">
        <v>26</v>
      </c>
      <c r="AQ4" s="5" t="s">
        <v>27</v>
      </c>
      <c r="AR4" s="5" t="s">
        <v>28</v>
      </c>
      <c r="AS4" s="5" t="s">
        <v>29</v>
      </c>
      <c r="AT4" s="5" t="s">
        <v>30</v>
      </c>
      <c r="AU4" s="5" t="s">
        <v>31</v>
      </c>
      <c r="AV4" s="5" t="s">
        <v>32</v>
      </c>
      <c r="AW4" s="5" t="s">
        <v>33</v>
      </c>
      <c r="AX4" s="5" t="s">
        <v>34</v>
      </c>
      <c r="AY4" s="5" t="s">
        <v>35</v>
      </c>
      <c r="AZ4" s="6" t="s">
        <v>36</v>
      </c>
      <c r="BA4" s="6" t="s">
        <v>37</v>
      </c>
      <c r="BB4" s="6" t="s">
        <v>38</v>
      </c>
      <c r="BC4" s="6" t="s">
        <v>39</v>
      </c>
      <c r="BD4" s="6" t="s">
        <v>40</v>
      </c>
      <c r="BE4" s="6" t="s">
        <v>41</v>
      </c>
      <c r="BF4" s="6" t="s">
        <v>42</v>
      </c>
    </row>
    <row r="5" spans="1:58" s="15" customFormat="1" ht="18.75" x14ac:dyDescent="0.25">
      <c r="A5" s="7"/>
      <c r="B5" s="2" t="str">
        <f>F_Inputs_Formatted!B5</f>
        <v>ANH</v>
      </c>
      <c r="C5" s="2" t="str">
        <f>F_Inputs_Formatted!C5</f>
        <v>Anglian Water</v>
      </c>
      <c r="D5" s="2" t="str">
        <f>F_Inputs_Formatted!D5</f>
        <v>England</v>
      </c>
      <c r="E5" s="2" t="str">
        <f>F_Inputs_Formatted!E5</f>
        <v>Company</v>
      </c>
      <c r="F5" s="2" t="str">
        <f>F_Inputs_Formatted!F5</f>
        <v>WaSC</v>
      </c>
      <c r="G5" s="2" t="str">
        <f>F_Inputs_Formatted!G5</f>
        <v>PCL Units</v>
      </c>
      <c r="H5" s="2" t="str">
        <f>F_Inputs_Formatted!H5</f>
        <v>OUT5_09_PR24</v>
      </c>
      <c r="I5" s="2" t="str">
        <f>F_Inputs_Formatted!I5</f>
        <v>ANHOUT5_09_PR24</v>
      </c>
      <c r="J5" s="2" t="str">
        <f>F_Inputs_Formatted!J5</f>
        <v>Totex</v>
      </c>
      <c r="K5" s="2" t="str">
        <f>F_Inputs_Formatted!K5</f>
        <v xml:space="preserve">Company view </v>
      </c>
      <c r="L5" s="2" t="str">
        <f>F_Inputs_Formatted!L5</f>
        <v>RWQ</v>
      </c>
      <c r="M5" s="2" t="str">
        <f>F_Inputs_Formatted!M5</f>
        <v>Underlying calculations for common performance commitments - wastewater - River water quality?(phosphorus) - Reduction in phosphorus as a percentage of load discharged from treatment works in 2020</v>
      </c>
      <c r="N5" s="2" t="str">
        <f>F_Inputs_Formatted!N5</f>
        <v>%</v>
      </c>
      <c r="O5" s="2">
        <f>F_Inputs_Formatted!O5</f>
        <v>4</v>
      </c>
      <c r="P5" s="2"/>
      <c r="Q5" s="2"/>
      <c r="R5" s="2"/>
      <c r="S5" s="2"/>
      <c r="T5" s="2"/>
      <c r="U5" s="2"/>
      <c r="V5" s="2"/>
      <c r="W5" s="2"/>
      <c r="X5" s="2"/>
      <c r="Y5" s="2"/>
      <c r="Z5" s="2"/>
      <c r="AA5" s="2"/>
      <c r="AB5" s="2"/>
      <c r="AC5" s="2"/>
      <c r="AD5" s="92">
        <v>0</v>
      </c>
      <c r="AE5" s="2"/>
      <c r="AF5" s="2"/>
      <c r="AG5" s="2"/>
      <c r="AH5" s="2"/>
      <c r="AI5" s="2"/>
      <c r="AJ5" s="21"/>
      <c r="AK5" s="21"/>
      <c r="AL5" s="21"/>
      <c r="AM5" s="13" t="str">
        <f>IF(P5&lt;&gt;"","Ref required","")</f>
        <v/>
      </c>
      <c r="AN5" s="13" t="str">
        <f>IF(Q5&lt;&gt;"","Ref required","")</f>
        <v/>
      </c>
      <c r="AO5" s="13" t="str">
        <f t="shared" ref="AO5:BF5" si="0">IF(R5&lt;&gt;"","Ref required","")</f>
        <v/>
      </c>
      <c r="AP5" s="13" t="str">
        <f t="shared" si="0"/>
        <v/>
      </c>
      <c r="AQ5" s="13" t="str">
        <f t="shared" si="0"/>
        <v/>
      </c>
      <c r="AR5" s="13" t="str">
        <f t="shared" si="0"/>
        <v/>
      </c>
      <c r="AS5" s="13" t="str">
        <f t="shared" si="0"/>
        <v/>
      </c>
      <c r="AT5" s="13" t="str">
        <f t="shared" si="0"/>
        <v/>
      </c>
      <c r="AU5" s="13" t="str">
        <f t="shared" si="0"/>
        <v/>
      </c>
      <c r="AV5" s="13" t="str">
        <f t="shared" si="0"/>
        <v/>
      </c>
      <c r="AW5" s="13" t="str">
        <f t="shared" si="0"/>
        <v/>
      </c>
      <c r="AX5" s="13" t="str">
        <f t="shared" si="0"/>
        <v/>
      </c>
      <c r="AY5" s="13" t="str">
        <f t="shared" si="0"/>
        <v/>
      </c>
      <c r="AZ5" s="13" t="str">
        <f t="shared" si="0"/>
        <v/>
      </c>
      <c r="BA5" s="13" t="s">
        <v>122</v>
      </c>
      <c r="BB5" s="13" t="str">
        <f t="shared" si="0"/>
        <v/>
      </c>
      <c r="BC5" s="13" t="str">
        <f t="shared" si="0"/>
        <v/>
      </c>
      <c r="BD5" s="13" t="str">
        <f t="shared" si="0"/>
        <v/>
      </c>
      <c r="BE5" s="13" t="str">
        <f t="shared" si="0"/>
        <v/>
      </c>
      <c r="BF5" s="13" t="str">
        <f t="shared" si="0"/>
        <v/>
      </c>
    </row>
    <row r="6" spans="1:58" s="15" customFormat="1" ht="18.75" x14ac:dyDescent="0.25">
      <c r="A6" s="7"/>
      <c r="B6" s="2" t="str">
        <f>F_Inputs_Formatted!B6</f>
        <v>WSH</v>
      </c>
      <c r="C6" s="2" t="str">
        <f>F_Inputs_Formatted!C6</f>
        <v>Dŵr Cymru</v>
      </c>
      <c r="D6" s="2" t="str">
        <f>F_Inputs_Formatted!D6</f>
        <v>Wales</v>
      </c>
      <c r="E6" s="2" t="str">
        <f>F_Inputs_Formatted!E6</f>
        <v>Company</v>
      </c>
      <c r="F6" s="2" t="str">
        <f>F_Inputs_Formatted!F6</f>
        <v>WaSC</v>
      </c>
      <c r="G6" s="2" t="str">
        <f>F_Inputs_Formatted!G6</f>
        <v>PCL Units</v>
      </c>
      <c r="H6" s="2" t="str">
        <f>F_Inputs_Formatted!H6</f>
        <v>OUT5_09_PR24</v>
      </c>
      <c r="I6" s="2" t="str">
        <f>F_Inputs_Formatted!I6</f>
        <v>WSHOUT5_09_PR24</v>
      </c>
      <c r="J6" s="2" t="str">
        <f>F_Inputs_Formatted!J6</f>
        <v>Totex</v>
      </c>
      <c r="K6" s="2" t="str">
        <f>F_Inputs_Formatted!K6</f>
        <v xml:space="preserve">Company view </v>
      </c>
      <c r="L6" s="2" t="str">
        <f>F_Inputs_Formatted!L6</f>
        <v>RWQ</v>
      </c>
      <c r="M6" s="2" t="str">
        <f>F_Inputs_Formatted!M6</f>
        <v>Underlying calculations for common performance commitments - wastewater - River water quality?(phosphorus) - Reduction in phosphorus as a percentage of load discharged from treatment works in 2020</v>
      </c>
      <c r="N6" s="2" t="str">
        <f>F_Inputs_Formatted!N6</f>
        <v>%</v>
      </c>
      <c r="O6" s="2">
        <f>F_Inputs_Formatted!O6</f>
        <v>4</v>
      </c>
      <c r="P6" s="2"/>
      <c r="Q6" s="2"/>
      <c r="R6" s="2"/>
      <c r="S6" s="2"/>
      <c r="T6" s="2"/>
      <c r="U6" s="2"/>
      <c r="V6" s="2"/>
      <c r="W6" s="2"/>
      <c r="X6" s="2"/>
      <c r="Y6" s="2"/>
      <c r="Z6" s="2"/>
      <c r="AA6" s="2"/>
      <c r="AB6" s="2"/>
      <c r="AC6" s="2"/>
      <c r="AD6" s="2"/>
      <c r="AE6" s="2"/>
      <c r="AF6" s="2"/>
      <c r="AG6" s="2"/>
      <c r="AH6" s="2"/>
      <c r="AI6" s="2"/>
      <c r="AJ6" s="21"/>
      <c r="AK6" s="21"/>
      <c r="AL6" s="21"/>
      <c r="AM6" s="13" t="str">
        <f>IF(P6&lt;&gt;"","Ref required","")</f>
        <v/>
      </c>
      <c r="AN6" s="13" t="str">
        <f t="shared" ref="AN6:AN65" si="1">IF(Q6&lt;&gt;"","Ref required","")</f>
        <v/>
      </c>
      <c r="AO6" s="13" t="str">
        <f t="shared" ref="AO6:AO65" si="2">IF(R6&lt;&gt;"","Ref required","")</f>
        <v/>
      </c>
      <c r="AP6" s="13" t="str">
        <f t="shared" ref="AP6:AP65" si="3">IF(S6&lt;&gt;"","Ref required","")</f>
        <v/>
      </c>
      <c r="AQ6" s="13" t="str">
        <f t="shared" ref="AQ6:AQ65" si="4">IF(T6&lt;&gt;"","Ref required","")</f>
        <v/>
      </c>
      <c r="AR6" s="13" t="str">
        <f t="shared" ref="AR6:AR65" si="5">IF(U6&lt;&gt;"","Ref required","")</f>
        <v/>
      </c>
      <c r="AS6" s="13" t="str">
        <f t="shared" ref="AS6:AS65" si="6">IF(V6&lt;&gt;"","Ref required","")</f>
        <v/>
      </c>
      <c r="AT6" s="13" t="str">
        <f t="shared" ref="AT6:AT65" si="7">IF(W6&lt;&gt;"","Ref required","")</f>
        <v/>
      </c>
      <c r="AU6" s="13" t="str">
        <f t="shared" ref="AU6:AU65" si="8">IF(X6&lt;&gt;"","Ref required","")</f>
        <v/>
      </c>
      <c r="AV6" s="13" t="str">
        <f t="shared" ref="AV6:AV65" si="9">IF(Y6&lt;&gt;"","Ref required","")</f>
        <v/>
      </c>
      <c r="AW6" s="13" t="str">
        <f t="shared" ref="AW6:AW65" si="10">IF(Z6&lt;&gt;"","Ref required","")</f>
        <v/>
      </c>
      <c r="AX6" s="13" t="str">
        <f t="shared" ref="AX6:AX65" si="11">IF(AA6&lt;&gt;"","Ref required","")</f>
        <v/>
      </c>
      <c r="AY6" s="13" t="str">
        <f t="shared" ref="AY6:AY65" si="12">IF(AB6&lt;&gt;"","Ref required","")</f>
        <v/>
      </c>
      <c r="AZ6" s="13" t="str">
        <f t="shared" ref="AZ6:AZ65" si="13">IF(AC6&lt;&gt;"","Ref required","")</f>
        <v/>
      </c>
      <c r="BA6" s="13" t="str">
        <f t="shared" ref="BA6:BA65" si="14">IF(AD6&lt;&gt;"","Ref required","")</f>
        <v/>
      </c>
      <c r="BB6" s="13" t="str">
        <f t="shared" ref="BB6:BB65" si="15">IF(AE6&lt;&gt;"","Ref required","")</f>
        <v/>
      </c>
      <c r="BC6" s="13" t="str">
        <f t="shared" ref="BC6:BC65" si="16">IF(AF6&lt;&gt;"","Ref required","")</f>
        <v/>
      </c>
      <c r="BD6" s="13" t="str">
        <f t="shared" ref="BD6:BD65" si="17">IF(AG6&lt;&gt;"","Ref required","")</f>
        <v/>
      </c>
      <c r="BE6" s="13" t="str">
        <f t="shared" ref="BE6:BE65" si="18">IF(AH6&lt;&gt;"","Ref required","")</f>
        <v/>
      </c>
      <c r="BF6" s="13" t="str">
        <f t="shared" ref="BF6:BF65" si="19">IF(AI6&lt;&gt;"","Ref required","")</f>
        <v/>
      </c>
    </row>
    <row r="7" spans="1:58" s="15" customFormat="1" ht="18.75" x14ac:dyDescent="0.25">
      <c r="A7" s="7"/>
      <c r="B7" s="2" t="str">
        <f>F_Inputs_Formatted!B7</f>
        <v>HDD</v>
      </c>
      <c r="C7" s="2" t="str">
        <f>F_Inputs_Formatted!C7</f>
        <v>Hafren Dyfrdwy</v>
      </c>
      <c r="D7" s="2" t="str">
        <f>F_Inputs_Formatted!D7</f>
        <v>Wales</v>
      </c>
      <c r="E7" s="2" t="str">
        <f>F_Inputs_Formatted!E7</f>
        <v>Company</v>
      </c>
      <c r="F7" s="2" t="str">
        <f>F_Inputs_Formatted!F7</f>
        <v>WaSC</v>
      </c>
      <c r="G7" s="2" t="str">
        <f>F_Inputs_Formatted!G7</f>
        <v>PCL Units</v>
      </c>
      <c r="H7" s="2" t="str">
        <f>F_Inputs_Formatted!H7</f>
        <v>OUT5_09_PR24</v>
      </c>
      <c r="I7" s="2" t="str">
        <f>F_Inputs_Formatted!I7</f>
        <v>HDDOUT5_09_PR24</v>
      </c>
      <c r="J7" s="2" t="str">
        <f>F_Inputs_Formatted!J7</f>
        <v>Totex</v>
      </c>
      <c r="K7" s="2" t="str">
        <f>F_Inputs_Formatted!K7</f>
        <v xml:space="preserve">Company view </v>
      </c>
      <c r="L7" s="2" t="str">
        <f>F_Inputs_Formatted!L7</f>
        <v>RWQ</v>
      </c>
      <c r="M7" s="2" t="str">
        <f>F_Inputs_Formatted!M7</f>
        <v>Underlying calculations for common performance commitments - wastewater - River water quality?(phosphorus) - Reduction in phosphorus as a percentage of load discharged from treatment works in 2020</v>
      </c>
      <c r="N7" s="2" t="str">
        <f>F_Inputs_Formatted!N7</f>
        <v>%</v>
      </c>
      <c r="O7" s="2">
        <f>F_Inputs_Formatted!O7</f>
        <v>4</v>
      </c>
      <c r="P7" s="2"/>
      <c r="Q7" s="2"/>
      <c r="R7" s="2"/>
      <c r="S7" s="2"/>
      <c r="T7" s="2"/>
      <c r="U7" s="2"/>
      <c r="V7" s="2"/>
      <c r="W7" s="2"/>
      <c r="X7" s="2"/>
      <c r="Y7" s="2"/>
      <c r="Z7" s="2"/>
      <c r="AA7" s="2"/>
      <c r="AB7" s="2"/>
      <c r="AC7" s="2"/>
      <c r="AD7" s="2"/>
      <c r="AE7" s="2"/>
      <c r="AF7" s="2"/>
      <c r="AG7" s="2"/>
      <c r="AH7" s="2"/>
      <c r="AI7" s="2"/>
      <c r="AJ7" s="21"/>
      <c r="AK7" s="21"/>
      <c r="AL7" s="21"/>
      <c r="AM7" s="13" t="str">
        <f>IF(P7&lt;&gt;"","Ref required","")</f>
        <v/>
      </c>
      <c r="AN7" s="13" t="str">
        <f t="shared" si="1"/>
        <v/>
      </c>
      <c r="AO7" s="13" t="str">
        <f t="shared" si="2"/>
        <v/>
      </c>
      <c r="AP7" s="13" t="str">
        <f t="shared" si="3"/>
        <v/>
      </c>
      <c r="AQ7" s="13" t="str">
        <f t="shared" si="4"/>
        <v/>
      </c>
      <c r="AR7" s="13" t="str">
        <f t="shared" si="5"/>
        <v/>
      </c>
      <c r="AS7" s="13" t="str">
        <f t="shared" si="6"/>
        <v/>
      </c>
      <c r="AT7" s="13" t="str">
        <f t="shared" si="7"/>
        <v/>
      </c>
      <c r="AU7" s="13" t="str">
        <f t="shared" si="8"/>
        <v/>
      </c>
      <c r="AV7" s="13" t="str">
        <f t="shared" si="9"/>
        <v/>
      </c>
      <c r="AW7" s="13" t="str">
        <f t="shared" si="10"/>
        <v/>
      </c>
      <c r="AX7" s="13" t="str">
        <f t="shared" si="11"/>
        <v/>
      </c>
      <c r="AY7" s="13" t="str">
        <f t="shared" si="12"/>
        <v/>
      </c>
      <c r="AZ7" s="13" t="str">
        <f t="shared" si="13"/>
        <v/>
      </c>
      <c r="BA7" s="13" t="str">
        <f t="shared" si="14"/>
        <v/>
      </c>
      <c r="BB7" s="13" t="str">
        <f t="shared" si="15"/>
        <v/>
      </c>
      <c r="BC7" s="13" t="str">
        <f t="shared" si="16"/>
        <v/>
      </c>
      <c r="BD7" s="13" t="str">
        <f t="shared" si="17"/>
        <v/>
      </c>
      <c r="BE7" s="13" t="str">
        <f t="shared" si="18"/>
        <v/>
      </c>
      <c r="BF7" s="13" t="str">
        <f t="shared" si="19"/>
        <v/>
      </c>
    </row>
    <row r="8" spans="1:58" s="15" customFormat="1" ht="18.75" x14ac:dyDescent="0.25">
      <c r="A8" s="7"/>
      <c r="B8" s="2" t="str">
        <f>F_Inputs_Formatted!B8</f>
        <v>NES</v>
      </c>
      <c r="C8" s="2" t="str">
        <f>F_Inputs_Formatted!C8</f>
        <v>Northumbrian Water</v>
      </c>
      <c r="D8" s="2" t="str">
        <f>F_Inputs_Formatted!D8</f>
        <v>England</v>
      </c>
      <c r="E8" s="2" t="str">
        <f>F_Inputs_Formatted!E8</f>
        <v>Company</v>
      </c>
      <c r="F8" s="2" t="str">
        <f>F_Inputs_Formatted!F8</f>
        <v>WaSC</v>
      </c>
      <c r="G8" s="2" t="str">
        <f>F_Inputs_Formatted!G8</f>
        <v>PCL Units</v>
      </c>
      <c r="H8" s="2" t="str">
        <f>F_Inputs_Formatted!H8</f>
        <v>OUT5_09_PR24</v>
      </c>
      <c r="I8" s="2" t="str">
        <f>F_Inputs_Formatted!I8</f>
        <v>NESOUT5_09_PR24</v>
      </c>
      <c r="J8" s="2" t="str">
        <f>F_Inputs_Formatted!J8</f>
        <v>Totex</v>
      </c>
      <c r="K8" s="2" t="str">
        <f>F_Inputs_Formatted!K8</f>
        <v xml:space="preserve">Company view </v>
      </c>
      <c r="L8" s="2" t="str">
        <f>F_Inputs_Formatted!L8</f>
        <v>RWQ</v>
      </c>
      <c r="M8" s="2" t="str">
        <f>F_Inputs_Formatted!M8</f>
        <v>Underlying calculations for common performance commitments - wastewater - River water quality?(phosphorus) - Reduction in phosphorus as a percentage of load discharged from treatment works in 2020</v>
      </c>
      <c r="N8" s="2" t="str">
        <f>F_Inputs_Formatted!N8</f>
        <v>%</v>
      </c>
      <c r="O8" s="2">
        <f>F_Inputs_Formatted!O8</f>
        <v>4</v>
      </c>
      <c r="P8" s="2"/>
      <c r="Q8" s="2"/>
      <c r="R8" s="2"/>
      <c r="S8" s="2"/>
      <c r="T8" s="2"/>
      <c r="U8" s="2"/>
      <c r="V8" s="2"/>
      <c r="W8" s="2"/>
      <c r="X8" s="2"/>
      <c r="Y8" s="2"/>
      <c r="Z8" s="2"/>
      <c r="AA8" s="2"/>
      <c r="AB8" s="2"/>
      <c r="AC8" s="2"/>
      <c r="AD8" s="92">
        <v>0</v>
      </c>
      <c r="AE8" s="92">
        <v>0</v>
      </c>
      <c r="AF8" s="92">
        <v>0</v>
      </c>
      <c r="AG8" s="2"/>
      <c r="AH8" s="2"/>
      <c r="AI8" s="2"/>
      <c r="AJ8" s="21"/>
      <c r="AK8" s="21"/>
      <c r="AL8" s="21"/>
      <c r="AM8" s="13" t="str">
        <f>IF(P8&lt;&gt;"","Ref required","")</f>
        <v/>
      </c>
      <c r="AN8" s="13" t="str">
        <f t="shared" si="1"/>
        <v/>
      </c>
      <c r="AO8" s="13" t="str">
        <f t="shared" si="2"/>
        <v/>
      </c>
      <c r="AP8" s="13" t="str">
        <f t="shared" si="3"/>
        <v/>
      </c>
      <c r="AQ8" s="13" t="str">
        <f t="shared" si="4"/>
        <v/>
      </c>
      <c r="AR8" s="13" t="str">
        <f t="shared" si="5"/>
        <v/>
      </c>
      <c r="AS8" s="13" t="str">
        <f t="shared" si="6"/>
        <v/>
      </c>
      <c r="AT8" s="13" t="str">
        <f t="shared" si="7"/>
        <v/>
      </c>
      <c r="AU8" s="13" t="str">
        <f t="shared" si="8"/>
        <v/>
      </c>
      <c r="AV8" s="13" t="str">
        <f t="shared" si="9"/>
        <v/>
      </c>
      <c r="AW8" s="13" t="str">
        <f t="shared" si="10"/>
        <v/>
      </c>
      <c r="AX8" s="13" t="str">
        <f t="shared" si="11"/>
        <v/>
      </c>
      <c r="AY8" s="13" t="str">
        <f t="shared" si="12"/>
        <v/>
      </c>
      <c r="AZ8" s="13" t="str">
        <f t="shared" si="13"/>
        <v/>
      </c>
      <c r="BA8" s="13" t="s">
        <v>122</v>
      </c>
      <c r="BB8" s="13" t="s">
        <v>122</v>
      </c>
      <c r="BC8" s="13" t="s">
        <v>122</v>
      </c>
      <c r="BD8" s="13" t="str">
        <f t="shared" si="17"/>
        <v/>
      </c>
      <c r="BE8" s="13" t="str">
        <f t="shared" si="18"/>
        <v/>
      </c>
      <c r="BF8" s="13" t="str">
        <f t="shared" si="19"/>
        <v/>
      </c>
    </row>
    <row r="9" spans="1:58" s="15" customFormat="1" ht="18.75" x14ac:dyDescent="0.25">
      <c r="A9" s="7"/>
      <c r="B9" s="2" t="str">
        <f>F_Inputs_Formatted!B9</f>
        <v>SVE</v>
      </c>
      <c r="C9" s="2" t="str">
        <f>F_Inputs_Formatted!C9</f>
        <v>Severn Trent Water</v>
      </c>
      <c r="D9" s="2" t="str">
        <f>F_Inputs_Formatted!D9</f>
        <v>England</v>
      </c>
      <c r="E9" s="2" t="str">
        <f>F_Inputs_Formatted!E9</f>
        <v>Company</v>
      </c>
      <c r="F9" s="2" t="str">
        <f>F_Inputs_Formatted!F9</f>
        <v>WaSC</v>
      </c>
      <c r="G9" s="2" t="str">
        <f>F_Inputs_Formatted!G9</f>
        <v>PCL Units</v>
      </c>
      <c r="H9" s="2" t="str">
        <f>F_Inputs_Formatted!H9</f>
        <v>OUT5_09_PR24</v>
      </c>
      <c r="I9" s="2" t="str">
        <f>F_Inputs_Formatted!I9</f>
        <v>SVEOUT5_09_PR24</v>
      </c>
      <c r="J9" s="2" t="str">
        <f>F_Inputs_Formatted!J9</f>
        <v>Totex</v>
      </c>
      <c r="K9" s="2" t="str">
        <f>F_Inputs_Formatted!K9</f>
        <v xml:space="preserve">Company view </v>
      </c>
      <c r="L9" s="2" t="str">
        <f>F_Inputs_Formatted!L9</f>
        <v>RWQ</v>
      </c>
      <c r="M9" s="2" t="str">
        <f>F_Inputs_Formatted!M9</f>
        <v>Underlying calculations for common performance commitments - wastewater - River water quality?(phosphorus) - Reduction in phosphorus as a percentage of load discharged from treatment works in 2020</v>
      </c>
      <c r="N9" s="2" t="str">
        <f>F_Inputs_Formatted!N9</f>
        <v>%</v>
      </c>
      <c r="O9" s="2">
        <f>F_Inputs_Formatted!O9</f>
        <v>4</v>
      </c>
      <c r="P9" s="2"/>
      <c r="Q9" s="2"/>
      <c r="R9" s="2"/>
      <c r="S9" s="2"/>
      <c r="T9" s="2"/>
      <c r="U9" s="2"/>
      <c r="V9" s="2"/>
      <c r="W9" s="2"/>
      <c r="X9" s="2"/>
      <c r="Y9" s="2"/>
      <c r="Z9" s="2"/>
      <c r="AA9" s="2"/>
      <c r="AB9" s="2"/>
      <c r="AC9" s="2"/>
      <c r="AD9" s="2"/>
      <c r="AE9" s="2"/>
      <c r="AF9" s="2"/>
      <c r="AG9" s="2"/>
      <c r="AH9" s="2"/>
      <c r="AI9" s="2"/>
      <c r="AJ9" s="21"/>
      <c r="AK9" s="21"/>
      <c r="AL9" s="21"/>
      <c r="AM9" s="13" t="str">
        <f>IF(P9&lt;&gt;"","Ref required","")</f>
        <v/>
      </c>
      <c r="AN9" s="13" t="str">
        <f t="shared" si="1"/>
        <v/>
      </c>
      <c r="AO9" s="13" t="str">
        <f t="shared" si="2"/>
        <v/>
      </c>
      <c r="AP9" s="13" t="str">
        <f t="shared" si="3"/>
        <v/>
      </c>
      <c r="AQ9" s="13" t="str">
        <f t="shared" si="4"/>
        <v/>
      </c>
      <c r="AR9" s="13" t="str">
        <f t="shared" si="5"/>
        <v/>
      </c>
      <c r="AS9" s="13" t="str">
        <f t="shared" si="6"/>
        <v/>
      </c>
      <c r="AT9" s="13" t="str">
        <f t="shared" si="7"/>
        <v/>
      </c>
      <c r="AU9" s="13" t="str">
        <f t="shared" si="8"/>
        <v/>
      </c>
      <c r="AV9" s="13" t="str">
        <f t="shared" si="9"/>
        <v/>
      </c>
      <c r="AW9" s="13" t="str">
        <f t="shared" si="10"/>
        <v/>
      </c>
      <c r="AX9" s="13" t="str">
        <f t="shared" si="11"/>
        <v/>
      </c>
      <c r="AY9" s="13" t="str">
        <f t="shared" si="12"/>
        <v/>
      </c>
      <c r="AZ9" s="13" t="str">
        <f t="shared" si="13"/>
        <v/>
      </c>
      <c r="BA9" s="13" t="str">
        <f t="shared" si="14"/>
        <v/>
      </c>
      <c r="BB9" s="13" t="str">
        <f t="shared" si="15"/>
        <v/>
      </c>
      <c r="BC9" s="13" t="str">
        <f t="shared" si="16"/>
        <v/>
      </c>
      <c r="BD9" s="13" t="str">
        <f t="shared" si="17"/>
        <v/>
      </c>
      <c r="BE9" s="13" t="str">
        <f t="shared" si="18"/>
        <v/>
      </c>
      <c r="BF9" s="13" t="str">
        <f t="shared" si="19"/>
        <v/>
      </c>
    </row>
    <row r="10" spans="1:58" s="15" customFormat="1" ht="18.75" x14ac:dyDescent="0.25">
      <c r="A10" s="7"/>
      <c r="B10" s="2" t="str">
        <f>F_Inputs_Formatted!B10</f>
        <v>SRN</v>
      </c>
      <c r="C10" s="2" t="str">
        <f>F_Inputs_Formatted!C10</f>
        <v>Southern Water</v>
      </c>
      <c r="D10" s="2" t="str">
        <f>F_Inputs_Formatted!D10</f>
        <v>England</v>
      </c>
      <c r="E10" s="2" t="str">
        <f>F_Inputs_Formatted!E10</f>
        <v>Company</v>
      </c>
      <c r="F10" s="2" t="str">
        <f>F_Inputs_Formatted!F10</f>
        <v>WaSC</v>
      </c>
      <c r="G10" s="2" t="str">
        <f>F_Inputs_Formatted!G10</f>
        <v>PCL Units</v>
      </c>
      <c r="H10" s="2" t="str">
        <f>F_Inputs_Formatted!H10</f>
        <v>OUT5_09_PR24</v>
      </c>
      <c r="I10" s="2" t="str">
        <f>F_Inputs_Formatted!I10</f>
        <v>SRNOUT5_09_PR24</v>
      </c>
      <c r="J10" s="2" t="str">
        <f>F_Inputs_Formatted!J10</f>
        <v>Totex</v>
      </c>
      <c r="K10" s="2" t="str">
        <f>F_Inputs_Formatted!K10</f>
        <v xml:space="preserve">Company view </v>
      </c>
      <c r="L10" s="2" t="str">
        <f>F_Inputs_Formatted!L10</f>
        <v>RWQ</v>
      </c>
      <c r="M10" s="2" t="str">
        <f>F_Inputs_Formatted!M10</f>
        <v>Underlying calculations for common performance commitments - wastewater - River water quality?(phosphorus) - Reduction in phosphorus as a percentage of load discharged from treatment works in 2020</v>
      </c>
      <c r="N10" s="2" t="str">
        <f>F_Inputs_Formatted!N10</f>
        <v>%</v>
      </c>
      <c r="O10" s="2">
        <f>F_Inputs_Formatted!O10</f>
        <v>4</v>
      </c>
      <c r="P10" s="2"/>
      <c r="Q10" s="2"/>
      <c r="R10" s="2"/>
      <c r="S10" s="2"/>
      <c r="T10" s="2"/>
      <c r="U10" s="2"/>
      <c r="V10" s="2"/>
      <c r="W10" s="2"/>
      <c r="X10" s="2"/>
      <c r="Y10" s="2"/>
      <c r="Z10" s="2"/>
      <c r="AA10" s="2"/>
      <c r="AB10" s="2"/>
      <c r="AC10" s="2"/>
      <c r="AD10" s="2"/>
      <c r="AE10" s="2"/>
      <c r="AF10" s="2"/>
      <c r="AG10" s="2"/>
      <c r="AH10" s="2"/>
      <c r="AI10" s="2"/>
      <c r="AJ10" s="21"/>
      <c r="AK10" s="21"/>
      <c r="AL10" s="21"/>
      <c r="AM10" s="13" t="str">
        <f>IF(P10&lt;&gt;"","Ref required","")</f>
        <v/>
      </c>
      <c r="AN10" s="13" t="str">
        <f t="shared" si="1"/>
        <v/>
      </c>
      <c r="AO10" s="13" t="str">
        <f t="shared" si="2"/>
        <v/>
      </c>
      <c r="AP10" s="13" t="str">
        <f t="shared" si="3"/>
        <v/>
      </c>
      <c r="AQ10" s="13" t="str">
        <f t="shared" si="4"/>
        <v/>
      </c>
      <c r="AR10" s="13" t="str">
        <f t="shared" si="5"/>
        <v/>
      </c>
      <c r="AS10" s="13" t="str">
        <f t="shared" si="6"/>
        <v/>
      </c>
      <c r="AT10" s="13" t="str">
        <f t="shared" si="7"/>
        <v/>
      </c>
      <c r="AU10" s="13" t="str">
        <f t="shared" si="8"/>
        <v/>
      </c>
      <c r="AV10" s="13" t="str">
        <f t="shared" si="9"/>
        <v/>
      </c>
      <c r="AW10" s="13" t="str">
        <f t="shared" si="10"/>
        <v/>
      </c>
      <c r="AX10" s="13" t="str">
        <f t="shared" si="11"/>
        <v/>
      </c>
      <c r="AY10" s="13" t="str">
        <f t="shared" si="12"/>
        <v/>
      </c>
      <c r="AZ10" s="13" t="str">
        <f t="shared" si="13"/>
        <v/>
      </c>
      <c r="BA10" s="13" t="str">
        <f t="shared" si="14"/>
        <v/>
      </c>
      <c r="BB10" s="13" t="str">
        <f t="shared" si="15"/>
        <v/>
      </c>
      <c r="BC10" s="13" t="str">
        <f t="shared" si="16"/>
        <v/>
      </c>
      <c r="BD10" s="13" t="str">
        <f t="shared" si="17"/>
        <v/>
      </c>
      <c r="BE10" s="13" t="str">
        <f t="shared" si="18"/>
        <v/>
      </c>
      <c r="BF10" s="13" t="str">
        <f t="shared" si="19"/>
        <v/>
      </c>
    </row>
    <row r="11" spans="1:58" s="15" customFormat="1" ht="18.75" x14ac:dyDescent="0.25">
      <c r="A11" s="7"/>
      <c r="B11" s="2" t="str">
        <f>F_Inputs_Formatted!B11</f>
        <v>TMS</v>
      </c>
      <c r="C11" s="2" t="str">
        <f>F_Inputs_Formatted!C11</f>
        <v>Thames Water</v>
      </c>
      <c r="D11" s="2" t="str">
        <f>F_Inputs_Formatted!D11</f>
        <v>England</v>
      </c>
      <c r="E11" s="2" t="str">
        <f>F_Inputs_Formatted!E11</f>
        <v>Company</v>
      </c>
      <c r="F11" s="2" t="str">
        <f>F_Inputs_Formatted!F11</f>
        <v>WaSC</v>
      </c>
      <c r="G11" s="2" t="str">
        <f>F_Inputs_Formatted!G11</f>
        <v>PCL Units</v>
      </c>
      <c r="H11" s="2" t="str">
        <f>F_Inputs_Formatted!H11</f>
        <v>OUT5_09_PR24</v>
      </c>
      <c r="I11" s="2" t="str">
        <f>F_Inputs_Formatted!I11</f>
        <v>TMSOUT5_09_PR24</v>
      </c>
      <c r="J11" s="2" t="str">
        <f>F_Inputs_Formatted!J11</f>
        <v>Totex</v>
      </c>
      <c r="K11" s="2" t="str">
        <f>F_Inputs_Formatted!K11</f>
        <v xml:space="preserve">Company view </v>
      </c>
      <c r="L11" s="2" t="str">
        <f>F_Inputs_Formatted!L11</f>
        <v>RWQ</v>
      </c>
      <c r="M11" s="2" t="str">
        <f>F_Inputs_Formatted!M11</f>
        <v>Underlying calculations for common performance commitments - wastewater - River water quality?(phosphorus) - Reduction in phosphorus as a percentage of load discharged from treatment works in 2020</v>
      </c>
      <c r="N11" s="2" t="str">
        <f>F_Inputs_Formatted!N11</f>
        <v>%</v>
      </c>
      <c r="O11" s="2">
        <f>F_Inputs_Formatted!O11</f>
        <v>4</v>
      </c>
      <c r="P11" s="2"/>
      <c r="Q11" s="2"/>
      <c r="R11" s="2"/>
      <c r="S11" s="2"/>
      <c r="T11" s="2"/>
      <c r="U11" s="2"/>
      <c r="V11" s="2"/>
      <c r="W11" s="2"/>
      <c r="X11" s="2"/>
      <c r="Y11" s="2"/>
      <c r="Z11" s="2"/>
      <c r="AA11" s="2"/>
      <c r="AB11" s="2"/>
      <c r="AC11" s="2"/>
      <c r="AD11" s="2"/>
      <c r="AE11" s="2"/>
      <c r="AF11" s="2"/>
      <c r="AG11" s="2"/>
      <c r="AH11" s="2"/>
      <c r="AI11" s="2"/>
      <c r="AJ11" s="21"/>
      <c r="AK11" s="21"/>
      <c r="AL11" s="21"/>
      <c r="AM11" s="13" t="str">
        <f>IF(P11&lt;&gt;"","Ref required","")</f>
        <v/>
      </c>
      <c r="AN11" s="13" t="str">
        <f t="shared" si="1"/>
        <v/>
      </c>
      <c r="AO11" s="13" t="str">
        <f t="shared" si="2"/>
        <v/>
      </c>
      <c r="AP11" s="13" t="str">
        <f t="shared" si="3"/>
        <v/>
      </c>
      <c r="AQ11" s="13" t="str">
        <f t="shared" si="4"/>
        <v/>
      </c>
      <c r="AR11" s="13" t="str">
        <f t="shared" si="5"/>
        <v/>
      </c>
      <c r="AS11" s="13" t="str">
        <f t="shared" si="6"/>
        <v/>
      </c>
      <c r="AT11" s="13" t="str">
        <f t="shared" si="7"/>
        <v/>
      </c>
      <c r="AU11" s="13" t="str">
        <f t="shared" si="8"/>
        <v/>
      </c>
      <c r="AV11" s="13" t="str">
        <f t="shared" si="9"/>
        <v/>
      </c>
      <c r="AW11" s="13" t="str">
        <f t="shared" si="10"/>
        <v/>
      </c>
      <c r="AX11" s="13" t="str">
        <f t="shared" si="11"/>
        <v/>
      </c>
      <c r="AY11" s="13" t="str">
        <f t="shared" si="12"/>
        <v/>
      </c>
      <c r="AZ11" s="13" t="str">
        <f t="shared" si="13"/>
        <v/>
      </c>
      <c r="BA11" s="13" t="str">
        <f t="shared" si="14"/>
        <v/>
      </c>
      <c r="BB11" s="13" t="str">
        <f t="shared" si="15"/>
        <v/>
      </c>
      <c r="BC11" s="13" t="str">
        <f t="shared" si="16"/>
        <v/>
      </c>
      <c r="BD11" s="13" t="str">
        <f t="shared" si="17"/>
        <v/>
      </c>
      <c r="BE11" s="13" t="str">
        <f t="shared" si="18"/>
        <v/>
      </c>
      <c r="BF11" s="13" t="str">
        <f t="shared" si="19"/>
        <v/>
      </c>
    </row>
    <row r="12" spans="1:58" s="15" customFormat="1" ht="18.75" x14ac:dyDescent="0.25">
      <c r="A12" s="14" t="s">
        <v>120</v>
      </c>
      <c r="B12" s="2" t="str">
        <f>F_Inputs_Formatted!B12</f>
        <v>NWT</v>
      </c>
      <c r="C12" s="2" t="str">
        <f>F_Inputs_Formatted!C12</f>
        <v xml:space="preserve">United Utilities </v>
      </c>
      <c r="D12" s="2" t="str">
        <f>F_Inputs_Formatted!D12</f>
        <v>England</v>
      </c>
      <c r="E12" s="2" t="str">
        <f>F_Inputs_Formatted!E12</f>
        <v>Company</v>
      </c>
      <c r="F12" s="2" t="str">
        <f>F_Inputs_Formatted!F12</f>
        <v>WaSC</v>
      </c>
      <c r="G12" s="2" t="str">
        <f>F_Inputs_Formatted!G12</f>
        <v>PCL Units</v>
      </c>
      <c r="H12" s="2" t="str">
        <f>F_Inputs_Formatted!H12</f>
        <v>OUT5_09_PR24</v>
      </c>
      <c r="I12" s="2" t="str">
        <f>F_Inputs_Formatted!I12</f>
        <v>NWTOUT5_09_PR24</v>
      </c>
      <c r="J12" s="2" t="str">
        <f>F_Inputs_Formatted!J12</f>
        <v>Totex</v>
      </c>
      <c r="K12" s="2" t="str">
        <f>F_Inputs_Formatted!K12</f>
        <v xml:space="preserve">Company view </v>
      </c>
      <c r="L12" s="2" t="str">
        <f>F_Inputs_Formatted!L12</f>
        <v>RWQ</v>
      </c>
      <c r="M12" s="2" t="str">
        <f>F_Inputs_Formatted!M12</f>
        <v>Underlying calculations for common performance commitments - wastewater - River water quality?(phosphorus) - Reduction in phosphorus as a percentage of load discharged from treatment works in 2020</v>
      </c>
      <c r="N12" s="2" t="str">
        <f>F_Inputs_Formatted!N12</f>
        <v>%</v>
      </c>
      <c r="O12" s="2">
        <f>F_Inputs_Formatted!O12</f>
        <v>4</v>
      </c>
      <c r="P12" s="2"/>
      <c r="Q12" s="2"/>
      <c r="R12" s="2"/>
      <c r="S12" s="2"/>
      <c r="T12" s="2"/>
      <c r="U12" s="2"/>
      <c r="V12" s="2"/>
      <c r="W12" s="2"/>
      <c r="X12" s="2"/>
      <c r="Y12" s="2"/>
      <c r="Z12" s="2"/>
      <c r="AA12" s="2"/>
      <c r="AB12" s="2"/>
      <c r="AC12" s="2"/>
      <c r="AD12" s="2"/>
      <c r="AE12" s="2"/>
      <c r="AF12" s="2"/>
      <c r="AG12" s="2"/>
      <c r="AH12" s="2"/>
      <c r="AI12" s="2"/>
      <c r="AJ12" s="21"/>
      <c r="AK12" s="21"/>
      <c r="AL12" s="21"/>
      <c r="AM12" s="13" t="str">
        <f>IF(P12&lt;&gt;"","Ref required","")</f>
        <v/>
      </c>
      <c r="AN12" s="13" t="str">
        <f t="shared" si="1"/>
        <v/>
      </c>
      <c r="AO12" s="13" t="str">
        <f t="shared" si="2"/>
        <v/>
      </c>
      <c r="AP12" s="13" t="str">
        <f t="shared" si="3"/>
        <v/>
      </c>
      <c r="AQ12" s="13" t="str">
        <f t="shared" si="4"/>
        <v/>
      </c>
      <c r="AR12" s="13" t="str">
        <f t="shared" si="5"/>
        <v/>
      </c>
      <c r="AS12" s="13" t="str">
        <f t="shared" si="6"/>
        <v/>
      </c>
      <c r="AT12" s="13" t="str">
        <f t="shared" si="7"/>
        <v/>
      </c>
      <c r="AU12" s="13" t="str">
        <f t="shared" si="8"/>
        <v/>
      </c>
      <c r="AV12" s="13" t="str">
        <f t="shared" si="9"/>
        <v/>
      </c>
      <c r="AW12" s="13" t="str">
        <f t="shared" si="10"/>
        <v/>
      </c>
      <c r="AX12" s="13" t="str">
        <f t="shared" si="11"/>
        <v/>
      </c>
      <c r="AY12" s="13" t="str">
        <f t="shared" si="12"/>
        <v/>
      </c>
      <c r="AZ12" s="13" t="str">
        <f t="shared" si="13"/>
        <v/>
      </c>
      <c r="BA12" s="13" t="str">
        <f t="shared" si="14"/>
        <v/>
      </c>
      <c r="BB12" s="13" t="str">
        <f t="shared" si="15"/>
        <v/>
      </c>
      <c r="BC12" s="13" t="str">
        <f t="shared" si="16"/>
        <v/>
      </c>
      <c r="BD12" s="13" t="str">
        <f t="shared" si="17"/>
        <v/>
      </c>
      <c r="BE12" s="13" t="str">
        <f t="shared" si="18"/>
        <v/>
      </c>
      <c r="BF12" s="13" t="str">
        <f t="shared" si="19"/>
        <v/>
      </c>
    </row>
    <row r="13" spans="1:58" s="15" customFormat="1" ht="18.75" x14ac:dyDescent="0.25">
      <c r="A13" s="7"/>
      <c r="B13" s="2" t="str">
        <f>F_Inputs_Formatted!B13</f>
        <v>WSX</v>
      </c>
      <c r="C13" s="2" t="str">
        <f>F_Inputs_Formatted!C13</f>
        <v>Wessex Water</v>
      </c>
      <c r="D13" s="2" t="str">
        <f>F_Inputs_Formatted!D13</f>
        <v>England</v>
      </c>
      <c r="E13" s="2" t="str">
        <f>F_Inputs_Formatted!E13</f>
        <v>Company</v>
      </c>
      <c r="F13" s="2" t="str">
        <f>F_Inputs_Formatted!F13</f>
        <v>WaSC</v>
      </c>
      <c r="G13" s="2" t="str">
        <f>F_Inputs_Formatted!G13</f>
        <v>PCL Units</v>
      </c>
      <c r="H13" s="2" t="str">
        <f>F_Inputs_Formatted!H13</f>
        <v>OUT5_09_PR24</v>
      </c>
      <c r="I13" s="2" t="str">
        <f>F_Inputs_Formatted!I13</f>
        <v>WSXOUT5_09_PR24</v>
      </c>
      <c r="J13" s="2" t="str">
        <f>F_Inputs_Formatted!J13</f>
        <v>Totex</v>
      </c>
      <c r="K13" s="2" t="str">
        <f>F_Inputs_Formatted!K13</f>
        <v xml:space="preserve">Company view </v>
      </c>
      <c r="L13" s="2" t="str">
        <f>F_Inputs_Formatted!L13</f>
        <v>RWQ</v>
      </c>
      <c r="M13" s="2" t="str">
        <f>F_Inputs_Formatted!M13</f>
        <v>Underlying calculations for common performance commitments - wastewater - River water quality?(phosphorus) - Reduction in phosphorus as a percentage of load discharged from treatment works in 2020</v>
      </c>
      <c r="N13" s="2" t="str">
        <f>F_Inputs_Formatted!N13</f>
        <v>%</v>
      </c>
      <c r="O13" s="2">
        <f>F_Inputs_Formatted!O13</f>
        <v>4</v>
      </c>
      <c r="P13" s="2"/>
      <c r="Q13" s="2"/>
      <c r="R13" s="2"/>
      <c r="S13" s="2"/>
      <c r="T13" s="2"/>
      <c r="U13" s="2"/>
      <c r="V13" s="2"/>
      <c r="W13" s="2"/>
      <c r="X13" s="2"/>
      <c r="Y13" s="2"/>
      <c r="Z13" s="2"/>
      <c r="AA13" s="2"/>
      <c r="AB13" s="2"/>
      <c r="AC13" s="2"/>
      <c r="AD13" s="2"/>
      <c r="AE13" s="92"/>
      <c r="AF13" s="92"/>
      <c r="AG13" s="2"/>
      <c r="AH13" s="2"/>
      <c r="AI13" s="2"/>
      <c r="AJ13" s="21"/>
      <c r="AK13" s="21"/>
      <c r="AL13" s="21"/>
      <c r="AM13" s="13" t="str">
        <f>IF(P13&lt;&gt;"","Ref required","")</f>
        <v/>
      </c>
      <c r="AN13" s="13" t="str">
        <f t="shared" si="1"/>
        <v/>
      </c>
      <c r="AO13" s="13" t="str">
        <f t="shared" si="2"/>
        <v/>
      </c>
      <c r="AP13" s="13" t="str">
        <f t="shared" si="3"/>
        <v/>
      </c>
      <c r="AQ13" s="13" t="str">
        <f t="shared" si="4"/>
        <v/>
      </c>
      <c r="AR13" s="13" t="str">
        <f t="shared" si="5"/>
        <v/>
      </c>
      <c r="AS13" s="13" t="str">
        <f t="shared" si="6"/>
        <v/>
      </c>
      <c r="AT13" s="13" t="str">
        <f t="shared" si="7"/>
        <v/>
      </c>
      <c r="AU13" s="13" t="str">
        <f t="shared" si="8"/>
        <v/>
      </c>
      <c r="AV13" s="13" t="str">
        <f t="shared" si="9"/>
        <v/>
      </c>
      <c r="AW13" s="13" t="str">
        <f t="shared" si="10"/>
        <v/>
      </c>
      <c r="AX13" s="13" t="str">
        <f t="shared" si="11"/>
        <v/>
      </c>
      <c r="AY13" s="13" t="str">
        <f t="shared" si="12"/>
        <v/>
      </c>
      <c r="AZ13" s="13" t="str">
        <f t="shared" si="13"/>
        <v/>
      </c>
      <c r="BA13" s="13" t="str">
        <f t="shared" si="14"/>
        <v/>
      </c>
      <c r="BB13" s="13" t="str">
        <f t="shared" si="15"/>
        <v/>
      </c>
      <c r="BC13" s="13" t="str">
        <f t="shared" si="16"/>
        <v/>
      </c>
      <c r="BD13" s="13" t="str">
        <f t="shared" si="17"/>
        <v/>
      </c>
      <c r="BE13" s="13" t="str">
        <f t="shared" si="18"/>
        <v/>
      </c>
      <c r="BF13" s="13" t="str">
        <f t="shared" si="19"/>
        <v/>
      </c>
    </row>
    <row r="14" spans="1:58" s="15" customFormat="1" ht="18.75" x14ac:dyDescent="0.25">
      <c r="A14" s="7"/>
      <c r="B14" s="2" t="str">
        <f>F_Inputs_Formatted!B14</f>
        <v>YKY</v>
      </c>
      <c r="C14" s="2" t="str">
        <f>F_Inputs_Formatted!C14</f>
        <v>Yorkshire Water</v>
      </c>
      <c r="D14" s="2" t="str">
        <f>F_Inputs_Formatted!D14</f>
        <v>England</v>
      </c>
      <c r="E14" s="2" t="str">
        <f>F_Inputs_Formatted!E14</f>
        <v>Company</v>
      </c>
      <c r="F14" s="2" t="str">
        <f>F_Inputs_Formatted!F14</f>
        <v>WaSC</v>
      </c>
      <c r="G14" s="2" t="str">
        <f>F_Inputs_Formatted!G14</f>
        <v>PCL Units</v>
      </c>
      <c r="H14" s="2" t="str">
        <f>F_Inputs_Formatted!H14</f>
        <v>OUT5_09_PR24</v>
      </c>
      <c r="I14" s="2" t="str">
        <f>F_Inputs_Formatted!I14</f>
        <v>YKYOUT5_09_PR24</v>
      </c>
      <c r="J14" s="2" t="str">
        <f>F_Inputs_Formatted!J14</f>
        <v>Totex</v>
      </c>
      <c r="K14" s="2" t="str">
        <f>F_Inputs_Formatted!K14</f>
        <v xml:space="preserve">Company view </v>
      </c>
      <c r="L14" s="2" t="str">
        <f>F_Inputs_Formatted!L14</f>
        <v>RWQ</v>
      </c>
      <c r="M14" s="2" t="str">
        <f>F_Inputs_Formatted!M14</f>
        <v>Underlying calculations for common performance commitments - wastewater - River water quality?(phosphorus) - Reduction in phosphorus as a percentage of load discharged from treatment works in 2020</v>
      </c>
      <c r="N14" s="2" t="str">
        <f>F_Inputs_Formatted!N14</f>
        <v>%</v>
      </c>
      <c r="O14" s="2">
        <f>F_Inputs_Formatted!O14</f>
        <v>4</v>
      </c>
      <c r="P14" s="2"/>
      <c r="Q14" s="2"/>
      <c r="R14" s="2"/>
      <c r="S14" s="2"/>
      <c r="T14" s="2"/>
      <c r="U14" s="2"/>
      <c r="V14" s="2"/>
      <c r="W14" s="2"/>
      <c r="X14" s="2"/>
      <c r="Y14" s="2"/>
      <c r="Z14" s="2"/>
      <c r="AA14" s="2"/>
      <c r="AB14" s="2"/>
      <c r="AC14" s="2"/>
      <c r="AD14" s="2"/>
      <c r="AE14" s="2"/>
      <c r="AF14" s="2"/>
      <c r="AG14" s="2"/>
      <c r="AH14" s="2"/>
      <c r="AI14" s="2"/>
      <c r="AJ14" s="21"/>
      <c r="AK14" s="21"/>
      <c r="AL14" s="21"/>
      <c r="AM14" s="13" t="str">
        <f>IF(P14&lt;&gt;"","Ref required","")</f>
        <v/>
      </c>
      <c r="AN14" s="13" t="str">
        <f t="shared" si="1"/>
        <v/>
      </c>
      <c r="AO14" s="13" t="str">
        <f t="shared" si="2"/>
        <v/>
      </c>
      <c r="AP14" s="13" t="str">
        <f t="shared" si="3"/>
        <v/>
      </c>
      <c r="AQ14" s="13" t="str">
        <f t="shared" si="4"/>
        <v/>
      </c>
      <c r="AR14" s="13" t="str">
        <f t="shared" si="5"/>
        <v/>
      </c>
      <c r="AS14" s="13" t="str">
        <f t="shared" si="6"/>
        <v/>
      </c>
      <c r="AT14" s="13" t="str">
        <f t="shared" si="7"/>
        <v/>
      </c>
      <c r="AU14" s="13" t="str">
        <f t="shared" si="8"/>
        <v/>
      </c>
      <c r="AV14" s="13" t="str">
        <f t="shared" si="9"/>
        <v/>
      </c>
      <c r="AW14" s="13" t="str">
        <f t="shared" si="10"/>
        <v/>
      </c>
      <c r="AX14" s="13" t="str">
        <f t="shared" si="11"/>
        <v/>
      </c>
      <c r="AY14" s="13" t="str">
        <f t="shared" si="12"/>
        <v/>
      </c>
      <c r="AZ14" s="13" t="str">
        <f t="shared" si="13"/>
        <v/>
      </c>
      <c r="BA14" s="13" t="str">
        <f t="shared" si="14"/>
        <v/>
      </c>
      <c r="BB14" s="13" t="str">
        <f t="shared" si="15"/>
        <v/>
      </c>
      <c r="BC14" s="13" t="str">
        <f t="shared" si="16"/>
        <v/>
      </c>
      <c r="BD14" s="13" t="str">
        <f t="shared" si="17"/>
        <v/>
      </c>
      <c r="BE14" s="13" t="str">
        <f t="shared" si="18"/>
        <v/>
      </c>
      <c r="BF14" s="13" t="str">
        <f t="shared" si="19"/>
        <v/>
      </c>
    </row>
    <row r="15" spans="1:58" s="15" customFormat="1" ht="18.75" x14ac:dyDescent="0.25">
      <c r="A15" s="7"/>
      <c r="B15" s="2" t="str">
        <f>F_Inputs_Formatted!B15</f>
        <v>AFW</v>
      </c>
      <c r="C15" s="2" t="str">
        <f>F_Inputs_Formatted!C15</f>
        <v>Affinity Water</v>
      </c>
      <c r="D15" s="2" t="str">
        <f>F_Inputs_Formatted!D15</f>
        <v>England</v>
      </c>
      <c r="E15" s="2" t="str">
        <f>F_Inputs_Formatted!E15</f>
        <v>Company</v>
      </c>
      <c r="F15" s="2" t="str">
        <f>F_Inputs_Formatted!F15</f>
        <v>WoC</v>
      </c>
      <c r="G15" s="2" t="str">
        <f>F_Inputs_Formatted!G15</f>
        <v>PCL Units</v>
      </c>
      <c r="H15" s="2" t="str">
        <f>F_Inputs_Formatted!H15</f>
        <v>OUT5_09_PR24</v>
      </c>
      <c r="I15" s="2" t="str">
        <f>F_Inputs_Formatted!I15</f>
        <v>AFWOUT5_09_PR24</v>
      </c>
      <c r="J15" s="2" t="str">
        <f>F_Inputs_Formatted!J15</f>
        <v>Totex</v>
      </c>
      <c r="K15" s="2" t="str">
        <f>F_Inputs_Formatted!K15</f>
        <v xml:space="preserve">Company view </v>
      </c>
      <c r="L15" s="2" t="str">
        <f>F_Inputs_Formatted!L15</f>
        <v>RWQ</v>
      </c>
      <c r="M15" s="2" t="str">
        <f>F_Inputs_Formatted!M15</f>
        <v>Underlying calculations for common performance commitments - wastewater - River water quality?(phosphorus) - Reduction in phosphorus as a percentage of load discharged from treatment works in 2020</v>
      </c>
      <c r="N15" s="2" t="str">
        <f>F_Inputs_Formatted!N15</f>
        <v>%</v>
      </c>
      <c r="O15" s="2">
        <f>F_Inputs_Formatted!O15</f>
        <v>4</v>
      </c>
      <c r="P15" s="2"/>
      <c r="Q15" s="2" t="s">
        <v>123</v>
      </c>
      <c r="R15" s="2" t="s">
        <v>123</v>
      </c>
      <c r="S15" s="2" t="s">
        <v>123</v>
      </c>
      <c r="T15" s="2" t="s">
        <v>123</v>
      </c>
      <c r="U15" s="2" t="s">
        <v>123</v>
      </c>
      <c r="V15" s="2" t="s">
        <v>123</v>
      </c>
      <c r="W15" s="2" t="s">
        <v>123</v>
      </c>
      <c r="X15" s="2" t="s">
        <v>123</v>
      </c>
      <c r="Y15" s="2" t="s">
        <v>123</v>
      </c>
      <c r="Z15" s="2" t="s">
        <v>123</v>
      </c>
      <c r="AA15" s="2" t="s">
        <v>123</v>
      </c>
      <c r="AB15" s="2" t="s">
        <v>123</v>
      </c>
      <c r="AC15" s="2" t="s">
        <v>123</v>
      </c>
      <c r="AD15" s="2" t="s">
        <v>123</v>
      </c>
      <c r="AE15" s="2" t="s">
        <v>123</v>
      </c>
      <c r="AF15" s="2" t="s">
        <v>123</v>
      </c>
      <c r="AG15" s="2" t="s">
        <v>123</v>
      </c>
      <c r="AH15" s="2" t="s">
        <v>123</v>
      </c>
      <c r="AI15" s="2" t="s">
        <v>123</v>
      </c>
      <c r="AJ15" s="21"/>
      <c r="AK15" s="21"/>
      <c r="AL15" s="21"/>
      <c r="AM15" s="13" t="str">
        <f>IF(P15&lt;&gt;"","Ref required","")</f>
        <v/>
      </c>
      <c r="AN15" s="13" t="s">
        <v>122</v>
      </c>
      <c r="AO15" s="13" t="s">
        <v>122</v>
      </c>
      <c r="AP15" s="13" t="s">
        <v>122</v>
      </c>
      <c r="AQ15" s="13" t="s">
        <v>122</v>
      </c>
      <c r="AR15" s="13" t="s">
        <v>122</v>
      </c>
      <c r="AS15" s="13" t="s">
        <v>122</v>
      </c>
      <c r="AT15" s="13" t="s">
        <v>122</v>
      </c>
      <c r="AU15" s="13" t="s">
        <v>122</v>
      </c>
      <c r="AV15" s="13" t="s">
        <v>122</v>
      </c>
      <c r="AW15" s="13" t="s">
        <v>122</v>
      </c>
      <c r="AX15" s="13" t="s">
        <v>122</v>
      </c>
      <c r="AY15" s="13" t="s">
        <v>122</v>
      </c>
      <c r="AZ15" s="13" t="s">
        <v>122</v>
      </c>
      <c r="BA15" s="13" t="s">
        <v>122</v>
      </c>
      <c r="BB15" s="13" t="s">
        <v>122</v>
      </c>
      <c r="BC15" s="13" t="s">
        <v>122</v>
      </c>
      <c r="BD15" s="13" t="s">
        <v>122</v>
      </c>
      <c r="BE15" s="13" t="s">
        <v>122</v>
      </c>
      <c r="BF15" s="13" t="s">
        <v>122</v>
      </c>
    </row>
    <row r="16" spans="1:58" s="15" customFormat="1" ht="18.75" x14ac:dyDescent="0.25">
      <c r="B16" s="2" t="str">
        <f>F_Inputs_Formatted!B16</f>
        <v>PRT</v>
      </c>
      <c r="C16" s="2" t="str">
        <f>F_Inputs_Formatted!C16</f>
        <v>Portsmouth Water</v>
      </c>
      <c r="D16" s="2" t="str">
        <f>F_Inputs_Formatted!D16</f>
        <v>England</v>
      </c>
      <c r="E16" s="2" t="str">
        <f>F_Inputs_Formatted!E16</f>
        <v>Company</v>
      </c>
      <c r="F16" s="2" t="str">
        <f>F_Inputs_Formatted!F16</f>
        <v>WoC</v>
      </c>
      <c r="G16" s="2" t="str">
        <f>F_Inputs_Formatted!G16</f>
        <v>PCL Units</v>
      </c>
      <c r="H16" s="2" t="str">
        <f>F_Inputs_Formatted!H16</f>
        <v>OUT5_09_PR24</v>
      </c>
      <c r="I16" s="2" t="str">
        <f>F_Inputs_Formatted!I16</f>
        <v>PRTOUT5_09_PR24</v>
      </c>
      <c r="J16" s="2" t="str">
        <f>F_Inputs_Formatted!J16</f>
        <v>Totex</v>
      </c>
      <c r="K16" s="2" t="str">
        <f>F_Inputs_Formatted!K16</f>
        <v xml:space="preserve">Company view </v>
      </c>
      <c r="L16" s="2" t="str">
        <f>F_Inputs_Formatted!L16</f>
        <v>RWQ</v>
      </c>
      <c r="M16" s="2" t="str">
        <f>F_Inputs_Formatted!M16</f>
        <v>Underlying calculations for common performance commitments - wastewater - River water quality?(phosphorus) - Reduction in phosphorus as a percentage of load discharged from treatment works in 2020</v>
      </c>
      <c r="N16" s="2" t="str">
        <f>F_Inputs_Formatted!N16</f>
        <v>%</v>
      </c>
      <c r="O16" s="2">
        <f>F_Inputs_Formatted!O16</f>
        <v>4</v>
      </c>
      <c r="P16" s="2"/>
      <c r="Q16" s="2" t="s">
        <v>123</v>
      </c>
      <c r="R16" s="2" t="s">
        <v>123</v>
      </c>
      <c r="S16" s="2" t="s">
        <v>123</v>
      </c>
      <c r="T16" s="2" t="s">
        <v>123</v>
      </c>
      <c r="U16" s="2" t="s">
        <v>123</v>
      </c>
      <c r="V16" s="2" t="s">
        <v>123</v>
      </c>
      <c r="W16" s="2" t="s">
        <v>123</v>
      </c>
      <c r="X16" s="2" t="s">
        <v>123</v>
      </c>
      <c r="Y16" s="2" t="s">
        <v>123</v>
      </c>
      <c r="Z16" s="2" t="s">
        <v>123</v>
      </c>
      <c r="AA16" s="2" t="s">
        <v>123</v>
      </c>
      <c r="AB16" s="2" t="s">
        <v>123</v>
      </c>
      <c r="AC16" s="2" t="s">
        <v>123</v>
      </c>
      <c r="AD16" s="2" t="s">
        <v>123</v>
      </c>
      <c r="AE16" s="2" t="s">
        <v>123</v>
      </c>
      <c r="AF16" s="2" t="s">
        <v>123</v>
      </c>
      <c r="AG16" s="2" t="s">
        <v>123</v>
      </c>
      <c r="AH16" s="2" t="s">
        <v>123</v>
      </c>
      <c r="AI16" s="2" t="s">
        <v>123</v>
      </c>
      <c r="AJ16" s="21"/>
      <c r="AK16" s="21"/>
      <c r="AL16" s="21"/>
      <c r="AM16" s="13" t="str">
        <f>IF(P16&lt;&gt;"","Ref required","")</f>
        <v/>
      </c>
      <c r="AN16" s="13" t="s">
        <v>122</v>
      </c>
      <c r="AO16" s="13" t="s">
        <v>122</v>
      </c>
      <c r="AP16" s="13" t="s">
        <v>122</v>
      </c>
      <c r="AQ16" s="13" t="s">
        <v>122</v>
      </c>
      <c r="AR16" s="13" t="s">
        <v>122</v>
      </c>
      <c r="AS16" s="13" t="s">
        <v>122</v>
      </c>
      <c r="AT16" s="13" t="s">
        <v>122</v>
      </c>
      <c r="AU16" s="13" t="s">
        <v>122</v>
      </c>
      <c r="AV16" s="13" t="s">
        <v>122</v>
      </c>
      <c r="AW16" s="13" t="s">
        <v>122</v>
      </c>
      <c r="AX16" s="13" t="s">
        <v>122</v>
      </c>
      <c r="AY16" s="13" t="s">
        <v>122</v>
      </c>
      <c r="AZ16" s="13" t="s">
        <v>122</v>
      </c>
      <c r="BA16" s="13" t="s">
        <v>122</v>
      </c>
      <c r="BB16" s="13" t="s">
        <v>122</v>
      </c>
      <c r="BC16" s="13" t="s">
        <v>122</v>
      </c>
      <c r="BD16" s="13" t="s">
        <v>122</v>
      </c>
      <c r="BE16" s="13" t="s">
        <v>122</v>
      </c>
      <c r="BF16" s="13" t="s">
        <v>122</v>
      </c>
    </row>
    <row r="17" spans="1:58" s="15" customFormat="1" ht="18.75" x14ac:dyDescent="0.25">
      <c r="A17" s="7"/>
      <c r="B17" s="2" t="str">
        <f>F_Inputs_Formatted!B17</f>
        <v>SEW</v>
      </c>
      <c r="C17" s="2" t="str">
        <f>F_Inputs_Formatted!C17</f>
        <v>South East Water</v>
      </c>
      <c r="D17" s="2" t="str">
        <f>F_Inputs_Formatted!D17</f>
        <v>England</v>
      </c>
      <c r="E17" s="2" t="str">
        <f>F_Inputs_Formatted!E17</f>
        <v>Company</v>
      </c>
      <c r="F17" s="2" t="str">
        <f>F_Inputs_Formatted!F17</f>
        <v>WoC</v>
      </c>
      <c r="G17" s="2" t="str">
        <f>F_Inputs_Formatted!G17</f>
        <v>PCL Units</v>
      </c>
      <c r="H17" s="2" t="str">
        <f>F_Inputs_Formatted!H17</f>
        <v>OUT5_09_PR24</v>
      </c>
      <c r="I17" s="2" t="str">
        <f>F_Inputs_Formatted!I17</f>
        <v>SEWOUT5_09_PR24</v>
      </c>
      <c r="J17" s="2" t="str">
        <f>F_Inputs_Formatted!J17</f>
        <v>Totex</v>
      </c>
      <c r="K17" s="2" t="str">
        <f>F_Inputs_Formatted!K17</f>
        <v xml:space="preserve">Company view </v>
      </c>
      <c r="L17" s="2" t="str">
        <f>F_Inputs_Formatted!L17</f>
        <v>RWQ</v>
      </c>
      <c r="M17" s="2" t="str">
        <f>F_Inputs_Formatted!M17</f>
        <v>Underlying calculations for common performance commitments - wastewater - River water quality?(phosphorus) - Reduction in phosphorus as a percentage of load discharged from treatment works in 2020</v>
      </c>
      <c r="N17" s="2" t="str">
        <f>F_Inputs_Formatted!N17</f>
        <v>%</v>
      </c>
      <c r="O17" s="2">
        <f>F_Inputs_Formatted!O17</f>
        <v>4</v>
      </c>
      <c r="P17" s="2"/>
      <c r="Q17" s="2" t="s">
        <v>123</v>
      </c>
      <c r="R17" s="2" t="s">
        <v>123</v>
      </c>
      <c r="S17" s="2" t="s">
        <v>123</v>
      </c>
      <c r="T17" s="2" t="s">
        <v>123</v>
      </c>
      <c r="U17" s="2" t="s">
        <v>123</v>
      </c>
      <c r="V17" s="2" t="s">
        <v>123</v>
      </c>
      <c r="W17" s="2" t="s">
        <v>123</v>
      </c>
      <c r="X17" s="2" t="s">
        <v>123</v>
      </c>
      <c r="Y17" s="2" t="s">
        <v>123</v>
      </c>
      <c r="Z17" s="2" t="s">
        <v>123</v>
      </c>
      <c r="AA17" s="2" t="s">
        <v>123</v>
      </c>
      <c r="AB17" s="2" t="s">
        <v>123</v>
      </c>
      <c r="AC17" s="2" t="s">
        <v>123</v>
      </c>
      <c r="AD17" s="2" t="s">
        <v>123</v>
      </c>
      <c r="AE17" s="2" t="s">
        <v>123</v>
      </c>
      <c r="AF17" s="2" t="s">
        <v>123</v>
      </c>
      <c r="AG17" s="2" t="s">
        <v>123</v>
      </c>
      <c r="AH17" s="2" t="s">
        <v>123</v>
      </c>
      <c r="AI17" s="2" t="s">
        <v>123</v>
      </c>
      <c r="AJ17" s="21"/>
      <c r="AK17" s="21"/>
      <c r="AL17" s="21"/>
      <c r="AM17" s="13" t="str">
        <f>IF(P17&lt;&gt;"","Ref required","")</f>
        <v/>
      </c>
      <c r="AN17" s="13" t="s">
        <v>122</v>
      </c>
      <c r="AO17" s="13" t="s">
        <v>122</v>
      </c>
      <c r="AP17" s="13" t="s">
        <v>122</v>
      </c>
      <c r="AQ17" s="13" t="s">
        <v>122</v>
      </c>
      <c r="AR17" s="13" t="s">
        <v>122</v>
      </c>
      <c r="AS17" s="13" t="s">
        <v>122</v>
      </c>
      <c r="AT17" s="13" t="s">
        <v>122</v>
      </c>
      <c r="AU17" s="13" t="s">
        <v>122</v>
      </c>
      <c r="AV17" s="13" t="s">
        <v>122</v>
      </c>
      <c r="AW17" s="13" t="s">
        <v>122</v>
      </c>
      <c r="AX17" s="13" t="s">
        <v>122</v>
      </c>
      <c r="AY17" s="13" t="s">
        <v>122</v>
      </c>
      <c r="AZ17" s="13" t="s">
        <v>122</v>
      </c>
      <c r="BA17" s="13" t="s">
        <v>122</v>
      </c>
      <c r="BB17" s="13" t="s">
        <v>122</v>
      </c>
      <c r="BC17" s="13" t="s">
        <v>122</v>
      </c>
      <c r="BD17" s="13" t="s">
        <v>122</v>
      </c>
      <c r="BE17" s="13" t="s">
        <v>122</v>
      </c>
      <c r="BF17" s="13" t="s">
        <v>122</v>
      </c>
    </row>
    <row r="18" spans="1:58" s="15" customFormat="1" ht="18.75" x14ac:dyDescent="0.25">
      <c r="A18" s="7"/>
      <c r="B18" s="2" t="str">
        <f>F_Inputs_Formatted!B18</f>
        <v>SSC</v>
      </c>
      <c r="C18" s="2" t="str">
        <f>F_Inputs_Formatted!C18</f>
        <v>South Staffordshire Water</v>
      </c>
      <c r="D18" s="2" t="str">
        <f>F_Inputs_Formatted!D18</f>
        <v>England</v>
      </c>
      <c r="E18" s="2" t="str">
        <f>F_Inputs_Formatted!E18</f>
        <v>Company</v>
      </c>
      <c r="F18" s="2" t="str">
        <f>F_Inputs_Formatted!F18</f>
        <v>WoC</v>
      </c>
      <c r="G18" s="2" t="str">
        <f>F_Inputs_Formatted!G18</f>
        <v>PCL Units</v>
      </c>
      <c r="H18" s="2" t="str">
        <f>F_Inputs_Formatted!H18</f>
        <v>OUT5_09_PR24</v>
      </c>
      <c r="I18" s="2" t="str">
        <f>F_Inputs_Formatted!I18</f>
        <v>SSCOUT5_09_PR24</v>
      </c>
      <c r="J18" s="2" t="str">
        <f>F_Inputs_Formatted!J18</f>
        <v>Totex</v>
      </c>
      <c r="K18" s="2" t="str">
        <f>F_Inputs_Formatted!K18</f>
        <v xml:space="preserve">Company view </v>
      </c>
      <c r="L18" s="2" t="str">
        <f>F_Inputs_Formatted!L18</f>
        <v>RWQ</v>
      </c>
      <c r="M18" s="2" t="str">
        <f>F_Inputs_Formatted!M18</f>
        <v>Underlying calculations for common performance commitments - wastewater - River water quality?(phosphorus) - Reduction in phosphorus as a percentage of load discharged from treatment works in 2020</v>
      </c>
      <c r="N18" s="2" t="str">
        <f>F_Inputs_Formatted!N18</f>
        <v>%</v>
      </c>
      <c r="O18" s="2">
        <f>F_Inputs_Formatted!O18</f>
        <v>4</v>
      </c>
      <c r="P18" s="2"/>
      <c r="Q18" s="2" t="s">
        <v>123</v>
      </c>
      <c r="R18" s="2" t="s">
        <v>123</v>
      </c>
      <c r="S18" s="2" t="s">
        <v>123</v>
      </c>
      <c r="T18" s="2" t="s">
        <v>123</v>
      </c>
      <c r="U18" s="2" t="s">
        <v>123</v>
      </c>
      <c r="V18" s="2" t="s">
        <v>123</v>
      </c>
      <c r="W18" s="2" t="s">
        <v>123</v>
      </c>
      <c r="X18" s="2" t="s">
        <v>123</v>
      </c>
      <c r="Y18" s="2" t="s">
        <v>123</v>
      </c>
      <c r="Z18" s="2" t="s">
        <v>123</v>
      </c>
      <c r="AA18" s="2" t="s">
        <v>123</v>
      </c>
      <c r="AB18" s="2" t="s">
        <v>123</v>
      </c>
      <c r="AC18" s="2" t="s">
        <v>123</v>
      </c>
      <c r="AD18" s="2" t="s">
        <v>123</v>
      </c>
      <c r="AE18" s="2" t="s">
        <v>123</v>
      </c>
      <c r="AF18" s="2" t="s">
        <v>123</v>
      </c>
      <c r="AG18" s="2" t="s">
        <v>123</v>
      </c>
      <c r="AH18" s="2" t="s">
        <v>123</v>
      </c>
      <c r="AI18" s="2" t="s">
        <v>123</v>
      </c>
      <c r="AJ18" s="21"/>
      <c r="AK18" s="21"/>
      <c r="AL18" s="21"/>
      <c r="AM18" s="13" t="str">
        <f>IF(P18&lt;&gt;"","Ref required","")</f>
        <v/>
      </c>
      <c r="AN18" s="13" t="s">
        <v>122</v>
      </c>
      <c r="AO18" s="13" t="s">
        <v>122</v>
      </c>
      <c r="AP18" s="13" t="s">
        <v>122</v>
      </c>
      <c r="AQ18" s="13" t="s">
        <v>122</v>
      </c>
      <c r="AR18" s="13" t="s">
        <v>122</v>
      </c>
      <c r="AS18" s="13" t="s">
        <v>122</v>
      </c>
      <c r="AT18" s="13" t="s">
        <v>122</v>
      </c>
      <c r="AU18" s="13" t="s">
        <v>122</v>
      </c>
      <c r="AV18" s="13" t="s">
        <v>122</v>
      </c>
      <c r="AW18" s="13" t="s">
        <v>122</v>
      </c>
      <c r="AX18" s="13" t="s">
        <v>122</v>
      </c>
      <c r="AY18" s="13" t="s">
        <v>122</v>
      </c>
      <c r="AZ18" s="13" t="s">
        <v>122</v>
      </c>
      <c r="BA18" s="13" t="s">
        <v>122</v>
      </c>
      <c r="BB18" s="13" t="s">
        <v>122</v>
      </c>
      <c r="BC18" s="13" t="s">
        <v>122</v>
      </c>
      <c r="BD18" s="13" t="s">
        <v>122</v>
      </c>
      <c r="BE18" s="13" t="s">
        <v>122</v>
      </c>
      <c r="BF18" s="13" t="s">
        <v>122</v>
      </c>
    </row>
    <row r="19" spans="1:58" s="15" customFormat="1" ht="18.75" x14ac:dyDescent="0.25">
      <c r="A19" s="7"/>
      <c r="B19" s="2" t="str">
        <f>F_Inputs_Formatted!B19</f>
        <v>SES</v>
      </c>
      <c r="C19" s="2" t="str">
        <f>F_Inputs_Formatted!C19</f>
        <v>SES Water</v>
      </c>
      <c r="D19" s="2" t="str">
        <f>F_Inputs_Formatted!D19</f>
        <v>England</v>
      </c>
      <c r="E19" s="2" t="str">
        <f>F_Inputs_Formatted!E19</f>
        <v>Company</v>
      </c>
      <c r="F19" s="2" t="str">
        <f>F_Inputs_Formatted!F19</f>
        <v>WoC</v>
      </c>
      <c r="G19" s="2" t="str">
        <f>F_Inputs_Formatted!G19</f>
        <v>PCL Units</v>
      </c>
      <c r="H19" s="2" t="str">
        <f>F_Inputs_Formatted!H19</f>
        <v>OUT5_09_PR24</v>
      </c>
      <c r="I19" s="2" t="str">
        <f>F_Inputs_Formatted!I19</f>
        <v>SESOUT5_09_PR24</v>
      </c>
      <c r="J19" s="2" t="str">
        <f>F_Inputs_Formatted!J19</f>
        <v>Totex</v>
      </c>
      <c r="K19" s="2" t="str">
        <f>F_Inputs_Formatted!K19</f>
        <v xml:space="preserve">Company view </v>
      </c>
      <c r="L19" s="2" t="str">
        <f>F_Inputs_Formatted!L19</f>
        <v>RWQ</v>
      </c>
      <c r="M19" s="2" t="str">
        <f>F_Inputs_Formatted!M19</f>
        <v>Underlying calculations for common performance commitments - wastewater - River water quality?(phosphorus) - Reduction in phosphorus as a percentage of load discharged from treatment works in 2020</v>
      </c>
      <c r="N19" s="2" t="str">
        <f>F_Inputs_Formatted!N19</f>
        <v>%</v>
      </c>
      <c r="O19" s="2">
        <f>F_Inputs_Formatted!O19</f>
        <v>4</v>
      </c>
      <c r="P19" s="2"/>
      <c r="Q19" s="2" t="s">
        <v>123</v>
      </c>
      <c r="R19" s="2" t="s">
        <v>123</v>
      </c>
      <c r="S19" s="2" t="s">
        <v>123</v>
      </c>
      <c r="T19" s="2" t="s">
        <v>123</v>
      </c>
      <c r="U19" s="2" t="s">
        <v>123</v>
      </c>
      <c r="V19" s="2" t="s">
        <v>123</v>
      </c>
      <c r="W19" s="2" t="s">
        <v>123</v>
      </c>
      <c r="X19" s="2" t="s">
        <v>123</v>
      </c>
      <c r="Y19" s="2" t="s">
        <v>123</v>
      </c>
      <c r="Z19" s="2" t="s">
        <v>123</v>
      </c>
      <c r="AA19" s="2" t="s">
        <v>123</v>
      </c>
      <c r="AB19" s="2" t="s">
        <v>123</v>
      </c>
      <c r="AC19" s="2" t="s">
        <v>123</v>
      </c>
      <c r="AD19" s="2" t="s">
        <v>123</v>
      </c>
      <c r="AE19" s="2" t="s">
        <v>123</v>
      </c>
      <c r="AF19" s="2" t="s">
        <v>123</v>
      </c>
      <c r="AG19" s="2" t="s">
        <v>123</v>
      </c>
      <c r="AH19" s="2" t="s">
        <v>123</v>
      </c>
      <c r="AI19" s="2" t="s">
        <v>123</v>
      </c>
      <c r="AJ19" s="21"/>
      <c r="AK19" s="21"/>
      <c r="AL19" s="21"/>
      <c r="AM19" s="13" t="str">
        <f>IF(P19&lt;&gt;"","Ref required","")</f>
        <v/>
      </c>
      <c r="AN19" s="13" t="s">
        <v>122</v>
      </c>
      <c r="AO19" s="13" t="s">
        <v>122</v>
      </c>
      <c r="AP19" s="13" t="s">
        <v>122</v>
      </c>
      <c r="AQ19" s="13" t="s">
        <v>122</v>
      </c>
      <c r="AR19" s="13" t="s">
        <v>122</v>
      </c>
      <c r="AS19" s="13" t="s">
        <v>122</v>
      </c>
      <c r="AT19" s="13" t="s">
        <v>122</v>
      </c>
      <c r="AU19" s="13" t="s">
        <v>122</v>
      </c>
      <c r="AV19" s="13" t="s">
        <v>122</v>
      </c>
      <c r="AW19" s="13" t="s">
        <v>122</v>
      </c>
      <c r="AX19" s="13" t="s">
        <v>122</v>
      </c>
      <c r="AY19" s="13" t="s">
        <v>122</v>
      </c>
      <c r="AZ19" s="13" t="s">
        <v>122</v>
      </c>
      <c r="BA19" s="13" t="s">
        <v>122</v>
      </c>
      <c r="BB19" s="13" t="s">
        <v>122</v>
      </c>
      <c r="BC19" s="13" t="s">
        <v>122</v>
      </c>
      <c r="BD19" s="13" t="s">
        <v>122</v>
      </c>
      <c r="BE19" s="13" t="s">
        <v>122</v>
      </c>
      <c r="BF19" s="13" t="s">
        <v>122</v>
      </c>
    </row>
    <row r="20" spans="1:58" s="15" customFormat="1" ht="18.75" x14ac:dyDescent="0.25">
      <c r="A20" s="7"/>
      <c r="B20" s="2" t="str">
        <f>F_Inputs_Formatted!B20</f>
        <v>SWB</v>
      </c>
      <c r="C20" s="2" t="str">
        <f>F_Inputs_Formatted!C20</f>
        <v>South West Water</v>
      </c>
      <c r="D20" s="2" t="str">
        <f>F_Inputs_Formatted!D20</f>
        <v>England</v>
      </c>
      <c r="E20" s="2" t="str">
        <f>F_Inputs_Formatted!E20</f>
        <v>Company</v>
      </c>
      <c r="F20" s="2" t="str">
        <f>F_Inputs_Formatted!F20</f>
        <v>WaSC</v>
      </c>
      <c r="G20" s="2" t="str">
        <f>F_Inputs_Formatted!G20</f>
        <v>PCL Units</v>
      </c>
      <c r="H20" s="2" t="str">
        <f>F_Inputs_Formatted!H20</f>
        <v>OUT5_09_PR24</v>
      </c>
      <c r="I20" s="2" t="str">
        <f>F_Inputs_Formatted!I20</f>
        <v>SWBOUT5_09_PR24</v>
      </c>
      <c r="J20" s="2" t="str">
        <f>F_Inputs_Formatted!J20</f>
        <v>Totex</v>
      </c>
      <c r="K20" s="2" t="str">
        <f>F_Inputs_Formatted!K20</f>
        <v xml:space="preserve">Company view </v>
      </c>
      <c r="L20" s="2" t="str">
        <f>F_Inputs_Formatted!L20</f>
        <v>RWQ</v>
      </c>
      <c r="M20" s="4" t="str">
        <f>F_Inputs_Formatted!M20</f>
        <v>Underlying calculations for common performance commitments - wastewater - River water quality?(phosphorus) - Reduction in phosphorus as a percentage of load discharged from treatment works in 2020</v>
      </c>
      <c r="N20" s="2" t="str">
        <f>F_Inputs_Formatted!N20</f>
        <v>%</v>
      </c>
      <c r="O20" s="2">
        <f>F_Inputs_Formatted!O20</f>
        <v>4</v>
      </c>
      <c r="P20" s="2"/>
      <c r="Q20" s="2"/>
      <c r="R20" s="2"/>
      <c r="S20" s="2"/>
      <c r="T20" s="2"/>
      <c r="U20" s="2"/>
      <c r="V20" s="2"/>
      <c r="W20" s="2"/>
      <c r="X20" s="2"/>
      <c r="Y20" s="2"/>
      <c r="Z20" s="2"/>
      <c r="AA20" s="2"/>
      <c r="AB20" s="2"/>
      <c r="AC20" s="2"/>
      <c r="AD20" s="2"/>
      <c r="AE20" s="2"/>
      <c r="AF20" s="2"/>
      <c r="AG20" s="2"/>
      <c r="AH20" s="2"/>
      <c r="AI20" s="2"/>
      <c r="AJ20" s="21"/>
      <c r="AK20" s="21"/>
      <c r="AL20" s="21"/>
      <c r="AM20" s="13" t="str">
        <f>IF(P20&lt;&gt;"","Ref required","")</f>
        <v/>
      </c>
      <c r="AN20" s="13" t="str">
        <f t="shared" si="1"/>
        <v/>
      </c>
      <c r="AO20" s="13" t="str">
        <f t="shared" si="2"/>
        <v/>
      </c>
      <c r="AP20" s="13" t="str">
        <f t="shared" si="3"/>
        <v/>
      </c>
      <c r="AQ20" s="13" t="str">
        <f t="shared" si="4"/>
        <v/>
      </c>
      <c r="AR20" s="13" t="str">
        <f t="shared" si="5"/>
        <v/>
      </c>
      <c r="AS20" s="13" t="str">
        <f t="shared" si="6"/>
        <v/>
      </c>
      <c r="AT20" s="13" t="str">
        <f t="shared" si="7"/>
        <v/>
      </c>
      <c r="AU20" s="13" t="str">
        <f t="shared" si="8"/>
        <v/>
      </c>
      <c r="AV20" s="13" t="str">
        <f t="shared" si="9"/>
        <v/>
      </c>
      <c r="AW20" s="13" t="str">
        <f t="shared" si="10"/>
        <v/>
      </c>
      <c r="AX20" s="13" t="str">
        <f t="shared" si="11"/>
        <v/>
      </c>
      <c r="AY20" s="13" t="str">
        <f t="shared" si="12"/>
        <v/>
      </c>
      <c r="AZ20" s="13" t="str">
        <f t="shared" si="13"/>
        <v/>
      </c>
      <c r="BA20" s="13" t="str">
        <f t="shared" si="14"/>
        <v/>
      </c>
      <c r="BB20" s="13" t="str">
        <f t="shared" si="15"/>
        <v/>
      </c>
      <c r="BC20" s="13" t="str">
        <f t="shared" si="16"/>
        <v/>
      </c>
      <c r="BD20" s="13" t="str">
        <f t="shared" si="17"/>
        <v/>
      </c>
      <c r="BE20" s="13" t="str">
        <f t="shared" si="18"/>
        <v/>
      </c>
      <c r="BF20" s="13" t="str">
        <f t="shared" si="19"/>
        <v/>
      </c>
    </row>
    <row r="21" spans="1:58" s="15" customFormat="1" ht="18.75" x14ac:dyDescent="0.25">
      <c r="A21" s="7"/>
      <c r="B21" s="2" t="str">
        <f>F_Inputs_Formatted!B21</f>
        <v>BRL</v>
      </c>
      <c r="C21" s="2" t="str">
        <f>F_Inputs_Formatted!C21</f>
        <v>Bristol Water</v>
      </c>
      <c r="D21" s="2" t="str">
        <f>F_Inputs_Formatted!D21</f>
        <v>England</v>
      </c>
      <c r="E21" s="2" t="str">
        <f>F_Inputs_Formatted!E21</f>
        <v>Company</v>
      </c>
      <c r="F21" s="2" t="str">
        <f>F_Inputs_Formatted!F21</f>
        <v>WoC</v>
      </c>
      <c r="G21" s="2" t="str">
        <f>F_Inputs_Formatted!G21</f>
        <v>PCL Units</v>
      </c>
      <c r="H21" s="2" t="str">
        <f>F_Inputs_Formatted!H21</f>
        <v>OUT5_09_PR24</v>
      </c>
      <c r="I21" s="2" t="str">
        <f>F_Inputs_Formatted!I21</f>
        <v>BRLOUT5_09_PR24</v>
      </c>
      <c r="J21" s="2" t="str">
        <f>F_Inputs_Formatted!J21</f>
        <v>Totex</v>
      </c>
      <c r="K21" s="2" t="str">
        <f>F_Inputs_Formatted!K21</f>
        <v xml:space="preserve">Company view </v>
      </c>
      <c r="L21" s="2" t="str">
        <f>F_Inputs_Formatted!L21</f>
        <v>RWQ</v>
      </c>
      <c r="M21" s="2" t="str">
        <f>F_Inputs_Formatted!M21</f>
        <v>Underlying calculations for common performance commitments - wastewater - River water quality?(phosphorus) - Reduction in phosphorus as a percentage of load discharged from treatment works in 2020</v>
      </c>
      <c r="N21" s="2" t="str">
        <f>F_Inputs_Formatted!N21</f>
        <v>%</v>
      </c>
      <c r="O21" s="2">
        <f>F_Inputs_Formatted!O21</f>
        <v>4</v>
      </c>
      <c r="P21" s="2"/>
      <c r="Q21" s="2" t="s">
        <v>123</v>
      </c>
      <c r="R21" s="2" t="s">
        <v>123</v>
      </c>
      <c r="S21" s="2" t="s">
        <v>123</v>
      </c>
      <c r="T21" s="2" t="s">
        <v>123</v>
      </c>
      <c r="U21" s="2" t="s">
        <v>123</v>
      </c>
      <c r="V21" s="2" t="s">
        <v>123</v>
      </c>
      <c r="W21" s="2" t="s">
        <v>123</v>
      </c>
      <c r="X21" s="2" t="s">
        <v>123</v>
      </c>
      <c r="Y21" s="2" t="s">
        <v>123</v>
      </c>
      <c r="Z21" s="2" t="s">
        <v>123</v>
      </c>
      <c r="AA21" s="2" t="s">
        <v>123</v>
      </c>
      <c r="AB21" s="2" t="s">
        <v>123</v>
      </c>
      <c r="AC21" s="2" t="s">
        <v>123</v>
      </c>
      <c r="AD21" s="2" t="s">
        <v>123</v>
      </c>
      <c r="AE21" s="2" t="s">
        <v>123</v>
      </c>
      <c r="AF21" s="2" t="s">
        <v>123</v>
      </c>
      <c r="AG21" s="2" t="s">
        <v>123</v>
      </c>
      <c r="AH21" s="2" t="s">
        <v>123</v>
      </c>
      <c r="AI21" s="2" t="s">
        <v>123</v>
      </c>
      <c r="AJ21" s="21"/>
      <c r="AK21" s="21"/>
      <c r="AL21" s="21"/>
      <c r="AM21" s="13" t="str">
        <f>IF(P21&lt;&gt;"","Ref required","")</f>
        <v/>
      </c>
      <c r="AN21" s="13" t="s">
        <v>122</v>
      </c>
      <c r="AO21" s="13" t="s">
        <v>122</v>
      </c>
      <c r="AP21" s="13" t="s">
        <v>122</v>
      </c>
      <c r="AQ21" s="13" t="s">
        <v>122</v>
      </c>
      <c r="AR21" s="13" t="s">
        <v>122</v>
      </c>
      <c r="AS21" s="13" t="s">
        <v>122</v>
      </c>
      <c r="AT21" s="13" t="s">
        <v>122</v>
      </c>
      <c r="AU21" s="13" t="s">
        <v>122</v>
      </c>
      <c r="AV21" s="13" t="s">
        <v>122</v>
      </c>
      <c r="AW21" s="13" t="s">
        <v>122</v>
      </c>
      <c r="AX21" s="13" t="s">
        <v>122</v>
      </c>
      <c r="AY21" s="13" t="s">
        <v>122</v>
      </c>
      <c r="AZ21" s="13" t="s">
        <v>122</v>
      </c>
      <c r="BA21" s="13" t="s">
        <v>122</v>
      </c>
      <c r="BB21" s="13" t="s">
        <v>122</v>
      </c>
      <c r="BC21" s="13" t="s">
        <v>122</v>
      </c>
      <c r="BD21" s="13" t="s">
        <v>122</v>
      </c>
      <c r="BE21" s="13" t="s">
        <v>122</v>
      </c>
      <c r="BF21" s="13" t="s">
        <v>122</v>
      </c>
    </row>
    <row r="22" spans="1:58" s="15" customFormat="1" ht="18.75" x14ac:dyDescent="0.25">
      <c r="B22" s="2" t="str">
        <f>F_Inputs_Formatted!B22</f>
        <v>ANH</v>
      </c>
      <c r="C22" s="2" t="str">
        <f>F_Inputs_Formatted!C22</f>
        <v>Anglian Water</v>
      </c>
      <c r="D22" s="2" t="str">
        <f>F_Inputs_Formatted!D22</f>
        <v>England</v>
      </c>
      <c r="E22" s="2" t="str">
        <f>F_Inputs_Formatted!E22</f>
        <v>Company</v>
      </c>
      <c r="F22" s="2" t="str">
        <f>F_Inputs_Formatted!F22</f>
        <v>WaSC</v>
      </c>
      <c r="G22" s="2" t="str">
        <f>F_Inputs_Formatted!G22</f>
        <v>PCL Units</v>
      </c>
      <c r="H22" s="2" t="str">
        <f>F_Inputs_Formatted!H22</f>
        <v>OUT5_09_A_PR24</v>
      </c>
      <c r="I22" s="2" t="str">
        <f>F_Inputs_Formatted!I22</f>
        <v>ANHOUT5_09_A_PR24</v>
      </c>
      <c r="J22" s="2" t="str">
        <f>F_Inputs_Formatted!J22</f>
        <v>Totex</v>
      </c>
      <c r="K22" s="2" t="str">
        <f>F_Inputs_Formatted!K22</f>
        <v xml:space="preserve">Company view </v>
      </c>
      <c r="L22" s="2" t="str">
        <f>F_Inputs_Formatted!L22</f>
        <v>RWQ</v>
      </c>
      <c r="M22" s="2" t="str">
        <f>F_Inputs_Formatted!M22</f>
        <v>Underlying calculations for common performance commitments - wastewater - River water quality?(phosphorus) - Total load of phosphorus from all of the company's wastewater treatment works in 2020</v>
      </c>
      <c r="N22" s="2" t="str">
        <f>F_Inputs_Formatted!N22</f>
        <v>kg</v>
      </c>
      <c r="O22" s="2">
        <f>F_Inputs_Formatted!O22</f>
        <v>4</v>
      </c>
      <c r="P22" s="2"/>
      <c r="Q22" s="2"/>
      <c r="R22" s="2"/>
      <c r="S22" s="2"/>
      <c r="T22" s="2"/>
      <c r="U22" s="2"/>
      <c r="V22" s="2"/>
      <c r="W22" s="2"/>
      <c r="X22" s="2"/>
      <c r="Y22" s="2"/>
      <c r="Z22" s="2"/>
      <c r="AA22" s="2"/>
      <c r="AB22" s="2"/>
      <c r="AC22" s="2"/>
      <c r="AD22" s="2"/>
      <c r="AE22" s="2"/>
      <c r="AF22" s="2"/>
      <c r="AG22" s="2"/>
      <c r="AH22" s="2"/>
      <c r="AI22" s="2"/>
      <c r="AJ22" s="21"/>
      <c r="AK22" s="21"/>
      <c r="AL22" s="21"/>
      <c r="AM22" s="13" t="str">
        <f>IF(P22&lt;&gt;"","Ref required","")</f>
        <v/>
      </c>
      <c r="AN22" s="13" t="str">
        <f t="shared" si="1"/>
        <v/>
      </c>
      <c r="AO22" s="13" t="str">
        <f t="shared" si="2"/>
        <v/>
      </c>
      <c r="AP22" s="13" t="str">
        <f t="shared" si="3"/>
        <v/>
      </c>
      <c r="AQ22" s="13" t="str">
        <f t="shared" si="4"/>
        <v/>
      </c>
      <c r="AR22" s="13" t="str">
        <f t="shared" si="5"/>
        <v/>
      </c>
      <c r="AS22" s="13" t="str">
        <f t="shared" si="6"/>
        <v/>
      </c>
      <c r="AT22" s="13" t="str">
        <f t="shared" si="7"/>
        <v/>
      </c>
      <c r="AU22" s="13" t="str">
        <f t="shared" si="8"/>
        <v/>
      </c>
      <c r="AV22" s="13" t="str">
        <f t="shared" si="9"/>
        <v/>
      </c>
      <c r="AW22" s="13" t="str">
        <f t="shared" si="10"/>
        <v/>
      </c>
      <c r="AX22" s="13" t="str">
        <f t="shared" si="11"/>
        <v/>
      </c>
      <c r="AY22" s="13" t="str">
        <f t="shared" si="12"/>
        <v/>
      </c>
      <c r="AZ22" s="13" t="str">
        <f t="shared" si="13"/>
        <v/>
      </c>
      <c r="BA22" s="13" t="str">
        <f t="shared" si="14"/>
        <v/>
      </c>
      <c r="BB22" s="13" t="str">
        <f t="shared" si="15"/>
        <v/>
      </c>
      <c r="BC22" s="13" t="str">
        <f t="shared" si="16"/>
        <v/>
      </c>
      <c r="BD22" s="13" t="str">
        <f t="shared" si="17"/>
        <v/>
      </c>
      <c r="BE22" s="13" t="str">
        <f t="shared" si="18"/>
        <v/>
      </c>
      <c r="BF22" s="13" t="str">
        <f t="shared" si="19"/>
        <v/>
      </c>
    </row>
    <row r="23" spans="1:58" s="15" customFormat="1" ht="18.75" x14ac:dyDescent="0.25">
      <c r="B23" s="2" t="str">
        <f>F_Inputs_Formatted!B23</f>
        <v>WSH</v>
      </c>
      <c r="C23" s="2" t="str">
        <f>F_Inputs_Formatted!C23</f>
        <v>Dŵr Cymru</v>
      </c>
      <c r="D23" s="2" t="str">
        <f>F_Inputs_Formatted!D23</f>
        <v>Wales</v>
      </c>
      <c r="E23" s="2" t="str">
        <f>F_Inputs_Formatted!E23</f>
        <v>Company</v>
      </c>
      <c r="F23" s="2" t="str">
        <f>F_Inputs_Formatted!F23</f>
        <v>WaSC</v>
      </c>
      <c r="G23" s="2" t="str">
        <f>F_Inputs_Formatted!G23</f>
        <v>PCL Units</v>
      </c>
      <c r="H23" s="2" t="str">
        <f>F_Inputs_Formatted!H23</f>
        <v>OUT5_09_A_PR24</v>
      </c>
      <c r="I23" s="2" t="str">
        <f>F_Inputs_Formatted!I23</f>
        <v>WSHOUT5_09_A_PR24</v>
      </c>
      <c r="J23" s="2" t="str">
        <f>F_Inputs_Formatted!J23</f>
        <v>Totex</v>
      </c>
      <c r="K23" s="2" t="str">
        <f>F_Inputs_Formatted!K23</f>
        <v xml:space="preserve">Company view </v>
      </c>
      <c r="L23" s="2" t="str">
        <f>F_Inputs_Formatted!L23</f>
        <v>RWQ</v>
      </c>
      <c r="M23" s="2" t="str">
        <f>F_Inputs_Formatted!M23</f>
        <v>Underlying calculations for common performance commitments - wastewater - River water quality?(phosphorus) - Total load of phosphorus from all of the company's wastewater treatment works in 2020</v>
      </c>
      <c r="N23" s="2" t="str">
        <f>F_Inputs_Formatted!N23</f>
        <v>kg</v>
      </c>
      <c r="O23" s="2">
        <f>F_Inputs_Formatted!O23</f>
        <v>4</v>
      </c>
      <c r="P23" s="2"/>
      <c r="Q23" s="2"/>
      <c r="R23" s="2"/>
      <c r="S23" s="2"/>
      <c r="T23" s="2"/>
      <c r="U23" s="2"/>
      <c r="V23" s="2"/>
      <c r="W23" s="2"/>
      <c r="X23" s="2"/>
      <c r="Y23" s="2"/>
      <c r="Z23" s="2"/>
      <c r="AA23" s="2"/>
      <c r="AB23" s="2"/>
      <c r="AC23" s="2"/>
      <c r="AD23" s="2"/>
      <c r="AE23" s="2"/>
      <c r="AF23" s="2"/>
      <c r="AG23" s="2"/>
      <c r="AH23" s="2"/>
      <c r="AI23" s="2"/>
      <c r="AJ23" s="21"/>
      <c r="AK23" s="21"/>
      <c r="AL23" s="21"/>
      <c r="AM23" s="13" t="str">
        <f>IF(P23&lt;&gt;"","Ref required","")</f>
        <v/>
      </c>
      <c r="AN23" s="13" t="str">
        <f t="shared" si="1"/>
        <v/>
      </c>
      <c r="AO23" s="13" t="str">
        <f t="shared" si="2"/>
        <v/>
      </c>
      <c r="AP23" s="13" t="str">
        <f t="shared" si="3"/>
        <v/>
      </c>
      <c r="AQ23" s="13" t="str">
        <f t="shared" si="4"/>
        <v/>
      </c>
      <c r="AR23" s="13" t="str">
        <f t="shared" si="5"/>
        <v/>
      </c>
      <c r="AS23" s="13" t="str">
        <f t="shared" si="6"/>
        <v/>
      </c>
      <c r="AT23" s="13" t="str">
        <f t="shared" si="7"/>
        <v/>
      </c>
      <c r="AU23" s="13" t="str">
        <f t="shared" si="8"/>
        <v/>
      </c>
      <c r="AV23" s="13" t="str">
        <f t="shared" si="9"/>
        <v/>
      </c>
      <c r="AW23" s="13" t="str">
        <f t="shared" si="10"/>
        <v/>
      </c>
      <c r="AX23" s="13" t="str">
        <f t="shared" si="11"/>
        <v/>
      </c>
      <c r="AY23" s="13" t="str">
        <f t="shared" si="12"/>
        <v/>
      </c>
      <c r="AZ23" s="13" t="str">
        <f t="shared" si="13"/>
        <v/>
      </c>
      <c r="BA23" s="13" t="str">
        <f t="shared" si="14"/>
        <v/>
      </c>
      <c r="BB23" s="13" t="str">
        <f t="shared" si="15"/>
        <v/>
      </c>
      <c r="BC23" s="13" t="str">
        <f t="shared" si="16"/>
        <v/>
      </c>
      <c r="BD23" s="13" t="str">
        <f t="shared" si="17"/>
        <v/>
      </c>
      <c r="BE23" s="13" t="str">
        <f t="shared" si="18"/>
        <v/>
      </c>
      <c r="BF23" s="13" t="str">
        <f t="shared" si="19"/>
        <v/>
      </c>
    </row>
    <row r="24" spans="1:58" s="15" customFormat="1" ht="18.75" x14ac:dyDescent="0.25">
      <c r="B24" s="2" t="str">
        <f>F_Inputs_Formatted!B24</f>
        <v>HDD</v>
      </c>
      <c r="C24" s="2" t="str">
        <f>F_Inputs_Formatted!C24</f>
        <v>Hafren Dyfrdwy</v>
      </c>
      <c r="D24" s="2" t="str">
        <f>F_Inputs_Formatted!D24</f>
        <v>Wales</v>
      </c>
      <c r="E24" s="2" t="str">
        <f>F_Inputs_Formatted!E24</f>
        <v>Company</v>
      </c>
      <c r="F24" s="2" t="str">
        <f>F_Inputs_Formatted!F24</f>
        <v>WaSC</v>
      </c>
      <c r="G24" s="2" t="str">
        <f>F_Inputs_Formatted!G24</f>
        <v>PCL Units</v>
      </c>
      <c r="H24" s="2" t="str">
        <f>F_Inputs_Formatted!H24</f>
        <v>OUT5_09_A_PR24</v>
      </c>
      <c r="I24" s="2" t="str">
        <f>F_Inputs_Formatted!I24</f>
        <v>HDDOUT5_09_A_PR24</v>
      </c>
      <c r="J24" s="2" t="str">
        <f>F_Inputs_Formatted!J24</f>
        <v>Totex</v>
      </c>
      <c r="K24" s="2" t="str">
        <f>F_Inputs_Formatted!K24</f>
        <v xml:space="preserve">Company view </v>
      </c>
      <c r="L24" s="2" t="str">
        <f>F_Inputs_Formatted!L24</f>
        <v>RWQ</v>
      </c>
      <c r="M24" s="2" t="str">
        <f>F_Inputs_Formatted!M24</f>
        <v>Underlying calculations for common performance commitments - wastewater - River water quality?(phosphorus) - Total load of phosphorus from all of the company's wastewater treatment works in 2020</v>
      </c>
      <c r="N24" s="2" t="str">
        <f>F_Inputs_Formatted!N24</f>
        <v>kg</v>
      </c>
      <c r="O24" s="2">
        <f>F_Inputs_Formatted!O24</f>
        <v>4</v>
      </c>
      <c r="P24" s="2"/>
      <c r="Q24" s="2"/>
      <c r="R24" s="2"/>
      <c r="S24" s="2"/>
      <c r="T24" s="2"/>
      <c r="U24" s="2"/>
      <c r="V24" s="2"/>
      <c r="W24" s="2"/>
      <c r="X24" s="2"/>
      <c r="Y24" s="2"/>
      <c r="Z24" s="2"/>
      <c r="AA24" s="2"/>
      <c r="AB24" s="2"/>
      <c r="AC24" s="2"/>
      <c r="AD24" s="2"/>
      <c r="AE24" s="2"/>
      <c r="AF24" s="2"/>
      <c r="AG24" s="2"/>
      <c r="AH24" s="2"/>
      <c r="AI24" s="2"/>
      <c r="AJ24" s="21"/>
      <c r="AK24" s="21"/>
      <c r="AL24" s="21"/>
      <c r="AM24" s="13" t="str">
        <f>IF(P24&lt;&gt;"","Ref required","")</f>
        <v/>
      </c>
      <c r="AN24" s="13" t="str">
        <f t="shared" si="1"/>
        <v/>
      </c>
      <c r="AO24" s="13" t="str">
        <f t="shared" si="2"/>
        <v/>
      </c>
      <c r="AP24" s="13" t="str">
        <f t="shared" si="3"/>
        <v/>
      </c>
      <c r="AQ24" s="13" t="str">
        <f t="shared" si="4"/>
        <v/>
      </c>
      <c r="AR24" s="13" t="str">
        <f t="shared" si="5"/>
        <v/>
      </c>
      <c r="AS24" s="13" t="str">
        <f t="shared" si="6"/>
        <v/>
      </c>
      <c r="AT24" s="13" t="str">
        <f t="shared" si="7"/>
        <v/>
      </c>
      <c r="AU24" s="13" t="str">
        <f t="shared" si="8"/>
        <v/>
      </c>
      <c r="AV24" s="13" t="str">
        <f t="shared" si="9"/>
        <v/>
      </c>
      <c r="AW24" s="13" t="str">
        <f t="shared" si="10"/>
        <v/>
      </c>
      <c r="AX24" s="13" t="str">
        <f t="shared" si="11"/>
        <v/>
      </c>
      <c r="AY24" s="13" t="str">
        <f t="shared" si="12"/>
        <v/>
      </c>
      <c r="AZ24" s="13" t="str">
        <f t="shared" si="13"/>
        <v/>
      </c>
      <c r="BA24" s="13" t="str">
        <f t="shared" si="14"/>
        <v/>
      </c>
      <c r="BB24" s="13" t="str">
        <f t="shared" si="15"/>
        <v/>
      </c>
      <c r="BC24" s="13" t="str">
        <f t="shared" si="16"/>
        <v/>
      </c>
      <c r="BD24" s="13" t="str">
        <f t="shared" si="17"/>
        <v/>
      </c>
      <c r="BE24" s="13" t="str">
        <f t="shared" si="18"/>
        <v/>
      </c>
      <c r="BF24" s="13" t="str">
        <f t="shared" si="19"/>
        <v/>
      </c>
    </row>
    <row r="25" spans="1:58" s="15" customFormat="1" ht="18.75" x14ac:dyDescent="0.25">
      <c r="B25" s="2" t="str">
        <f>F_Inputs_Formatted!B25</f>
        <v>NES</v>
      </c>
      <c r="C25" s="2" t="str">
        <f>F_Inputs_Formatted!C25</f>
        <v>Northumbrian Water</v>
      </c>
      <c r="D25" s="2" t="str">
        <f>F_Inputs_Formatted!D25</f>
        <v>England</v>
      </c>
      <c r="E25" s="2" t="str">
        <f>F_Inputs_Formatted!E25</f>
        <v>Company</v>
      </c>
      <c r="F25" s="2" t="str">
        <f>F_Inputs_Formatted!F25</f>
        <v>WaSC</v>
      </c>
      <c r="G25" s="2" t="str">
        <f>F_Inputs_Formatted!G25</f>
        <v>PCL Units</v>
      </c>
      <c r="H25" s="2" t="str">
        <f>F_Inputs_Formatted!H25</f>
        <v>OUT5_09_A_PR24</v>
      </c>
      <c r="I25" s="2" t="str">
        <f>F_Inputs_Formatted!I25</f>
        <v>NESOUT5_09_A_PR24</v>
      </c>
      <c r="J25" s="2" t="str">
        <f>F_Inputs_Formatted!J25</f>
        <v>Totex</v>
      </c>
      <c r="K25" s="2" t="str">
        <f>F_Inputs_Formatted!K25</f>
        <v xml:space="preserve">Company view </v>
      </c>
      <c r="L25" s="2" t="str">
        <f>F_Inputs_Formatted!L25</f>
        <v>RWQ</v>
      </c>
      <c r="M25" s="2" t="str">
        <f>F_Inputs_Formatted!M25</f>
        <v>Underlying calculations for common performance commitments - wastewater - River water quality?(phosphorus) - Total load of phosphorus from all of the company's wastewater treatment works in 2020</v>
      </c>
      <c r="N25" s="2" t="str">
        <f>F_Inputs_Formatted!N25</f>
        <v>kg</v>
      </c>
      <c r="O25" s="2">
        <f>F_Inputs_Formatted!O25</f>
        <v>4</v>
      </c>
      <c r="P25" s="2"/>
      <c r="Q25" s="2"/>
      <c r="R25" s="2"/>
      <c r="S25" s="2"/>
      <c r="T25" s="2"/>
      <c r="U25" s="2"/>
      <c r="V25" s="2"/>
      <c r="W25" s="2"/>
      <c r="X25" s="2"/>
      <c r="Y25" s="2"/>
      <c r="Z25" s="2"/>
      <c r="AA25" s="2"/>
      <c r="AB25" s="2"/>
      <c r="AC25" s="2"/>
      <c r="AD25" s="2"/>
      <c r="AE25" s="2"/>
      <c r="AF25" s="2"/>
      <c r="AG25" s="2"/>
      <c r="AH25" s="2"/>
      <c r="AI25" s="2"/>
      <c r="AJ25" s="21"/>
      <c r="AK25" s="21"/>
      <c r="AL25" s="21"/>
      <c r="AM25" s="13" t="str">
        <f>IF(P25&lt;&gt;"","Ref required","")</f>
        <v/>
      </c>
      <c r="AN25" s="13" t="str">
        <f t="shared" si="1"/>
        <v/>
      </c>
      <c r="AO25" s="13" t="str">
        <f t="shared" si="2"/>
        <v/>
      </c>
      <c r="AP25" s="13" t="str">
        <f t="shared" si="3"/>
        <v/>
      </c>
      <c r="AQ25" s="13" t="str">
        <f t="shared" si="4"/>
        <v/>
      </c>
      <c r="AR25" s="13" t="str">
        <f t="shared" si="5"/>
        <v/>
      </c>
      <c r="AS25" s="13" t="str">
        <f t="shared" si="6"/>
        <v/>
      </c>
      <c r="AT25" s="13" t="str">
        <f t="shared" si="7"/>
        <v/>
      </c>
      <c r="AU25" s="13" t="str">
        <f t="shared" si="8"/>
        <v/>
      </c>
      <c r="AV25" s="13" t="str">
        <f t="shared" si="9"/>
        <v/>
      </c>
      <c r="AW25" s="13" t="str">
        <f t="shared" si="10"/>
        <v/>
      </c>
      <c r="AX25" s="13" t="str">
        <f t="shared" si="11"/>
        <v/>
      </c>
      <c r="AY25" s="13" t="str">
        <f t="shared" si="12"/>
        <v/>
      </c>
      <c r="AZ25" s="13" t="str">
        <f t="shared" si="13"/>
        <v/>
      </c>
      <c r="BA25" s="13" t="str">
        <f t="shared" si="14"/>
        <v/>
      </c>
      <c r="BB25" s="13" t="str">
        <f t="shared" si="15"/>
        <v/>
      </c>
      <c r="BC25" s="13" t="str">
        <f t="shared" si="16"/>
        <v/>
      </c>
      <c r="BD25" s="13" t="str">
        <f t="shared" si="17"/>
        <v/>
      </c>
      <c r="BE25" s="13" t="str">
        <f t="shared" si="18"/>
        <v/>
      </c>
      <c r="BF25" s="13" t="str">
        <f t="shared" si="19"/>
        <v/>
      </c>
    </row>
    <row r="26" spans="1:58" s="15" customFormat="1" ht="18.75" x14ac:dyDescent="0.25">
      <c r="B26" s="2" t="str">
        <f>F_Inputs_Formatted!B26</f>
        <v>SVE</v>
      </c>
      <c r="C26" s="2" t="str">
        <f>F_Inputs_Formatted!C26</f>
        <v>Severn Trent Water</v>
      </c>
      <c r="D26" s="2" t="str">
        <f>F_Inputs_Formatted!D26</f>
        <v>England</v>
      </c>
      <c r="E26" s="2" t="str">
        <f>F_Inputs_Formatted!E26</f>
        <v>Company</v>
      </c>
      <c r="F26" s="2" t="str">
        <f>F_Inputs_Formatted!F26</f>
        <v>WaSC</v>
      </c>
      <c r="G26" s="2" t="str">
        <f>F_Inputs_Formatted!G26</f>
        <v>PCL Units</v>
      </c>
      <c r="H26" s="2" t="str">
        <f>F_Inputs_Formatted!H26</f>
        <v>OUT5_09_A_PR24</v>
      </c>
      <c r="I26" s="2" t="str">
        <f>F_Inputs_Formatted!I26</f>
        <v>SVEOUT5_09_A_PR24</v>
      </c>
      <c r="J26" s="2" t="str">
        <f>F_Inputs_Formatted!J26</f>
        <v>Totex</v>
      </c>
      <c r="K26" s="2" t="str">
        <f>F_Inputs_Formatted!K26</f>
        <v xml:space="preserve">Company view </v>
      </c>
      <c r="L26" s="2" t="str">
        <f>F_Inputs_Formatted!L26</f>
        <v>RWQ</v>
      </c>
      <c r="M26" s="2" t="str">
        <f>F_Inputs_Formatted!M26</f>
        <v>Underlying calculations for common performance commitments - wastewater - River water quality?(phosphorus) - Total load of phosphorus from all of the company's wastewater treatment works in 2020</v>
      </c>
      <c r="N26" s="2" t="str">
        <f>F_Inputs_Formatted!N26</f>
        <v>kg</v>
      </c>
      <c r="O26" s="2">
        <f>F_Inputs_Formatted!O26</f>
        <v>4</v>
      </c>
      <c r="P26" s="2"/>
      <c r="Q26" s="2"/>
      <c r="R26" s="2"/>
      <c r="S26" s="2"/>
      <c r="T26" s="2"/>
      <c r="U26" s="2"/>
      <c r="V26" s="2"/>
      <c r="W26" s="2"/>
      <c r="X26" s="2"/>
      <c r="Y26" s="2"/>
      <c r="Z26" s="2"/>
      <c r="AA26" s="2"/>
      <c r="AB26" s="2"/>
      <c r="AC26" s="2"/>
      <c r="AD26" s="2"/>
      <c r="AE26" s="2"/>
      <c r="AF26" s="2"/>
      <c r="AG26" s="2"/>
      <c r="AH26" s="2"/>
      <c r="AI26" s="2"/>
      <c r="AJ26" s="21"/>
      <c r="AK26" s="21"/>
      <c r="AL26" s="21"/>
      <c r="AM26" s="13" t="str">
        <f>IF(P26&lt;&gt;"","Ref required","")</f>
        <v/>
      </c>
      <c r="AN26" s="13" t="str">
        <f t="shared" si="1"/>
        <v/>
      </c>
      <c r="AO26" s="13" t="str">
        <f t="shared" si="2"/>
        <v/>
      </c>
      <c r="AP26" s="13" t="str">
        <f t="shared" si="3"/>
        <v/>
      </c>
      <c r="AQ26" s="13" t="str">
        <f t="shared" si="4"/>
        <v/>
      </c>
      <c r="AR26" s="13" t="str">
        <f t="shared" si="5"/>
        <v/>
      </c>
      <c r="AS26" s="13" t="str">
        <f t="shared" si="6"/>
        <v/>
      </c>
      <c r="AT26" s="13" t="str">
        <f t="shared" si="7"/>
        <v/>
      </c>
      <c r="AU26" s="13" t="str">
        <f t="shared" si="8"/>
        <v/>
      </c>
      <c r="AV26" s="13" t="str">
        <f t="shared" si="9"/>
        <v/>
      </c>
      <c r="AW26" s="13" t="str">
        <f t="shared" si="10"/>
        <v/>
      </c>
      <c r="AX26" s="13" t="str">
        <f t="shared" si="11"/>
        <v/>
      </c>
      <c r="AY26" s="13" t="str">
        <f t="shared" si="12"/>
        <v/>
      </c>
      <c r="AZ26" s="13" t="str">
        <f t="shared" si="13"/>
        <v/>
      </c>
      <c r="BA26" s="13" t="str">
        <f t="shared" si="14"/>
        <v/>
      </c>
      <c r="BB26" s="13" t="str">
        <f t="shared" si="15"/>
        <v/>
      </c>
      <c r="BC26" s="13" t="str">
        <f t="shared" si="16"/>
        <v/>
      </c>
      <c r="BD26" s="13" t="str">
        <f t="shared" si="17"/>
        <v/>
      </c>
      <c r="BE26" s="13" t="str">
        <f t="shared" si="18"/>
        <v/>
      </c>
      <c r="BF26" s="13" t="str">
        <f t="shared" si="19"/>
        <v/>
      </c>
    </row>
    <row r="27" spans="1:58" s="15" customFormat="1" ht="18.75" x14ac:dyDescent="0.25">
      <c r="B27" s="2" t="str">
        <f>F_Inputs_Formatted!B27</f>
        <v>SRN</v>
      </c>
      <c r="C27" s="2" t="str">
        <f>F_Inputs_Formatted!C27</f>
        <v>Southern Water</v>
      </c>
      <c r="D27" s="2" t="str">
        <f>F_Inputs_Formatted!D27</f>
        <v>England</v>
      </c>
      <c r="E27" s="2" t="str">
        <f>F_Inputs_Formatted!E27</f>
        <v>Company</v>
      </c>
      <c r="F27" s="2" t="str">
        <f>F_Inputs_Formatted!F27</f>
        <v>WaSC</v>
      </c>
      <c r="G27" s="2" t="str">
        <f>F_Inputs_Formatted!G27</f>
        <v>PCL Units</v>
      </c>
      <c r="H27" s="2" t="str">
        <f>F_Inputs_Formatted!H27</f>
        <v>OUT5_09_A_PR24</v>
      </c>
      <c r="I27" s="2" t="str">
        <f>F_Inputs_Formatted!I27</f>
        <v>SRNOUT5_09_A_PR24</v>
      </c>
      <c r="J27" s="2" t="str">
        <f>F_Inputs_Formatted!J27</f>
        <v>Totex</v>
      </c>
      <c r="K27" s="2" t="str">
        <f>F_Inputs_Formatted!K27</f>
        <v xml:space="preserve">Company view </v>
      </c>
      <c r="L27" s="2" t="str">
        <f>F_Inputs_Formatted!L27</f>
        <v>RWQ</v>
      </c>
      <c r="M27" s="2" t="str">
        <f>F_Inputs_Formatted!M27</f>
        <v>Underlying calculations for common performance commitments - wastewater - River water quality?(phosphorus) - Total load of phosphorus from all of the company's wastewater treatment works in 2020</v>
      </c>
      <c r="N27" s="2" t="str">
        <f>F_Inputs_Formatted!N27</f>
        <v>kg</v>
      </c>
      <c r="O27" s="2">
        <f>F_Inputs_Formatted!O27</f>
        <v>4</v>
      </c>
      <c r="P27" s="2"/>
      <c r="Q27" s="2"/>
      <c r="R27" s="2"/>
      <c r="S27" s="2"/>
      <c r="T27" s="2"/>
      <c r="U27" s="2"/>
      <c r="V27" s="2"/>
      <c r="W27" s="2"/>
      <c r="X27" s="2"/>
      <c r="Y27" s="2"/>
      <c r="Z27" s="2"/>
      <c r="AA27" s="2"/>
      <c r="AB27" s="2"/>
      <c r="AC27" s="2"/>
      <c r="AD27" s="2"/>
      <c r="AE27" s="2"/>
      <c r="AF27" s="2"/>
      <c r="AG27" s="2"/>
      <c r="AH27" s="2"/>
      <c r="AI27" s="2"/>
      <c r="AJ27" s="21"/>
      <c r="AK27" s="21"/>
      <c r="AL27" s="21"/>
      <c r="AM27" s="13" t="str">
        <f>IF(P27&lt;&gt;"","Ref required","")</f>
        <v/>
      </c>
      <c r="AN27" s="13" t="str">
        <f t="shared" si="1"/>
        <v/>
      </c>
      <c r="AO27" s="13" t="str">
        <f t="shared" si="2"/>
        <v/>
      </c>
      <c r="AP27" s="13" t="str">
        <f t="shared" si="3"/>
        <v/>
      </c>
      <c r="AQ27" s="13" t="str">
        <f t="shared" si="4"/>
        <v/>
      </c>
      <c r="AR27" s="13" t="str">
        <f t="shared" si="5"/>
        <v/>
      </c>
      <c r="AS27" s="13" t="str">
        <f t="shared" si="6"/>
        <v/>
      </c>
      <c r="AT27" s="13" t="str">
        <f t="shared" si="7"/>
        <v/>
      </c>
      <c r="AU27" s="13" t="str">
        <f t="shared" si="8"/>
        <v/>
      </c>
      <c r="AV27" s="13" t="str">
        <f t="shared" si="9"/>
        <v/>
      </c>
      <c r="AW27" s="13" t="str">
        <f t="shared" si="10"/>
        <v/>
      </c>
      <c r="AX27" s="13" t="str">
        <f t="shared" si="11"/>
        <v/>
      </c>
      <c r="AY27" s="13" t="str">
        <f t="shared" si="12"/>
        <v/>
      </c>
      <c r="AZ27" s="13" t="str">
        <f t="shared" si="13"/>
        <v/>
      </c>
      <c r="BA27" s="13" t="str">
        <f t="shared" si="14"/>
        <v/>
      </c>
      <c r="BB27" s="13" t="str">
        <f t="shared" si="15"/>
        <v/>
      </c>
      <c r="BC27" s="13" t="str">
        <f t="shared" si="16"/>
        <v/>
      </c>
      <c r="BD27" s="13" t="str">
        <f t="shared" si="17"/>
        <v/>
      </c>
      <c r="BE27" s="13" t="str">
        <f t="shared" si="18"/>
        <v/>
      </c>
      <c r="BF27" s="13" t="str">
        <f t="shared" si="19"/>
        <v/>
      </c>
    </row>
    <row r="28" spans="1:58" s="15" customFormat="1" ht="18.75" x14ac:dyDescent="0.25">
      <c r="B28" s="2" t="str">
        <f>F_Inputs_Formatted!B28</f>
        <v>TMS</v>
      </c>
      <c r="C28" s="2" t="str">
        <f>F_Inputs_Formatted!C28</f>
        <v>Thames Water</v>
      </c>
      <c r="D28" s="2" t="str">
        <f>F_Inputs_Formatted!D28</f>
        <v>England</v>
      </c>
      <c r="E28" s="2" t="str">
        <f>F_Inputs_Formatted!E28</f>
        <v>Company</v>
      </c>
      <c r="F28" s="2" t="str">
        <f>F_Inputs_Formatted!F28</f>
        <v>WaSC</v>
      </c>
      <c r="G28" s="2" t="str">
        <f>F_Inputs_Formatted!G28</f>
        <v>PCL Units</v>
      </c>
      <c r="H28" s="2" t="str">
        <f>F_Inputs_Formatted!H28</f>
        <v>OUT5_09_A_PR24</v>
      </c>
      <c r="I28" s="2" t="str">
        <f>F_Inputs_Formatted!I28</f>
        <v>TMSOUT5_09_A_PR24</v>
      </c>
      <c r="J28" s="2" t="str">
        <f>F_Inputs_Formatted!J28</f>
        <v>Totex</v>
      </c>
      <c r="K28" s="2" t="str">
        <f>F_Inputs_Formatted!K28</f>
        <v xml:space="preserve">Company view </v>
      </c>
      <c r="L28" s="2" t="str">
        <f>F_Inputs_Formatted!L28</f>
        <v>RWQ</v>
      </c>
      <c r="M28" s="2" t="str">
        <f>F_Inputs_Formatted!M28</f>
        <v>Underlying calculations for common performance commitments - wastewater - River water quality?(phosphorus) - Total load of phosphorus from all of the company's wastewater treatment works in 2020</v>
      </c>
      <c r="N28" s="2" t="str">
        <f>F_Inputs_Formatted!N28</f>
        <v>kg</v>
      </c>
      <c r="O28" s="2">
        <f>F_Inputs_Formatted!O28</f>
        <v>4</v>
      </c>
      <c r="P28" s="2"/>
      <c r="Q28" s="2"/>
      <c r="R28" s="2"/>
      <c r="S28" s="2"/>
      <c r="T28" s="2"/>
      <c r="U28" s="2"/>
      <c r="V28" s="2"/>
      <c r="W28" s="2"/>
      <c r="X28" s="2"/>
      <c r="Y28" s="2"/>
      <c r="Z28" s="2"/>
      <c r="AA28" s="2"/>
      <c r="AB28" s="2"/>
      <c r="AC28" s="2"/>
      <c r="AD28" s="2"/>
      <c r="AE28" s="2"/>
      <c r="AF28" s="2"/>
      <c r="AG28" s="2"/>
      <c r="AH28" s="2"/>
      <c r="AI28" s="2"/>
      <c r="AJ28" s="21"/>
      <c r="AK28" s="21"/>
      <c r="AL28" s="21"/>
      <c r="AM28" s="13" t="str">
        <f>IF(P28&lt;&gt;"","Ref required","")</f>
        <v/>
      </c>
      <c r="AN28" s="13" t="str">
        <f t="shared" si="1"/>
        <v/>
      </c>
      <c r="AO28" s="13" t="str">
        <f t="shared" si="2"/>
        <v/>
      </c>
      <c r="AP28" s="13" t="str">
        <f t="shared" si="3"/>
        <v/>
      </c>
      <c r="AQ28" s="13" t="str">
        <f t="shared" si="4"/>
        <v/>
      </c>
      <c r="AR28" s="13" t="str">
        <f t="shared" si="5"/>
        <v/>
      </c>
      <c r="AS28" s="13" t="str">
        <f t="shared" si="6"/>
        <v/>
      </c>
      <c r="AT28" s="13" t="str">
        <f t="shared" si="7"/>
        <v/>
      </c>
      <c r="AU28" s="13" t="str">
        <f t="shared" si="8"/>
        <v/>
      </c>
      <c r="AV28" s="13" t="str">
        <f t="shared" si="9"/>
        <v/>
      </c>
      <c r="AW28" s="13" t="str">
        <f t="shared" si="10"/>
        <v/>
      </c>
      <c r="AX28" s="13" t="str">
        <f t="shared" si="11"/>
        <v/>
      </c>
      <c r="AY28" s="13" t="str">
        <f t="shared" si="12"/>
        <v/>
      </c>
      <c r="AZ28" s="13" t="str">
        <f t="shared" si="13"/>
        <v/>
      </c>
      <c r="BA28" s="13" t="str">
        <f t="shared" si="14"/>
        <v/>
      </c>
      <c r="BB28" s="13" t="str">
        <f t="shared" si="15"/>
        <v/>
      </c>
      <c r="BC28" s="13" t="str">
        <f t="shared" si="16"/>
        <v/>
      </c>
      <c r="BD28" s="13" t="str">
        <f t="shared" si="17"/>
        <v/>
      </c>
      <c r="BE28" s="13" t="str">
        <f t="shared" si="18"/>
        <v/>
      </c>
      <c r="BF28" s="13" t="str">
        <f t="shared" si="19"/>
        <v/>
      </c>
    </row>
    <row r="29" spans="1:58" s="15" customFormat="1" ht="18.75" x14ac:dyDescent="0.25">
      <c r="B29" s="2" t="str">
        <f>F_Inputs_Formatted!B29</f>
        <v>NWT</v>
      </c>
      <c r="C29" s="2" t="str">
        <f>F_Inputs_Formatted!C29</f>
        <v xml:space="preserve">United Utilities </v>
      </c>
      <c r="D29" s="2" t="str">
        <f>F_Inputs_Formatted!D29</f>
        <v>England</v>
      </c>
      <c r="E29" s="2" t="str">
        <f>F_Inputs_Formatted!E29</f>
        <v>Company</v>
      </c>
      <c r="F29" s="2" t="str">
        <f>F_Inputs_Formatted!F29</f>
        <v>WaSC</v>
      </c>
      <c r="G29" s="2" t="str">
        <f>F_Inputs_Formatted!G29</f>
        <v>PCL Units</v>
      </c>
      <c r="H29" s="2" t="str">
        <f>F_Inputs_Formatted!H29</f>
        <v>OUT5_09_A_PR24</v>
      </c>
      <c r="I29" s="2" t="str">
        <f>F_Inputs_Formatted!I29</f>
        <v>NWTOUT5_09_A_PR24</v>
      </c>
      <c r="J29" s="2" t="str">
        <f>F_Inputs_Formatted!J29</f>
        <v>Totex</v>
      </c>
      <c r="K29" s="2" t="str">
        <f>F_Inputs_Formatted!K29</f>
        <v xml:space="preserve">Company view </v>
      </c>
      <c r="L29" s="2" t="str">
        <f>F_Inputs_Formatted!L29</f>
        <v>RWQ</v>
      </c>
      <c r="M29" s="2" t="str">
        <f>F_Inputs_Formatted!M29</f>
        <v>Underlying calculations for common performance commitments - wastewater - River water quality?(phosphorus) - Total load of phosphorus from all of the company's wastewater treatment works in 2020</v>
      </c>
      <c r="N29" s="2" t="str">
        <f>F_Inputs_Formatted!N29</f>
        <v>kg</v>
      </c>
      <c r="O29" s="2">
        <f>F_Inputs_Formatted!O29</f>
        <v>4</v>
      </c>
      <c r="P29" s="2"/>
      <c r="Q29" s="2"/>
      <c r="R29" s="2"/>
      <c r="S29" s="2"/>
      <c r="T29" s="2"/>
      <c r="U29" s="2"/>
      <c r="V29" s="2"/>
      <c r="W29" s="2"/>
      <c r="X29" s="2"/>
      <c r="Y29" s="2"/>
      <c r="Z29" s="2"/>
      <c r="AA29" s="2"/>
      <c r="AB29" s="2"/>
      <c r="AC29" s="2"/>
      <c r="AD29" s="2"/>
      <c r="AE29" s="2"/>
      <c r="AF29" s="2"/>
      <c r="AG29" s="2"/>
      <c r="AH29" s="2"/>
      <c r="AI29" s="2"/>
      <c r="AJ29" s="21"/>
      <c r="AK29" s="21"/>
      <c r="AL29" s="21"/>
      <c r="AM29" s="13" t="str">
        <f>IF(P29&lt;&gt;"","Ref required","")</f>
        <v/>
      </c>
      <c r="AN29" s="13" t="str">
        <f t="shared" si="1"/>
        <v/>
      </c>
      <c r="AO29" s="13" t="str">
        <f t="shared" si="2"/>
        <v/>
      </c>
      <c r="AP29" s="13" t="str">
        <f t="shared" si="3"/>
        <v/>
      </c>
      <c r="AQ29" s="13" t="str">
        <f t="shared" si="4"/>
        <v/>
      </c>
      <c r="AR29" s="13" t="str">
        <f t="shared" si="5"/>
        <v/>
      </c>
      <c r="AS29" s="13" t="str">
        <f t="shared" si="6"/>
        <v/>
      </c>
      <c r="AT29" s="13" t="str">
        <f t="shared" si="7"/>
        <v/>
      </c>
      <c r="AU29" s="13" t="str">
        <f t="shared" si="8"/>
        <v/>
      </c>
      <c r="AV29" s="13" t="str">
        <f t="shared" si="9"/>
        <v/>
      </c>
      <c r="AW29" s="13" t="str">
        <f t="shared" si="10"/>
        <v/>
      </c>
      <c r="AX29" s="13" t="str">
        <f t="shared" si="11"/>
        <v/>
      </c>
      <c r="AY29" s="13" t="str">
        <f t="shared" si="12"/>
        <v/>
      </c>
      <c r="AZ29" s="13" t="str">
        <f t="shared" si="13"/>
        <v/>
      </c>
      <c r="BA29" s="13" t="str">
        <f t="shared" si="14"/>
        <v/>
      </c>
      <c r="BB29" s="13" t="str">
        <f t="shared" si="15"/>
        <v/>
      </c>
      <c r="BC29" s="13" t="str">
        <f t="shared" si="16"/>
        <v/>
      </c>
      <c r="BD29" s="13" t="str">
        <f t="shared" si="17"/>
        <v/>
      </c>
      <c r="BE29" s="13" t="str">
        <f t="shared" si="18"/>
        <v/>
      </c>
      <c r="BF29" s="13" t="str">
        <f t="shared" si="19"/>
        <v/>
      </c>
    </row>
    <row r="30" spans="1:58" s="15" customFormat="1" ht="18.75" x14ac:dyDescent="0.25">
      <c r="B30" s="2" t="str">
        <f>F_Inputs_Formatted!B30</f>
        <v>WSX</v>
      </c>
      <c r="C30" s="2" t="str">
        <f>F_Inputs_Formatted!C30</f>
        <v>Wessex Water</v>
      </c>
      <c r="D30" s="2" t="str">
        <f>F_Inputs_Formatted!D30</f>
        <v>England</v>
      </c>
      <c r="E30" s="2" t="str">
        <f>F_Inputs_Formatted!E30</f>
        <v>Company</v>
      </c>
      <c r="F30" s="2" t="str">
        <f>F_Inputs_Formatted!F30</f>
        <v>WaSC</v>
      </c>
      <c r="G30" s="2" t="str">
        <f>F_Inputs_Formatted!G30</f>
        <v>PCL Units</v>
      </c>
      <c r="H30" s="2" t="str">
        <f>F_Inputs_Formatted!H30</f>
        <v>OUT5_09_A_PR24</v>
      </c>
      <c r="I30" s="2" t="str">
        <f>F_Inputs_Formatted!I30</f>
        <v>WSXOUT5_09_A_PR24</v>
      </c>
      <c r="J30" s="2" t="str">
        <f>F_Inputs_Formatted!J30</f>
        <v>Totex</v>
      </c>
      <c r="K30" s="2" t="str">
        <f>F_Inputs_Formatted!K30</f>
        <v xml:space="preserve">Company view </v>
      </c>
      <c r="L30" s="2" t="str">
        <f>F_Inputs_Formatted!L30</f>
        <v>RWQ</v>
      </c>
      <c r="M30" s="2" t="str">
        <f>F_Inputs_Formatted!M30</f>
        <v>Underlying calculations for common performance commitments - wastewater - River water quality?(phosphorus) - Total load of phosphorus from all of the company's wastewater treatment works in 2020</v>
      </c>
      <c r="N30" s="2" t="str">
        <f>F_Inputs_Formatted!N30</f>
        <v>kg</v>
      </c>
      <c r="O30" s="2">
        <f>F_Inputs_Formatted!O30</f>
        <v>4</v>
      </c>
      <c r="P30" s="2"/>
      <c r="Q30" s="2"/>
      <c r="R30" s="2"/>
      <c r="S30" s="2"/>
      <c r="T30" s="2"/>
      <c r="U30" s="2"/>
      <c r="V30" s="2"/>
      <c r="W30" s="2"/>
      <c r="X30" s="2"/>
      <c r="Y30" s="2"/>
      <c r="Z30" s="2"/>
      <c r="AA30" s="2"/>
      <c r="AB30" s="2"/>
      <c r="AC30" s="2"/>
      <c r="AD30" s="2"/>
      <c r="AE30" s="2"/>
      <c r="AF30" s="2"/>
      <c r="AG30" s="2"/>
      <c r="AH30" s="2"/>
      <c r="AI30" s="2"/>
      <c r="AJ30" s="21"/>
      <c r="AK30" s="21"/>
      <c r="AL30" s="21"/>
      <c r="AM30" s="13" t="str">
        <f>IF(P30&lt;&gt;"","Ref required","")</f>
        <v/>
      </c>
      <c r="AN30" s="13" t="str">
        <f t="shared" si="1"/>
        <v/>
      </c>
      <c r="AO30" s="13" t="str">
        <f t="shared" si="2"/>
        <v/>
      </c>
      <c r="AP30" s="13" t="str">
        <f t="shared" si="3"/>
        <v/>
      </c>
      <c r="AQ30" s="13" t="str">
        <f t="shared" si="4"/>
        <v/>
      </c>
      <c r="AR30" s="13" t="str">
        <f t="shared" si="5"/>
        <v/>
      </c>
      <c r="AS30" s="13" t="str">
        <f t="shared" si="6"/>
        <v/>
      </c>
      <c r="AT30" s="13" t="str">
        <f t="shared" si="7"/>
        <v/>
      </c>
      <c r="AU30" s="13" t="str">
        <f t="shared" si="8"/>
        <v/>
      </c>
      <c r="AV30" s="13" t="str">
        <f t="shared" si="9"/>
        <v/>
      </c>
      <c r="AW30" s="13" t="str">
        <f t="shared" si="10"/>
        <v/>
      </c>
      <c r="AX30" s="13" t="str">
        <f t="shared" si="11"/>
        <v/>
      </c>
      <c r="AY30" s="13" t="str">
        <f t="shared" si="12"/>
        <v/>
      </c>
      <c r="AZ30" s="13" t="str">
        <f t="shared" si="13"/>
        <v/>
      </c>
      <c r="BA30" s="13" t="str">
        <f t="shared" si="14"/>
        <v/>
      </c>
      <c r="BB30" s="13" t="str">
        <f t="shared" si="15"/>
        <v/>
      </c>
      <c r="BC30" s="13" t="str">
        <f t="shared" si="16"/>
        <v/>
      </c>
      <c r="BD30" s="13" t="str">
        <f t="shared" si="17"/>
        <v/>
      </c>
      <c r="BE30" s="13" t="str">
        <f t="shared" si="18"/>
        <v/>
      </c>
      <c r="BF30" s="13" t="str">
        <f t="shared" si="19"/>
        <v/>
      </c>
    </row>
    <row r="31" spans="1:58" s="15" customFormat="1" ht="18.75" x14ac:dyDescent="0.25">
      <c r="B31" s="2" t="str">
        <f>F_Inputs_Formatted!B31</f>
        <v>YKY</v>
      </c>
      <c r="C31" s="2" t="str">
        <f>F_Inputs_Formatted!C31</f>
        <v>Yorkshire Water</v>
      </c>
      <c r="D31" s="2" t="str">
        <f>F_Inputs_Formatted!D31</f>
        <v>England</v>
      </c>
      <c r="E31" s="2" t="str">
        <f>F_Inputs_Formatted!E31</f>
        <v>Company</v>
      </c>
      <c r="F31" s="2" t="str">
        <f>F_Inputs_Formatted!F31</f>
        <v>WaSC</v>
      </c>
      <c r="G31" s="2" t="str">
        <f>F_Inputs_Formatted!G31</f>
        <v>PCL Units</v>
      </c>
      <c r="H31" s="2" t="str">
        <f>F_Inputs_Formatted!H31</f>
        <v>OUT5_09_A_PR24</v>
      </c>
      <c r="I31" s="2" t="str">
        <f>F_Inputs_Formatted!I31</f>
        <v>YKYOUT5_09_A_PR24</v>
      </c>
      <c r="J31" s="2" t="str">
        <f>F_Inputs_Formatted!J31</f>
        <v>Totex</v>
      </c>
      <c r="K31" s="2" t="str">
        <f>F_Inputs_Formatted!K31</f>
        <v xml:space="preserve">Company view </v>
      </c>
      <c r="L31" s="2" t="str">
        <f>F_Inputs_Formatted!L31</f>
        <v>RWQ</v>
      </c>
      <c r="M31" s="2" t="str">
        <f>F_Inputs_Formatted!M31</f>
        <v>Underlying calculations for common performance commitments - wastewater - River water quality?(phosphorus) - Total load of phosphorus from all of the company's wastewater treatment works in 2020</v>
      </c>
      <c r="N31" s="2" t="str">
        <f>F_Inputs_Formatted!N31</f>
        <v>kg</v>
      </c>
      <c r="O31" s="2">
        <f>F_Inputs_Formatted!O31</f>
        <v>4</v>
      </c>
      <c r="P31" s="2"/>
      <c r="Q31" s="2"/>
      <c r="R31" s="2"/>
      <c r="S31" s="2"/>
      <c r="T31" s="2"/>
      <c r="U31" s="2"/>
      <c r="V31" s="2"/>
      <c r="W31" s="2"/>
      <c r="X31" s="2"/>
      <c r="Y31" s="2"/>
      <c r="Z31" s="2"/>
      <c r="AA31" s="2"/>
      <c r="AB31" s="2"/>
      <c r="AC31" s="2"/>
      <c r="AD31" s="2"/>
      <c r="AE31" s="2"/>
      <c r="AF31" s="2"/>
      <c r="AG31" s="2"/>
      <c r="AH31" s="2"/>
      <c r="AI31" s="2"/>
      <c r="AJ31" s="21"/>
      <c r="AK31" s="21"/>
      <c r="AL31" s="21"/>
      <c r="AM31" s="13" t="str">
        <f>IF(P31&lt;&gt;"","Ref required","")</f>
        <v/>
      </c>
      <c r="AN31" s="13" t="str">
        <f t="shared" si="1"/>
        <v/>
      </c>
      <c r="AO31" s="13" t="str">
        <f t="shared" si="2"/>
        <v/>
      </c>
      <c r="AP31" s="13" t="str">
        <f t="shared" si="3"/>
        <v/>
      </c>
      <c r="AQ31" s="13" t="str">
        <f t="shared" si="4"/>
        <v/>
      </c>
      <c r="AR31" s="13" t="str">
        <f t="shared" si="5"/>
        <v/>
      </c>
      <c r="AS31" s="13" t="str">
        <f t="shared" si="6"/>
        <v/>
      </c>
      <c r="AT31" s="13" t="str">
        <f t="shared" si="7"/>
        <v/>
      </c>
      <c r="AU31" s="13" t="str">
        <f t="shared" si="8"/>
        <v/>
      </c>
      <c r="AV31" s="13" t="str">
        <f t="shared" si="9"/>
        <v/>
      </c>
      <c r="AW31" s="13" t="str">
        <f t="shared" si="10"/>
        <v/>
      </c>
      <c r="AX31" s="13" t="str">
        <f t="shared" si="11"/>
        <v/>
      </c>
      <c r="AY31" s="13" t="str">
        <f t="shared" si="12"/>
        <v/>
      </c>
      <c r="AZ31" s="13" t="str">
        <f t="shared" si="13"/>
        <v/>
      </c>
      <c r="BA31" s="13" t="str">
        <f t="shared" si="14"/>
        <v/>
      </c>
      <c r="BB31" s="13" t="str">
        <f t="shared" si="15"/>
        <v/>
      </c>
      <c r="BC31" s="13" t="str">
        <f t="shared" si="16"/>
        <v/>
      </c>
      <c r="BD31" s="13" t="str">
        <f t="shared" si="17"/>
        <v/>
      </c>
      <c r="BE31" s="13" t="str">
        <f t="shared" si="18"/>
        <v/>
      </c>
      <c r="BF31" s="13" t="str">
        <f t="shared" si="19"/>
        <v/>
      </c>
    </row>
    <row r="32" spans="1:58" s="15" customFormat="1" ht="18.75" x14ac:dyDescent="0.25">
      <c r="B32" s="2" t="str">
        <f>F_Inputs_Formatted!B32</f>
        <v>AFW</v>
      </c>
      <c r="C32" s="2" t="str">
        <f>F_Inputs_Formatted!C32</f>
        <v>Affinity Water</v>
      </c>
      <c r="D32" s="2" t="str">
        <f>F_Inputs_Formatted!D32</f>
        <v>England</v>
      </c>
      <c r="E32" s="2" t="str">
        <f>F_Inputs_Formatted!E32</f>
        <v>Company</v>
      </c>
      <c r="F32" s="2" t="str">
        <f>F_Inputs_Formatted!F32</f>
        <v>WoC</v>
      </c>
      <c r="G32" s="2" t="str">
        <f>F_Inputs_Formatted!G32</f>
        <v>PCL Units</v>
      </c>
      <c r="H32" s="2" t="str">
        <f>F_Inputs_Formatted!H32</f>
        <v>OUT5_09_A_PR24</v>
      </c>
      <c r="I32" s="2" t="str">
        <f>F_Inputs_Formatted!I32</f>
        <v>AFWOUT5_09_A_PR24</v>
      </c>
      <c r="J32" s="2" t="str">
        <f>F_Inputs_Formatted!J32</f>
        <v>Totex</v>
      </c>
      <c r="K32" s="2" t="str">
        <f>F_Inputs_Formatted!K32</f>
        <v xml:space="preserve">Company view </v>
      </c>
      <c r="L32" s="2" t="str">
        <f>F_Inputs_Formatted!L32</f>
        <v>RWQ</v>
      </c>
      <c r="M32" s="2" t="str">
        <f>F_Inputs_Formatted!M32</f>
        <v>Underlying calculations for common performance commitments - wastewater - River water quality?(phosphorus) - Total load of phosphorus from all of the company's wastewater treatment works in 2020</v>
      </c>
      <c r="N32" s="2" t="str">
        <f>F_Inputs_Formatted!N32</f>
        <v>kg</v>
      </c>
      <c r="O32" s="2">
        <f>F_Inputs_Formatted!O32</f>
        <v>4</v>
      </c>
      <c r="P32" s="2"/>
      <c r="Q32" s="2" t="s">
        <v>123</v>
      </c>
      <c r="R32" s="2" t="s">
        <v>123</v>
      </c>
      <c r="S32" s="2" t="s">
        <v>123</v>
      </c>
      <c r="T32" s="2" t="s">
        <v>123</v>
      </c>
      <c r="U32" s="2" t="s">
        <v>123</v>
      </c>
      <c r="V32" s="2" t="s">
        <v>123</v>
      </c>
      <c r="W32" s="2" t="s">
        <v>123</v>
      </c>
      <c r="X32" s="2" t="s">
        <v>123</v>
      </c>
      <c r="Y32" s="2" t="s">
        <v>123</v>
      </c>
      <c r="Z32" s="2" t="s">
        <v>123</v>
      </c>
      <c r="AA32" s="2" t="s">
        <v>123</v>
      </c>
      <c r="AB32" s="2" t="s">
        <v>123</v>
      </c>
      <c r="AC32" s="2" t="s">
        <v>123</v>
      </c>
      <c r="AD32" s="2" t="s">
        <v>123</v>
      </c>
      <c r="AE32" s="2" t="s">
        <v>123</v>
      </c>
      <c r="AF32" s="2" t="s">
        <v>123</v>
      </c>
      <c r="AG32" s="2" t="s">
        <v>123</v>
      </c>
      <c r="AH32" s="2" t="s">
        <v>123</v>
      </c>
      <c r="AI32" s="2" t="s">
        <v>123</v>
      </c>
      <c r="AJ32" s="21"/>
      <c r="AK32" s="21"/>
      <c r="AL32" s="21"/>
      <c r="AM32" s="13" t="str">
        <f>IF(P32&lt;&gt;"","Ref required","")</f>
        <v/>
      </c>
      <c r="AN32" s="13" t="s">
        <v>122</v>
      </c>
      <c r="AO32" s="13" t="s">
        <v>122</v>
      </c>
      <c r="AP32" s="13" t="s">
        <v>122</v>
      </c>
      <c r="AQ32" s="13" t="s">
        <v>122</v>
      </c>
      <c r="AR32" s="13" t="s">
        <v>122</v>
      </c>
      <c r="AS32" s="13" t="s">
        <v>122</v>
      </c>
      <c r="AT32" s="13" t="s">
        <v>122</v>
      </c>
      <c r="AU32" s="13" t="s">
        <v>122</v>
      </c>
      <c r="AV32" s="13" t="s">
        <v>122</v>
      </c>
      <c r="AW32" s="13" t="s">
        <v>122</v>
      </c>
      <c r="AX32" s="13" t="s">
        <v>122</v>
      </c>
      <c r="AY32" s="13" t="s">
        <v>122</v>
      </c>
      <c r="AZ32" s="13" t="s">
        <v>122</v>
      </c>
      <c r="BA32" s="13" t="s">
        <v>122</v>
      </c>
      <c r="BB32" s="13" t="s">
        <v>122</v>
      </c>
      <c r="BC32" s="13" t="s">
        <v>122</v>
      </c>
      <c r="BD32" s="13" t="s">
        <v>122</v>
      </c>
      <c r="BE32" s="13" t="s">
        <v>122</v>
      </c>
      <c r="BF32" s="13" t="s">
        <v>122</v>
      </c>
    </row>
    <row r="33" spans="2:58" s="15" customFormat="1" ht="18.75" x14ac:dyDescent="0.25">
      <c r="B33" s="2" t="str">
        <f>F_Inputs_Formatted!B33</f>
        <v>PRT</v>
      </c>
      <c r="C33" s="2" t="str">
        <f>F_Inputs_Formatted!C33</f>
        <v>Portsmouth Water</v>
      </c>
      <c r="D33" s="2" t="str">
        <f>F_Inputs_Formatted!D33</f>
        <v>England</v>
      </c>
      <c r="E33" s="2" t="str">
        <f>F_Inputs_Formatted!E33</f>
        <v>Company</v>
      </c>
      <c r="F33" s="2" t="str">
        <f>F_Inputs_Formatted!F33</f>
        <v>WoC</v>
      </c>
      <c r="G33" s="2" t="str">
        <f>F_Inputs_Formatted!G33</f>
        <v>PCL Units</v>
      </c>
      <c r="H33" s="2" t="str">
        <f>F_Inputs_Formatted!H33</f>
        <v>OUT5_09_A_PR24</v>
      </c>
      <c r="I33" s="2" t="str">
        <f>F_Inputs_Formatted!I33</f>
        <v>PRTOUT5_09_A_PR24</v>
      </c>
      <c r="J33" s="2" t="str">
        <f>F_Inputs_Formatted!J33</f>
        <v>Totex</v>
      </c>
      <c r="K33" s="2" t="str">
        <f>F_Inputs_Formatted!K33</f>
        <v xml:space="preserve">Company view </v>
      </c>
      <c r="L33" s="2" t="str">
        <f>F_Inputs_Formatted!L33</f>
        <v>RWQ</v>
      </c>
      <c r="M33" s="2" t="str">
        <f>F_Inputs_Formatted!M33</f>
        <v>Underlying calculations for common performance commitments - wastewater - River water quality?(phosphorus) - Total load of phosphorus from all of the company's wastewater treatment works in 2020</v>
      </c>
      <c r="N33" s="2" t="str">
        <f>F_Inputs_Formatted!N33</f>
        <v>kg</v>
      </c>
      <c r="O33" s="2">
        <f>F_Inputs_Formatted!O33</f>
        <v>4</v>
      </c>
      <c r="P33" s="2"/>
      <c r="Q33" s="2" t="s">
        <v>123</v>
      </c>
      <c r="R33" s="2" t="s">
        <v>123</v>
      </c>
      <c r="S33" s="2" t="s">
        <v>123</v>
      </c>
      <c r="T33" s="2" t="s">
        <v>123</v>
      </c>
      <c r="U33" s="2" t="s">
        <v>123</v>
      </c>
      <c r="V33" s="2" t="s">
        <v>123</v>
      </c>
      <c r="W33" s="2" t="s">
        <v>123</v>
      </c>
      <c r="X33" s="2" t="s">
        <v>123</v>
      </c>
      <c r="Y33" s="2" t="s">
        <v>123</v>
      </c>
      <c r="Z33" s="2" t="s">
        <v>123</v>
      </c>
      <c r="AA33" s="2" t="s">
        <v>123</v>
      </c>
      <c r="AB33" s="2" t="s">
        <v>123</v>
      </c>
      <c r="AC33" s="2" t="s">
        <v>123</v>
      </c>
      <c r="AD33" s="2" t="s">
        <v>123</v>
      </c>
      <c r="AE33" s="2" t="s">
        <v>123</v>
      </c>
      <c r="AF33" s="2" t="s">
        <v>123</v>
      </c>
      <c r="AG33" s="2" t="s">
        <v>123</v>
      </c>
      <c r="AH33" s="2" t="s">
        <v>123</v>
      </c>
      <c r="AI33" s="2" t="s">
        <v>123</v>
      </c>
      <c r="AJ33" s="21"/>
      <c r="AK33" s="21"/>
      <c r="AL33" s="21"/>
      <c r="AM33" s="13" t="str">
        <f>IF(P33&lt;&gt;"","Ref required","")</f>
        <v/>
      </c>
      <c r="AN33" s="13" t="s">
        <v>122</v>
      </c>
      <c r="AO33" s="13" t="s">
        <v>122</v>
      </c>
      <c r="AP33" s="13" t="s">
        <v>122</v>
      </c>
      <c r="AQ33" s="13" t="s">
        <v>122</v>
      </c>
      <c r="AR33" s="13" t="s">
        <v>122</v>
      </c>
      <c r="AS33" s="13" t="s">
        <v>122</v>
      </c>
      <c r="AT33" s="13" t="s">
        <v>122</v>
      </c>
      <c r="AU33" s="13" t="s">
        <v>122</v>
      </c>
      <c r="AV33" s="13" t="s">
        <v>122</v>
      </c>
      <c r="AW33" s="13" t="s">
        <v>122</v>
      </c>
      <c r="AX33" s="13" t="s">
        <v>122</v>
      </c>
      <c r="AY33" s="13" t="s">
        <v>122</v>
      </c>
      <c r="AZ33" s="13" t="s">
        <v>122</v>
      </c>
      <c r="BA33" s="13" t="s">
        <v>122</v>
      </c>
      <c r="BB33" s="13" t="s">
        <v>122</v>
      </c>
      <c r="BC33" s="13" t="s">
        <v>122</v>
      </c>
      <c r="BD33" s="13" t="s">
        <v>122</v>
      </c>
      <c r="BE33" s="13" t="s">
        <v>122</v>
      </c>
      <c r="BF33" s="13" t="s">
        <v>122</v>
      </c>
    </row>
    <row r="34" spans="2:58" s="15" customFormat="1" ht="18.75" x14ac:dyDescent="0.25">
      <c r="B34" s="2" t="str">
        <f>F_Inputs_Formatted!B34</f>
        <v>SEW</v>
      </c>
      <c r="C34" s="2" t="str">
        <f>F_Inputs_Formatted!C34</f>
        <v>South East Water</v>
      </c>
      <c r="D34" s="2" t="str">
        <f>F_Inputs_Formatted!D34</f>
        <v>England</v>
      </c>
      <c r="E34" s="2" t="str">
        <f>F_Inputs_Formatted!E34</f>
        <v>Company</v>
      </c>
      <c r="F34" s="2" t="str">
        <f>F_Inputs_Formatted!F34</f>
        <v>WoC</v>
      </c>
      <c r="G34" s="2" t="str">
        <f>F_Inputs_Formatted!G34</f>
        <v>PCL Units</v>
      </c>
      <c r="H34" s="2" t="str">
        <f>F_Inputs_Formatted!H34</f>
        <v>OUT5_09_A_PR24</v>
      </c>
      <c r="I34" s="2" t="str">
        <f>F_Inputs_Formatted!I34</f>
        <v>SEWOUT5_09_A_PR24</v>
      </c>
      <c r="J34" s="2" t="str">
        <f>F_Inputs_Formatted!J34</f>
        <v>Totex</v>
      </c>
      <c r="K34" s="2" t="str">
        <f>F_Inputs_Formatted!K34</f>
        <v xml:space="preserve">Company view </v>
      </c>
      <c r="L34" s="2" t="str">
        <f>F_Inputs_Formatted!L34</f>
        <v>RWQ</v>
      </c>
      <c r="M34" s="2" t="str">
        <f>F_Inputs_Formatted!M34</f>
        <v>Underlying calculations for common performance commitments - wastewater - River water quality?(phosphorus) - Total load of phosphorus from all of the company's wastewater treatment works in 2020</v>
      </c>
      <c r="N34" s="2" t="str">
        <f>F_Inputs_Formatted!N34</f>
        <v>kg</v>
      </c>
      <c r="O34" s="2">
        <f>F_Inputs_Formatted!O34</f>
        <v>4</v>
      </c>
      <c r="P34" s="2"/>
      <c r="Q34" s="2" t="s">
        <v>123</v>
      </c>
      <c r="R34" s="2" t="s">
        <v>123</v>
      </c>
      <c r="S34" s="2" t="s">
        <v>123</v>
      </c>
      <c r="T34" s="2" t="s">
        <v>123</v>
      </c>
      <c r="U34" s="2" t="s">
        <v>123</v>
      </c>
      <c r="V34" s="2" t="s">
        <v>123</v>
      </c>
      <c r="W34" s="2" t="s">
        <v>123</v>
      </c>
      <c r="X34" s="2" t="s">
        <v>123</v>
      </c>
      <c r="Y34" s="2" t="s">
        <v>123</v>
      </c>
      <c r="Z34" s="2" t="s">
        <v>123</v>
      </c>
      <c r="AA34" s="2" t="s">
        <v>123</v>
      </c>
      <c r="AB34" s="2" t="s">
        <v>123</v>
      </c>
      <c r="AC34" s="2" t="s">
        <v>123</v>
      </c>
      <c r="AD34" s="2" t="s">
        <v>123</v>
      </c>
      <c r="AE34" s="2" t="s">
        <v>123</v>
      </c>
      <c r="AF34" s="2" t="s">
        <v>123</v>
      </c>
      <c r="AG34" s="2" t="s">
        <v>123</v>
      </c>
      <c r="AH34" s="2" t="s">
        <v>123</v>
      </c>
      <c r="AI34" s="2" t="s">
        <v>123</v>
      </c>
      <c r="AJ34" s="21"/>
      <c r="AK34" s="21"/>
      <c r="AL34" s="21"/>
      <c r="AM34" s="13" t="str">
        <f>IF(P34&lt;&gt;"","Ref required","")</f>
        <v/>
      </c>
      <c r="AN34" s="13" t="s">
        <v>122</v>
      </c>
      <c r="AO34" s="13" t="s">
        <v>122</v>
      </c>
      <c r="AP34" s="13" t="s">
        <v>122</v>
      </c>
      <c r="AQ34" s="13" t="s">
        <v>122</v>
      </c>
      <c r="AR34" s="13" t="s">
        <v>122</v>
      </c>
      <c r="AS34" s="13" t="s">
        <v>122</v>
      </c>
      <c r="AT34" s="13" t="s">
        <v>122</v>
      </c>
      <c r="AU34" s="13" t="s">
        <v>122</v>
      </c>
      <c r="AV34" s="13" t="s">
        <v>122</v>
      </c>
      <c r="AW34" s="13" t="s">
        <v>122</v>
      </c>
      <c r="AX34" s="13" t="s">
        <v>122</v>
      </c>
      <c r="AY34" s="13" t="s">
        <v>122</v>
      </c>
      <c r="AZ34" s="13" t="s">
        <v>122</v>
      </c>
      <c r="BA34" s="13" t="s">
        <v>122</v>
      </c>
      <c r="BB34" s="13" t="s">
        <v>122</v>
      </c>
      <c r="BC34" s="13" t="s">
        <v>122</v>
      </c>
      <c r="BD34" s="13" t="s">
        <v>122</v>
      </c>
      <c r="BE34" s="13" t="s">
        <v>122</v>
      </c>
      <c r="BF34" s="13" t="s">
        <v>122</v>
      </c>
    </row>
    <row r="35" spans="2:58" s="15" customFormat="1" ht="18.75" x14ac:dyDescent="0.25">
      <c r="B35" s="2" t="str">
        <f>F_Inputs_Formatted!B35</f>
        <v>SSC</v>
      </c>
      <c r="C35" s="2" t="str">
        <f>F_Inputs_Formatted!C35</f>
        <v>South Staffordshire Water</v>
      </c>
      <c r="D35" s="2" t="str">
        <f>F_Inputs_Formatted!D35</f>
        <v>England</v>
      </c>
      <c r="E35" s="2" t="str">
        <f>F_Inputs_Formatted!E35</f>
        <v>Company</v>
      </c>
      <c r="F35" s="2" t="str">
        <f>F_Inputs_Formatted!F35</f>
        <v>WoC</v>
      </c>
      <c r="G35" s="2" t="str">
        <f>F_Inputs_Formatted!G35</f>
        <v>PCL Units</v>
      </c>
      <c r="H35" s="2" t="str">
        <f>F_Inputs_Formatted!H35</f>
        <v>OUT5_09_A_PR24</v>
      </c>
      <c r="I35" s="2" t="str">
        <f>F_Inputs_Formatted!I35</f>
        <v>SSCOUT5_09_A_PR24</v>
      </c>
      <c r="J35" s="2" t="str">
        <f>F_Inputs_Formatted!J35</f>
        <v>Totex</v>
      </c>
      <c r="K35" s="2" t="str">
        <f>F_Inputs_Formatted!K35</f>
        <v xml:space="preserve">Company view </v>
      </c>
      <c r="L35" s="2" t="str">
        <f>F_Inputs_Formatted!L35</f>
        <v>RWQ</v>
      </c>
      <c r="M35" s="2" t="str">
        <f>F_Inputs_Formatted!M35</f>
        <v>Underlying calculations for common performance commitments - wastewater - River water quality?(phosphorus) - Total load of phosphorus from all of the company's wastewater treatment works in 2020</v>
      </c>
      <c r="N35" s="2" t="str">
        <f>F_Inputs_Formatted!N35</f>
        <v>kg</v>
      </c>
      <c r="O35" s="2">
        <f>F_Inputs_Formatted!O35</f>
        <v>4</v>
      </c>
      <c r="P35" s="2"/>
      <c r="Q35" s="2" t="s">
        <v>123</v>
      </c>
      <c r="R35" s="2" t="s">
        <v>123</v>
      </c>
      <c r="S35" s="2" t="s">
        <v>123</v>
      </c>
      <c r="T35" s="2" t="s">
        <v>123</v>
      </c>
      <c r="U35" s="2" t="s">
        <v>123</v>
      </c>
      <c r="V35" s="2" t="s">
        <v>123</v>
      </c>
      <c r="W35" s="2" t="s">
        <v>123</v>
      </c>
      <c r="X35" s="2" t="s">
        <v>123</v>
      </c>
      <c r="Y35" s="2" t="s">
        <v>123</v>
      </c>
      <c r="Z35" s="2" t="s">
        <v>123</v>
      </c>
      <c r="AA35" s="2" t="s">
        <v>123</v>
      </c>
      <c r="AB35" s="2" t="s">
        <v>123</v>
      </c>
      <c r="AC35" s="2" t="s">
        <v>123</v>
      </c>
      <c r="AD35" s="2" t="s">
        <v>123</v>
      </c>
      <c r="AE35" s="2" t="s">
        <v>123</v>
      </c>
      <c r="AF35" s="2" t="s">
        <v>123</v>
      </c>
      <c r="AG35" s="2" t="s">
        <v>123</v>
      </c>
      <c r="AH35" s="2" t="s">
        <v>123</v>
      </c>
      <c r="AI35" s="2" t="s">
        <v>123</v>
      </c>
      <c r="AJ35" s="21"/>
      <c r="AK35" s="21"/>
      <c r="AL35" s="21"/>
      <c r="AM35" s="13" t="str">
        <f>IF(P35&lt;&gt;"","Ref required","")</f>
        <v/>
      </c>
      <c r="AN35" s="13" t="s">
        <v>122</v>
      </c>
      <c r="AO35" s="13" t="s">
        <v>122</v>
      </c>
      <c r="AP35" s="13" t="s">
        <v>122</v>
      </c>
      <c r="AQ35" s="13" t="s">
        <v>122</v>
      </c>
      <c r="AR35" s="13" t="s">
        <v>122</v>
      </c>
      <c r="AS35" s="13" t="s">
        <v>122</v>
      </c>
      <c r="AT35" s="13" t="s">
        <v>122</v>
      </c>
      <c r="AU35" s="13" t="s">
        <v>122</v>
      </c>
      <c r="AV35" s="13" t="s">
        <v>122</v>
      </c>
      <c r="AW35" s="13" t="s">
        <v>122</v>
      </c>
      <c r="AX35" s="13" t="s">
        <v>122</v>
      </c>
      <c r="AY35" s="13" t="s">
        <v>122</v>
      </c>
      <c r="AZ35" s="13" t="s">
        <v>122</v>
      </c>
      <c r="BA35" s="13" t="s">
        <v>122</v>
      </c>
      <c r="BB35" s="13" t="s">
        <v>122</v>
      </c>
      <c r="BC35" s="13" t="s">
        <v>122</v>
      </c>
      <c r="BD35" s="13" t="s">
        <v>122</v>
      </c>
      <c r="BE35" s="13" t="s">
        <v>122</v>
      </c>
      <c r="BF35" s="13" t="s">
        <v>122</v>
      </c>
    </row>
    <row r="36" spans="2:58" s="15" customFormat="1" ht="18.75" x14ac:dyDescent="0.25">
      <c r="B36" s="2" t="str">
        <f>F_Inputs_Formatted!B36</f>
        <v>SES</v>
      </c>
      <c r="C36" s="2" t="str">
        <f>F_Inputs_Formatted!C36</f>
        <v>SES Water</v>
      </c>
      <c r="D36" s="2" t="str">
        <f>F_Inputs_Formatted!D36</f>
        <v>England</v>
      </c>
      <c r="E36" s="2" t="str">
        <f>F_Inputs_Formatted!E36</f>
        <v>Company</v>
      </c>
      <c r="F36" s="2" t="str">
        <f>F_Inputs_Formatted!F36</f>
        <v>WoC</v>
      </c>
      <c r="G36" s="2" t="str">
        <f>F_Inputs_Formatted!G36</f>
        <v>PCL Units</v>
      </c>
      <c r="H36" s="2" t="str">
        <f>F_Inputs_Formatted!H36</f>
        <v>OUT5_09_A_PR24</v>
      </c>
      <c r="I36" s="2" t="str">
        <f>F_Inputs_Formatted!I36</f>
        <v>SESOUT5_09_A_PR24</v>
      </c>
      <c r="J36" s="2" t="str">
        <f>F_Inputs_Formatted!J36</f>
        <v>Totex</v>
      </c>
      <c r="K36" s="2" t="str">
        <f>F_Inputs_Formatted!K36</f>
        <v xml:space="preserve">Company view </v>
      </c>
      <c r="L36" s="2" t="str">
        <f>F_Inputs_Formatted!L36</f>
        <v>RWQ</v>
      </c>
      <c r="M36" s="2" t="str">
        <f>F_Inputs_Formatted!M36</f>
        <v>Underlying calculations for common performance commitments - wastewater - River water quality?(phosphorus) - Total load of phosphorus from all of the company's wastewater treatment works in 2020</v>
      </c>
      <c r="N36" s="2" t="str">
        <f>F_Inputs_Formatted!N36</f>
        <v>kg</v>
      </c>
      <c r="O36" s="2">
        <f>F_Inputs_Formatted!O36</f>
        <v>4</v>
      </c>
      <c r="P36" s="2"/>
      <c r="Q36" s="2" t="s">
        <v>123</v>
      </c>
      <c r="R36" s="2" t="s">
        <v>123</v>
      </c>
      <c r="S36" s="2" t="s">
        <v>123</v>
      </c>
      <c r="T36" s="2" t="s">
        <v>123</v>
      </c>
      <c r="U36" s="2" t="s">
        <v>123</v>
      </c>
      <c r="V36" s="2" t="s">
        <v>123</v>
      </c>
      <c r="W36" s="2" t="s">
        <v>123</v>
      </c>
      <c r="X36" s="2" t="s">
        <v>123</v>
      </c>
      <c r="Y36" s="2" t="s">
        <v>123</v>
      </c>
      <c r="Z36" s="2" t="s">
        <v>123</v>
      </c>
      <c r="AA36" s="2" t="s">
        <v>123</v>
      </c>
      <c r="AB36" s="2" t="s">
        <v>123</v>
      </c>
      <c r="AC36" s="2" t="s">
        <v>123</v>
      </c>
      <c r="AD36" s="2" t="s">
        <v>123</v>
      </c>
      <c r="AE36" s="2" t="s">
        <v>123</v>
      </c>
      <c r="AF36" s="2" t="s">
        <v>123</v>
      </c>
      <c r="AG36" s="2" t="s">
        <v>123</v>
      </c>
      <c r="AH36" s="2" t="s">
        <v>123</v>
      </c>
      <c r="AI36" s="2" t="s">
        <v>123</v>
      </c>
      <c r="AJ36" s="21"/>
      <c r="AK36" s="21"/>
      <c r="AL36" s="21"/>
      <c r="AM36" s="13" t="str">
        <f>IF(P36&lt;&gt;"","Ref required","")</f>
        <v/>
      </c>
      <c r="AN36" s="13" t="s">
        <v>122</v>
      </c>
      <c r="AO36" s="13" t="s">
        <v>122</v>
      </c>
      <c r="AP36" s="13" t="s">
        <v>122</v>
      </c>
      <c r="AQ36" s="13" t="s">
        <v>122</v>
      </c>
      <c r="AR36" s="13" t="s">
        <v>122</v>
      </c>
      <c r="AS36" s="13" t="s">
        <v>122</v>
      </c>
      <c r="AT36" s="13" t="s">
        <v>122</v>
      </c>
      <c r="AU36" s="13" t="s">
        <v>122</v>
      </c>
      <c r="AV36" s="13" t="s">
        <v>122</v>
      </c>
      <c r="AW36" s="13" t="s">
        <v>122</v>
      </c>
      <c r="AX36" s="13" t="s">
        <v>122</v>
      </c>
      <c r="AY36" s="13" t="s">
        <v>122</v>
      </c>
      <c r="AZ36" s="13" t="s">
        <v>122</v>
      </c>
      <c r="BA36" s="13" t="s">
        <v>122</v>
      </c>
      <c r="BB36" s="13" t="s">
        <v>122</v>
      </c>
      <c r="BC36" s="13" t="s">
        <v>122</v>
      </c>
      <c r="BD36" s="13" t="s">
        <v>122</v>
      </c>
      <c r="BE36" s="13" t="s">
        <v>122</v>
      </c>
      <c r="BF36" s="13" t="s">
        <v>122</v>
      </c>
    </row>
    <row r="37" spans="2:58" s="15" customFormat="1" ht="18.75" x14ac:dyDescent="0.25">
      <c r="B37" s="2" t="str">
        <f>F_Inputs_Formatted!B37</f>
        <v>SWB</v>
      </c>
      <c r="C37" s="2" t="str">
        <f>F_Inputs_Formatted!C37</f>
        <v>South West Water</v>
      </c>
      <c r="D37" s="2" t="str">
        <f>F_Inputs_Formatted!D37</f>
        <v>England</v>
      </c>
      <c r="E37" s="2" t="str">
        <f>F_Inputs_Formatted!E37</f>
        <v>Company</v>
      </c>
      <c r="F37" s="2" t="str">
        <f>F_Inputs_Formatted!F37</f>
        <v>WaSC</v>
      </c>
      <c r="G37" s="2" t="str">
        <f>F_Inputs_Formatted!G37</f>
        <v>PCL Units</v>
      </c>
      <c r="H37" s="2" t="str">
        <f>F_Inputs_Formatted!H37</f>
        <v>OUT5_09_A_PR24</v>
      </c>
      <c r="I37" s="2" t="str">
        <f>F_Inputs_Formatted!I37</f>
        <v>SWBOUT5_09_A_PR24</v>
      </c>
      <c r="J37" s="2" t="str">
        <f>F_Inputs_Formatted!J37</f>
        <v>Totex</v>
      </c>
      <c r="K37" s="2" t="str">
        <f>F_Inputs_Formatted!K37</f>
        <v xml:space="preserve">Company view </v>
      </c>
      <c r="L37" s="2" t="str">
        <f>F_Inputs_Formatted!L37</f>
        <v>RWQ</v>
      </c>
      <c r="M37" s="4" t="str">
        <f>F_Inputs_Formatted!M37</f>
        <v>Underlying calculations for common performance commitments - wastewater - River water quality?(phosphorus) - Total load of phosphorus from all of the company's wastewater treatment works in 2020</v>
      </c>
      <c r="N37" s="2" t="str">
        <f>F_Inputs_Formatted!N37</f>
        <v>kg</v>
      </c>
      <c r="O37" s="2">
        <f>F_Inputs_Formatted!O37</f>
        <v>4</v>
      </c>
      <c r="P37" s="2">
        <f>F_Inputs_Formatted!P37/10</f>
        <v>182500.47141</v>
      </c>
      <c r="Q37" s="2"/>
      <c r="R37" s="2"/>
      <c r="S37" s="2"/>
      <c r="T37" s="2"/>
      <c r="U37" s="2"/>
      <c r="V37" s="2"/>
      <c r="W37" s="2"/>
      <c r="X37" s="2"/>
      <c r="Y37" s="2"/>
      <c r="Z37" s="2"/>
      <c r="AA37" s="2"/>
      <c r="AB37" s="2"/>
      <c r="AC37" s="2"/>
      <c r="AD37" s="2"/>
      <c r="AE37" s="2"/>
      <c r="AF37" s="2"/>
      <c r="AG37" s="2"/>
      <c r="AH37" s="2"/>
      <c r="AI37" s="2"/>
      <c r="AJ37" s="21"/>
      <c r="AK37" s="21"/>
      <c r="AL37" s="21"/>
      <c r="AM37" s="13" t="s">
        <v>354</v>
      </c>
      <c r="AN37" s="13" t="str">
        <f t="shared" si="1"/>
        <v/>
      </c>
      <c r="AO37" s="13" t="str">
        <f t="shared" si="2"/>
        <v/>
      </c>
      <c r="AP37" s="13" t="str">
        <f t="shared" si="3"/>
        <v/>
      </c>
      <c r="AQ37" s="13" t="str">
        <f t="shared" si="4"/>
        <v/>
      </c>
      <c r="AR37" s="13" t="str">
        <f t="shared" si="5"/>
        <v/>
      </c>
      <c r="AS37" s="13" t="str">
        <f t="shared" si="6"/>
        <v/>
      </c>
      <c r="AT37" s="13" t="str">
        <f t="shared" si="7"/>
        <v/>
      </c>
      <c r="AU37" s="13" t="str">
        <f t="shared" si="8"/>
        <v/>
      </c>
      <c r="AV37" s="13" t="str">
        <f t="shared" si="9"/>
        <v/>
      </c>
      <c r="AW37" s="13" t="str">
        <f t="shared" si="10"/>
        <v/>
      </c>
      <c r="AX37" s="13" t="str">
        <f t="shared" si="11"/>
        <v/>
      </c>
      <c r="AY37" s="13" t="str">
        <f t="shared" si="12"/>
        <v/>
      </c>
      <c r="AZ37" s="13" t="str">
        <f t="shared" si="13"/>
        <v/>
      </c>
      <c r="BA37" s="13" t="str">
        <f t="shared" si="14"/>
        <v/>
      </c>
      <c r="BB37" s="13" t="str">
        <f t="shared" si="15"/>
        <v/>
      </c>
      <c r="BC37" s="13" t="str">
        <f t="shared" si="16"/>
        <v/>
      </c>
      <c r="BD37" s="13" t="str">
        <f t="shared" si="17"/>
        <v/>
      </c>
      <c r="BE37" s="13" t="str">
        <f t="shared" si="18"/>
        <v/>
      </c>
      <c r="BF37" s="13" t="str">
        <f t="shared" si="19"/>
        <v/>
      </c>
    </row>
    <row r="38" spans="2:58" s="15" customFormat="1" ht="18.75" x14ac:dyDescent="0.25">
      <c r="B38" s="2" t="str">
        <f>F_Inputs_Formatted!B38</f>
        <v>BRL</v>
      </c>
      <c r="C38" s="2" t="str">
        <f>F_Inputs_Formatted!C38</f>
        <v>Bristol Water</v>
      </c>
      <c r="D38" s="2" t="str">
        <f>F_Inputs_Formatted!D38</f>
        <v>England</v>
      </c>
      <c r="E38" s="2" t="str">
        <f>F_Inputs_Formatted!E38</f>
        <v>Company</v>
      </c>
      <c r="F38" s="2" t="str">
        <f>F_Inputs_Formatted!F38</f>
        <v>WoC</v>
      </c>
      <c r="G38" s="2" t="str">
        <f>F_Inputs_Formatted!G38</f>
        <v>PCL Units</v>
      </c>
      <c r="H38" s="2" t="str">
        <f>F_Inputs_Formatted!H38</f>
        <v>OUT5_09_A_PR24</v>
      </c>
      <c r="I38" s="2" t="str">
        <f>F_Inputs_Formatted!I38</f>
        <v>BRLOUT5_09_A_PR24</v>
      </c>
      <c r="J38" s="2" t="str">
        <f>F_Inputs_Formatted!J38</f>
        <v>Totex</v>
      </c>
      <c r="K38" s="2" t="str">
        <f>F_Inputs_Formatted!K38</f>
        <v xml:space="preserve">Company view </v>
      </c>
      <c r="L38" s="2" t="str">
        <f>F_Inputs_Formatted!L38</f>
        <v>RWQ</v>
      </c>
      <c r="M38" s="2" t="str">
        <f>F_Inputs_Formatted!M38</f>
        <v>Underlying calculations for common performance commitments - wastewater - River water quality?(phosphorus) - Total load of phosphorus from all of the company's wastewater treatment works in 2020</v>
      </c>
      <c r="N38" s="2" t="str">
        <f>F_Inputs_Formatted!N38</f>
        <v>kg</v>
      </c>
      <c r="O38" s="2">
        <f>F_Inputs_Formatted!O38</f>
        <v>4</v>
      </c>
      <c r="P38" s="2"/>
      <c r="Q38" s="2" t="s">
        <v>123</v>
      </c>
      <c r="R38" s="2" t="s">
        <v>123</v>
      </c>
      <c r="S38" s="2" t="s">
        <v>123</v>
      </c>
      <c r="T38" s="2" t="s">
        <v>123</v>
      </c>
      <c r="U38" s="2" t="s">
        <v>123</v>
      </c>
      <c r="V38" s="2" t="s">
        <v>123</v>
      </c>
      <c r="W38" s="2" t="s">
        <v>123</v>
      </c>
      <c r="X38" s="2" t="s">
        <v>123</v>
      </c>
      <c r="Y38" s="2" t="s">
        <v>123</v>
      </c>
      <c r="Z38" s="2" t="s">
        <v>123</v>
      </c>
      <c r="AA38" s="2" t="s">
        <v>123</v>
      </c>
      <c r="AB38" s="2" t="s">
        <v>123</v>
      </c>
      <c r="AC38" s="2" t="s">
        <v>123</v>
      </c>
      <c r="AD38" s="2" t="s">
        <v>123</v>
      </c>
      <c r="AE38" s="2" t="s">
        <v>123</v>
      </c>
      <c r="AF38" s="2" t="s">
        <v>123</v>
      </c>
      <c r="AG38" s="2" t="s">
        <v>123</v>
      </c>
      <c r="AH38" s="2" t="s">
        <v>123</v>
      </c>
      <c r="AI38" s="2" t="s">
        <v>123</v>
      </c>
      <c r="AJ38" s="21"/>
      <c r="AK38" s="21"/>
      <c r="AL38" s="21"/>
      <c r="AM38" s="13" t="str">
        <f>IF(P38&lt;&gt;"","Ref required","")</f>
        <v/>
      </c>
      <c r="AN38" s="13" t="s">
        <v>122</v>
      </c>
      <c r="AO38" s="13" t="s">
        <v>122</v>
      </c>
      <c r="AP38" s="13" t="s">
        <v>122</v>
      </c>
      <c r="AQ38" s="13" t="s">
        <v>122</v>
      </c>
      <c r="AR38" s="13" t="s">
        <v>122</v>
      </c>
      <c r="AS38" s="13" t="s">
        <v>122</v>
      </c>
      <c r="AT38" s="13" t="s">
        <v>122</v>
      </c>
      <c r="AU38" s="13" t="s">
        <v>122</v>
      </c>
      <c r="AV38" s="13" t="s">
        <v>122</v>
      </c>
      <c r="AW38" s="13" t="s">
        <v>122</v>
      </c>
      <c r="AX38" s="13" t="s">
        <v>122</v>
      </c>
      <c r="AY38" s="13" t="s">
        <v>122</v>
      </c>
      <c r="AZ38" s="13" t="s">
        <v>122</v>
      </c>
      <c r="BA38" s="13" t="s">
        <v>122</v>
      </c>
      <c r="BB38" s="13" t="s">
        <v>122</v>
      </c>
      <c r="BC38" s="13" t="s">
        <v>122</v>
      </c>
      <c r="BD38" s="13" t="s">
        <v>122</v>
      </c>
      <c r="BE38" s="13" t="s">
        <v>122</v>
      </c>
      <c r="BF38" s="13" t="s">
        <v>122</v>
      </c>
    </row>
    <row r="39" spans="2:58" s="15" customFormat="1" ht="18.75" x14ac:dyDescent="0.25">
      <c r="B39" s="2" t="str">
        <f>F_Inputs_Formatted!B39</f>
        <v>ANH</v>
      </c>
      <c r="C39" s="2" t="str">
        <f>F_Inputs_Formatted!C39</f>
        <v>Anglian Water</v>
      </c>
      <c r="D39" s="2" t="str">
        <f>F_Inputs_Formatted!D39</f>
        <v>England</v>
      </c>
      <c r="E39" s="2" t="str">
        <f>F_Inputs_Formatted!E39</f>
        <v>Company</v>
      </c>
      <c r="F39" s="2" t="str">
        <f>F_Inputs_Formatted!F39</f>
        <v>WaSC</v>
      </c>
      <c r="G39" s="2" t="str">
        <f>F_Inputs_Formatted!G39</f>
        <v>PCL Units</v>
      </c>
      <c r="H39" s="2" t="str">
        <f>F_Inputs_Formatted!H39</f>
        <v>OUT5_09_B_PR24</v>
      </c>
      <c r="I39" s="2" t="str">
        <f>F_Inputs_Formatted!I39</f>
        <v>ANHOUT5_09_B_PR24</v>
      </c>
      <c r="J39" s="2" t="str">
        <f>F_Inputs_Formatted!J39</f>
        <v>Totex</v>
      </c>
      <c r="K39" s="2" t="str">
        <f>F_Inputs_Formatted!K39</f>
        <v xml:space="preserve">Company view </v>
      </c>
      <c r="L39" s="2" t="str">
        <f>F_Inputs_Formatted!L39</f>
        <v>RWQ</v>
      </c>
      <c r="M39" s="2" t="str">
        <f>F_Inputs_Formatted!M39</f>
        <v>Underlying calculations for common performance commitments - wastewater - River water quality?(phosphorus) - Phosphorus emitted in 2020 from treatment works that had a phosphorus limit for the latest calendar year.</v>
      </c>
      <c r="N39" s="2" t="str">
        <f>F_Inputs_Formatted!N39</f>
        <v>kg</v>
      </c>
      <c r="O39" s="2">
        <f>F_Inputs_Formatted!O39</f>
        <v>4</v>
      </c>
      <c r="P39" s="2"/>
      <c r="Q39" s="2"/>
      <c r="R39" s="2"/>
      <c r="S39" s="2"/>
      <c r="T39" s="2"/>
      <c r="U39" s="2"/>
      <c r="V39" s="2"/>
      <c r="W39" s="2"/>
      <c r="X39" s="2"/>
      <c r="Y39" s="2"/>
      <c r="Z39" s="2"/>
      <c r="AA39" s="2"/>
      <c r="AB39" s="2"/>
      <c r="AC39" s="2"/>
      <c r="AD39" s="2"/>
      <c r="AE39" s="2"/>
      <c r="AF39" s="2"/>
      <c r="AG39" s="2"/>
      <c r="AH39" s="2"/>
      <c r="AI39" s="2"/>
      <c r="AJ39" s="21"/>
      <c r="AK39" s="21"/>
      <c r="AL39" s="21"/>
      <c r="AM39" s="13" t="str">
        <f>IF(P39&lt;&gt;"","Ref required","")</f>
        <v/>
      </c>
      <c r="AN39" s="13" t="str">
        <f t="shared" si="1"/>
        <v/>
      </c>
      <c r="AO39" s="13" t="str">
        <f t="shared" si="2"/>
        <v/>
      </c>
      <c r="AP39" s="13" t="str">
        <f t="shared" si="3"/>
        <v/>
      </c>
      <c r="AQ39" s="13" t="str">
        <f t="shared" si="4"/>
        <v/>
      </c>
      <c r="AR39" s="13" t="str">
        <f t="shared" si="5"/>
        <v/>
      </c>
      <c r="AS39" s="13" t="str">
        <f t="shared" si="6"/>
        <v/>
      </c>
      <c r="AT39" s="13" t="str">
        <f t="shared" si="7"/>
        <v/>
      </c>
      <c r="AU39" s="13" t="str">
        <f t="shared" si="8"/>
        <v/>
      </c>
      <c r="AV39" s="13" t="str">
        <f t="shared" si="9"/>
        <v/>
      </c>
      <c r="AW39" s="13" t="str">
        <f t="shared" si="10"/>
        <v/>
      </c>
      <c r="AX39" s="13" t="str">
        <f t="shared" si="11"/>
        <v/>
      </c>
      <c r="AY39" s="13" t="str">
        <f t="shared" si="12"/>
        <v/>
      </c>
      <c r="AZ39" s="13" t="str">
        <f t="shared" si="13"/>
        <v/>
      </c>
      <c r="BA39" s="13" t="str">
        <f t="shared" si="14"/>
        <v/>
      </c>
      <c r="BB39" s="13" t="str">
        <f t="shared" si="15"/>
        <v/>
      </c>
      <c r="BC39" s="13" t="str">
        <f t="shared" si="16"/>
        <v/>
      </c>
      <c r="BD39" s="13" t="str">
        <f t="shared" si="17"/>
        <v/>
      </c>
      <c r="BE39" s="13" t="str">
        <f t="shared" si="18"/>
        <v/>
      </c>
      <c r="BF39" s="13" t="str">
        <f t="shared" si="19"/>
        <v/>
      </c>
    </row>
    <row r="40" spans="2:58" s="15" customFormat="1" ht="18.75" x14ac:dyDescent="0.25">
      <c r="B40" s="2" t="str">
        <f>F_Inputs_Formatted!B40</f>
        <v>WSH</v>
      </c>
      <c r="C40" s="2" t="str">
        <f>F_Inputs_Formatted!C40</f>
        <v>Dŵr Cymru</v>
      </c>
      <c r="D40" s="2" t="str">
        <f>F_Inputs_Formatted!D40</f>
        <v>Wales</v>
      </c>
      <c r="E40" s="2" t="str">
        <f>F_Inputs_Formatted!E40</f>
        <v>Company</v>
      </c>
      <c r="F40" s="2" t="str">
        <f>F_Inputs_Formatted!F40</f>
        <v>WaSC</v>
      </c>
      <c r="G40" s="2" t="str">
        <f>F_Inputs_Formatted!G40</f>
        <v>PCL Units</v>
      </c>
      <c r="H40" s="2" t="str">
        <f>F_Inputs_Formatted!H40</f>
        <v>OUT5_09_B_PR24</v>
      </c>
      <c r="I40" s="2" t="str">
        <f>F_Inputs_Formatted!I40</f>
        <v>WSHOUT5_09_B_PR24</v>
      </c>
      <c r="J40" s="2" t="str">
        <f>F_Inputs_Formatted!J40</f>
        <v>Totex</v>
      </c>
      <c r="K40" s="2" t="str">
        <f>F_Inputs_Formatted!K40</f>
        <v xml:space="preserve">Company view </v>
      </c>
      <c r="L40" s="2" t="str">
        <f>F_Inputs_Formatted!L40</f>
        <v>RWQ</v>
      </c>
      <c r="M40" s="2" t="str">
        <f>F_Inputs_Formatted!M40</f>
        <v>Underlying calculations for common performance commitments - wastewater - River water quality?(phosphorus) - Phosphorus emitted in 2020 from treatment works that had a phosphorus limit for the latest calendar year.</v>
      </c>
      <c r="N40" s="2" t="str">
        <f>F_Inputs_Formatted!N40</f>
        <v>kg</v>
      </c>
      <c r="O40" s="2">
        <f>F_Inputs_Formatted!O40</f>
        <v>4</v>
      </c>
      <c r="P40" s="2"/>
      <c r="Q40" s="2"/>
      <c r="R40" s="2"/>
      <c r="S40" s="2"/>
      <c r="T40" s="2"/>
      <c r="U40" s="2"/>
      <c r="V40" s="2"/>
      <c r="W40" s="2"/>
      <c r="X40" s="2"/>
      <c r="Y40" s="2"/>
      <c r="Z40" s="2"/>
      <c r="AA40" s="2"/>
      <c r="AB40" s="2"/>
      <c r="AC40" s="2"/>
      <c r="AD40" s="2"/>
      <c r="AE40" s="2"/>
      <c r="AF40" s="2"/>
      <c r="AG40" s="2"/>
      <c r="AH40" s="2"/>
      <c r="AI40" s="2"/>
      <c r="AJ40" s="21"/>
      <c r="AK40" s="21"/>
      <c r="AL40" s="21"/>
      <c r="AM40" s="13" t="str">
        <f>IF(P40&lt;&gt;"","Ref required","")</f>
        <v/>
      </c>
      <c r="AN40" s="13" t="str">
        <f t="shared" si="1"/>
        <v/>
      </c>
      <c r="AO40" s="13" t="str">
        <f t="shared" si="2"/>
        <v/>
      </c>
      <c r="AP40" s="13" t="str">
        <f t="shared" si="3"/>
        <v/>
      </c>
      <c r="AQ40" s="13" t="str">
        <f t="shared" si="4"/>
        <v/>
      </c>
      <c r="AR40" s="13" t="str">
        <f t="shared" si="5"/>
        <v/>
      </c>
      <c r="AS40" s="13" t="str">
        <f t="shared" si="6"/>
        <v/>
      </c>
      <c r="AT40" s="13" t="str">
        <f t="shared" si="7"/>
        <v/>
      </c>
      <c r="AU40" s="13" t="str">
        <f t="shared" si="8"/>
        <v/>
      </c>
      <c r="AV40" s="13" t="str">
        <f t="shared" si="9"/>
        <v/>
      </c>
      <c r="AW40" s="13" t="str">
        <f t="shared" si="10"/>
        <v/>
      </c>
      <c r="AX40" s="13" t="str">
        <f t="shared" si="11"/>
        <v/>
      </c>
      <c r="AY40" s="13" t="str">
        <f t="shared" si="12"/>
        <v/>
      </c>
      <c r="AZ40" s="13" t="str">
        <f t="shared" si="13"/>
        <v/>
      </c>
      <c r="BA40" s="13" t="str">
        <f t="shared" si="14"/>
        <v/>
      </c>
      <c r="BB40" s="13" t="str">
        <f t="shared" si="15"/>
        <v/>
      </c>
      <c r="BC40" s="13" t="str">
        <f t="shared" si="16"/>
        <v/>
      </c>
      <c r="BD40" s="13" t="str">
        <f t="shared" si="17"/>
        <v/>
      </c>
      <c r="BE40" s="13" t="str">
        <f t="shared" si="18"/>
        <v/>
      </c>
      <c r="BF40" s="13" t="str">
        <f t="shared" si="19"/>
        <v/>
      </c>
    </row>
    <row r="41" spans="2:58" s="15" customFormat="1" ht="18.75" x14ac:dyDescent="0.25">
      <c r="B41" s="2" t="str">
        <f>F_Inputs_Formatted!B41</f>
        <v>HDD</v>
      </c>
      <c r="C41" s="2" t="str">
        <f>F_Inputs_Formatted!C41</f>
        <v>Hafren Dyfrdwy</v>
      </c>
      <c r="D41" s="2" t="str">
        <f>F_Inputs_Formatted!D41</f>
        <v>Wales</v>
      </c>
      <c r="E41" s="2" t="str">
        <f>F_Inputs_Formatted!E41</f>
        <v>Company</v>
      </c>
      <c r="F41" s="2" t="str">
        <f>F_Inputs_Formatted!F41</f>
        <v>WaSC</v>
      </c>
      <c r="G41" s="2" t="str">
        <f>F_Inputs_Formatted!G41</f>
        <v>PCL Units</v>
      </c>
      <c r="H41" s="2" t="str">
        <f>F_Inputs_Formatted!H41</f>
        <v>OUT5_09_B_PR24</v>
      </c>
      <c r="I41" s="2" t="str">
        <f>F_Inputs_Formatted!I41</f>
        <v>HDDOUT5_09_B_PR24</v>
      </c>
      <c r="J41" s="2" t="str">
        <f>F_Inputs_Formatted!J41</f>
        <v>Totex</v>
      </c>
      <c r="K41" s="2" t="str">
        <f>F_Inputs_Formatted!K41</f>
        <v xml:space="preserve">Company view </v>
      </c>
      <c r="L41" s="2" t="str">
        <f>F_Inputs_Formatted!L41</f>
        <v>RWQ</v>
      </c>
      <c r="M41" s="2" t="str">
        <f>F_Inputs_Formatted!M41</f>
        <v>Underlying calculations for common performance commitments - wastewater - River water quality?(phosphorus) - Phosphorus emitted in 2020 from treatment works that had a phosphorus limit for the latest calendar year.</v>
      </c>
      <c r="N41" s="2" t="str">
        <f>F_Inputs_Formatted!N41</f>
        <v>kg</v>
      </c>
      <c r="O41" s="2">
        <f>F_Inputs_Formatted!O41</f>
        <v>4</v>
      </c>
      <c r="P41" s="2"/>
      <c r="Q41" s="2"/>
      <c r="R41" s="2"/>
      <c r="S41" s="2"/>
      <c r="T41" s="2"/>
      <c r="U41" s="2"/>
      <c r="V41" s="2"/>
      <c r="W41" s="2"/>
      <c r="X41" s="2"/>
      <c r="Y41" s="2"/>
      <c r="Z41" s="2"/>
      <c r="AA41" s="2"/>
      <c r="AB41" s="2"/>
      <c r="AC41" s="2"/>
      <c r="AD41" s="2"/>
      <c r="AE41" s="2"/>
      <c r="AF41" s="2"/>
      <c r="AG41" s="2"/>
      <c r="AH41" s="2"/>
      <c r="AI41" s="2"/>
      <c r="AJ41" s="21"/>
      <c r="AK41" s="21"/>
      <c r="AL41" s="21"/>
      <c r="AM41" s="13" t="str">
        <f>IF(P41&lt;&gt;"","Ref required","")</f>
        <v/>
      </c>
      <c r="AN41" s="13" t="str">
        <f t="shared" si="1"/>
        <v/>
      </c>
      <c r="AO41" s="13" t="str">
        <f t="shared" si="2"/>
        <v/>
      </c>
      <c r="AP41" s="13" t="str">
        <f t="shared" si="3"/>
        <v/>
      </c>
      <c r="AQ41" s="13" t="str">
        <f t="shared" si="4"/>
        <v/>
      </c>
      <c r="AR41" s="13" t="str">
        <f t="shared" si="5"/>
        <v/>
      </c>
      <c r="AS41" s="13" t="str">
        <f t="shared" si="6"/>
        <v/>
      </c>
      <c r="AT41" s="13" t="str">
        <f t="shared" si="7"/>
        <v/>
      </c>
      <c r="AU41" s="13" t="str">
        <f t="shared" si="8"/>
        <v/>
      </c>
      <c r="AV41" s="13" t="str">
        <f t="shared" si="9"/>
        <v/>
      </c>
      <c r="AW41" s="13" t="str">
        <f t="shared" si="10"/>
        <v/>
      </c>
      <c r="AX41" s="13" t="str">
        <f t="shared" si="11"/>
        <v/>
      </c>
      <c r="AY41" s="13" t="str">
        <f t="shared" si="12"/>
        <v/>
      </c>
      <c r="AZ41" s="13" t="str">
        <f t="shared" si="13"/>
        <v/>
      </c>
      <c r="BA41" s="13" t="str">
        <f t="shared" si="14"/>
        <v/>
      </c>
      <c r="BB41" s="13" t="str">
        <f t="shared" si="15"/>
        <v/>
      </c>
      <c r="BC41" s="13" t="str">
        <f t="shared" si="16"/>
        <v/>
      </c>
      <c r="BD41" s="13" t="str">
        <f t="shared" si="17"/>
        <v/>
      </c>
      <c r="BE41" s="13" t="str">
        <f t="shared" si="18"/>
        <v/>
      </c>
      <c r="BF41" s="13" t="str">
        <f t="shared" si="19"/>
        <v/>
      </c>
    </row>
    <row r="42" spans="2:58" s="15" customFormat="1" ht="18.75" x14ac:dyDescent="0.25">
      <c r="B42" s="2" t="str">
        <f>F_Inputs_Formatted!B42</f>
        <v>NES</v>
      </c>
      <c r="C42" s="2" t="str">
        <f>F_Inputs_Formatted!C42</f>
        <v>Northumbrian Water</v>
      </c>
      <c r="D42" s="2" t="str">
        <f>F_Inputs_Formatted!D42</f>
        <v>England</v>
      </c>
      <c r="E42" s="2" t="str">
        <f>F_Inputs_Formatted!E42</f>
        <v>Company</v>
      </c>
      <c r="F42" s="2" t="str">
        <f>F_Inputs_Formatted!F42</f>
        <v>WaSC</v>
      </c>
      <c r="G42" s="2" t="str">
        <f>F_Inputs_Formatted!G42</f>
        <v>PCL Units</v>
      </c>
      <c r="H42" s="2" t="str">
        <f>F_Inputs_Formatted!H42</f>
        <v>OUT5_09_B_PR24</v>
      </c>
      <c r="I42" s="2" t="str">
        <f>F_Inputs_Formatted!I42</f>
        <v>NESOUT5_09_B_PR24</v>
      </c>
      <c r="J42" s="2" t="str">
        <f>F_Inputs_Formatted!J42</f>
        <v>Totex</v>
      </c>
      <c r="K42" s="2" t="str">
        <f>F_Inputs_Formatted!K42</f>
        <v xml:space="preserve">Company view </v>
      </c>
      <c r="L42" s="2" t="str">
        <f>F_Inputs_Formatted!L42</f>
        <v>RWQ</v>
      </c>
      <c r="M42" s="2" t="str">
        <f>F_Inputs_Formatted!M42</f>
        <v>Underlying calculations for common performance commitments - wastewater - River water quality?(phosphorus) - Phosphorus emitted in 2020 from treatment works that had a phosphorus limit for the latest calendar year.</v>
      </c>
      <c r="N42" s="2" t="str">
        <f>F_Inputs_Formatted!N42</f>
        <v>kg</v>
      </c>
      <c r="O42" s="2">
        <f>F_Inputs_Formatted!O42</f>
        <v>4</v>
      </c>
      <c r="P42" s="2"/>
      <c r="Q42" s="2"/>
      <c r="R42" s="2"/>
      <c r="S42" s="2"/>
      <c r="T42" s="2"/>
      <c r="U42" s="2"/>
      <c r="V42" s="2"/>
      <c r="W42" s="2"/>
      <c r="X42" s="2"/>
      <c r="Y42" s="2"/>
      <c r="Z42" s="2"/>
      <c r="AA42" s="2"/>
      <c r="AB42" s="2"/>
      <c r="AC42" s="2"/>
      <c r="AD42" s="2"/>
      <c r="AE42" s="2"/>
      <c r="AF42" s="2"/>
      <c r="AG42" s="2"/>
      <c r="AH42" s="2"/>
      <c r="AI42" s="2"/>
      <c r="AJ42" s="21"/>
      <c r="AK42" s="21"/>
      <c r="AL42" s="21"/>
      <c r="AM42" s="13" t="str">
        <f>IF(P42&lt;&gt;"","Ref required","")</f>
        <v/>
      </c>
      <c r="AN42" s="13" t="str">
        <f t="shared" si="1"/>
        <v/>
      </c>
      <c r="AO42" s="13" t="str">
        <f t="shared" si="2"/>
        <v/>
      </c>
      <c r="AP42" s="13" t="str">
        <f t="shared" si="3"/>
        <v/>
      </c>
      <c r="AQ42" s="13" t="str">
        <f t="shared" si="4"/>
        <v/>
      </c>
      <c r="AR42" s="13" t="str">
        <f t="shared" si="5"/>
        <v/>
      </c>
      <c r="AS42" s="13" t="str">
        <f t="shared" si="6"/>
        <v/>
      </c>
      <c r="AT42" s="13" t="str">
        <f t="shared" si="7"/>
        <v/>
      </c>
      <c r="AU42" s="13" t="str">
        <f t="shared" si="8"/>
        <v/>
      </c>
      <c r="AV42" s="13" t="str">
        <f t="shared" si="9"/>
        <v/>
      </c>
      <c r="AW42" s="13" t="str">
        <f t="shared" si="10"/>
        <v/>
      </c>
      <c r="AX42" s="13" t="str">
        <f t="shared" si="11"/>
        <v/>
      </c>
      <c r="AY42" s="13" t="str">
        <f t="shared" si="12"/>
        <v/>
      </c>
      <c r="AZ42" s="13" t="str">
        <f t="shared" si="13"/>
        <v/>
      </c>
      <c r="BA42" s="13" t="str">
        <f t="shared" si="14"/>
        <v/>
      </c>
      <c r="BB42" s="13" t="str">
        <f t="shared" si="15"/>
        <v/>
      </c>
      <c r="BC42" s="13" t="str">
        <f t="shared" si="16"/>
        <v/>
      </c>
      <c r="BD42" s="13" t="str">
        <f t="shared" si="17"/>
        <v/>
      </c>
      <c r="BE42" s="13" t="str">
        <f t="shared" si="18"/>
        <v/>
      </c>
      <c r="BF42" s="13" t="str">
        <f t="shared" si="19"/>
        <v/>
      </c>
    </row>
    <row r="43" spans="2:58" s="15" customFormat="1" ht="18.75" x14ac:dyDescent="0.25">
      <c r="B43" s="2" t="str">
        <f>F_Inputs_Formatted!B43</f>
        <v>SVE</v>
      </c>
      <c r="C43" s="2" t="str">
        <f>F_Inputs_Formatted!C43</f>
        <v>Severn Trent Water</v>
      </c>
      <c r="D43" s="2" t="str">
        <f>F_Inputs_Formatted!D43</f>
        <v>England</v>
      </c>
      <c r="E43" s="2" t="str">
        <f>F_Inputs_Formatted!E43</f>
        <v>Company</v>
      </c>
      <c r="F43" s="2" t="str">
        <f>F_Inputs_Formatted!F43</f>
        <v>WaSC</v>
      </c>
      <c r="G43" s="2" t="str">
        <f>F_Inputs_Formatted!G43</f>
        <v>PCL Units</v>
      </c>
      <c r="H43" s="2" t="str">
        <f>F_Inputs_Formatted!H43</f>
        <v>OUT5_09_B_PR24</v>
      </c>
      <c r="I43" s="2" t="str">
        <f>F_Inputs_Formatted!I43</f>
        <v>SVEOUT5_09_B_PR24</v>
      </c>
      <c r="J43" s="2" t="str">
        <f>F_Inputs_Formatted!J43</f>
        <v>Totex</v>
      </c>
      <c r="K43" s="2" t="str">
        <f>F_Inputs_Formatted!K43</f>
        <v xml:space="preserve">Company view </v>
      </c>
      <c r="L43" s="2" t="str">
        <f>F_Inputs_Formatted!L43</f>
        <v>RWQ</v>
      </c>
      <c r="M43" s="2" t="str">
        <f>F_Inputs_Formatted!M43</f>
        <v>Underlying calculations for common performance commitments - wastewater - River water quality?(phosphorus) - Phosphorus emitted in 2020 from treatment works that had a phosphorus limit for the latest calendar year.</v>
      </c>
      <c r="N43" s="2" t="str">
        <f>F_Inputs_Formatted!N43</f>
        <v>kg</v>
      </c>
      <c r="O43" s="2">
        <f>F_Inputs_Formatted!O43</f>
        <v>4</v>
      </c>
      <c r="P43" s="2"/>
      <c r="Q43" s="2"/>
      <c r="R43" s="2"/>
      <c r="S43" s="2"/>
      <c r="T43" s="2"/>
      <c r="U43" s="2"/>
      <c r="V43" s="2"/>
      <c r="W43" s="2"/>
      <c r="X43" s="2"/>
      <c r="Y43" s="2"/>
      <c r="Z43" s="2"/>
      <c r="AA43" s="2"/>
      <c r="AB43" s="2"/>
      <c r="AC43" s="2"/>
      <c r="AD43" s="2"/>
      <c r="AE43" s="2"/>
      <c r="AF43" s="2"/>
      <c r="AG43" s="2"/>
      <c r="AH43" s="2"/>
      <c r="AI43" s="2"/>
      <c r="AJ43" s="21"/>
      <c r="AK43" s="21"/>
      <c r="AL43" s="21"/>
      <c r="AM43" s="13" t="str">
        <f>IF(P43&lt;&gt;"","Ref required","")</f>
        <v/>
      </c>
      <c r="AN43" s="13" t="str">
        <f t="shared" si="1"/>
        <v/>
      </c>
      <c r="AO43" s="13" t="str">
        <f t="shared" si="2"/>
        <v/>
      </c>
      <c r="AP43" s="13" t="str">
        <f t="shared" si="3"/>
        <v/>
      </c>
      <c r="AQ43" s="13" t="str">
        <f t="shared" si="4"/>
        <v/>
      </c>
      <c r="AR43" s="13" t="str">
        <f t="shared" si="5"/>
        <v/>
      </c>
      <c r="AS43" s="13" t="str">
        <f t="shared" si="6"/>
        <v/>
      </c>
      <c r="AT43" s="13" t="str">
        <f t="shared" si="7"/>
        <v/>
      </c>
      <c r="AU43" s="13" t="str">
        <f t="shared" si="8"/>
        <v/>
      </c>
      <c r="AV43" s="13" t="str">
        <f t="shared" si="9"/>
        <v/>
      </c>
      <c r="AW43" s="13" t="str">
        <f t="shared" si="10"/>
        <v/>
      </c>
      <c r="AX43" s="13" t="str">
        <f t="shared" si="11"/>
        <v/>
      </c>
      <c r="AY43" s="13" t="str">
        <f t="shared" si="12"/>
        <v/>
      </c>
      <c r="AZ43" s="13" t="str">
        <f t="shared" si="13"/>
        <v/>
      </c>
      <c r="BA43" s="13" t="str">
        <f t="shared" si="14"/>
        <v/>
      </c>
      <c r="BB43" s="13" t="str">
        <f t="shared" si="15"/>
        <v/>
      </c>
      <c r="BC43" s="13" t="str">
        <f t="shared" si="16"/>
        <v/>
      </c>
      <c r="BD43" s="13" t="str">
        <f t="shared" si="17"/>
        <v/>
      </c>
      <c r="BE43" s="13" t="str">
        <f t="shared" si="18"/>
        <v/>
      </c>
      <c r="BF43" s="13" t="str">
        <f t="shared" si="19"/>
        <v/>
      </c>
    </row>
    <row r="44" spans="2:58" s="15" customFormat="1" ht="18.75" x14ac:dyDescent="0.25">
      <c r="B44" s="2" t="str">
        <f>F_Inputs_Formatted!B44</f>
        <v>SRN</v>
      </c>
      <c r="C44" s="2" t="str">
        <f>F_Inputs_Formatted!C44</f>
        <v>Southern Water</v>
      </c>
      <c r="D44" s="2" t="str">
        <f>F_Inputs_Formatted!D44</f>
        <v>England</v>
      </c>
      <c r="E44" s="2" t="str">
        <f>F_Inputs_Formatted!E44</f>
        <v>Company</v>
      </c>
      <c r="F44" s="2" t="str">
        <f>F_Inputs_Formatted!F44</f>
        <v>WaSC</v>
      </c>
      <c r="G44" s="2" t="str">
        <f>F_Inputs_Formatted!G44</f>
        <v>PCL Units</v>
      </c>
      <c r="H44" s="2" t="str">
        <f>F_Inputs_Formatted!H44</f>
        <v>OUT5_09_B_PR24</v>
      </c>
      <c r="I44" s="2" t="str">
        <f>F_Inputs_Formatted!I44</f>
        <v>SRNOUT5_09_B_PR24</v>
      </c>
      <c r="J44" s="2" t="str">
        <f>F_Inputs_Formatted!J44</f>
        <v>Totex</v>
      </c>
      <c r="K44" s="2" t="str">
        <f>F_Inputs_Formatted!K44</f>
        <v xml:space="preserve">Company view </v>
      </c>
      <c r="L44" s="2" t="str">
        <f>F_Inputs_Formatted!L44</f>
        <v>RWQ</v>
      </c>
      <c r="M44" s="2" t="str">
        <f>F_Inputs_Formatted!M44</f>
        <v>Underlying calculations for common performance commitments - wastewater - River water quality?(phosphorus) - Phosphorus emitted in 2020 from treatment works that had a phosphorus limit for the latest calendar year.</v>
      </c>
      <c r="N44" s="2" t="str">
        <f>F_Inputs_Formatted!N44</f>
        <v>kg</v>
      </c>
      <c r="O44" s="2">
        <f>F_Inputs_Formatted!O44</f>
        <v>4</v>
      </c>
      <c r="P44" s="2"/>
      <c r="Q44" s="2"/>
      <c r="R44" s="2"/>
      <c r="S44" s="2"/>
      <c r="T44" s="2"/>
      <c r="U44" s="2"/>
      <c r="V44" s="2"/>
      <c r="W44" s="2"/>
      <c r="X44" s="2"/>
      <c r="Y44" s="2"/>
      <c r="Z44" s="2"/>
      <c r="AA44" s="2"/>
      <c r="AB44" s="2"/>
      <c r="AC44" s="2"/>
      <c r="AD44" s="2"/>
      <c r="AE44" s="2"/>
      <c r="AF44" s="2"/>
      <c r="AG44" s="2"/>
      <c r="AH44" s="2"/>
      <c r="AI44" s="2"/>
      <c r="AJ44" s="21"/>
      <c r="AK44" s="21"/>
      <c r="AL44" s="21"/>
      <c r="AM44" s="13" t="str">
        <f>IF(P44&lt;&gt;"","Ref required","")</f>
        <v/>
      </c>
      <c r="AN44" s="13" t="str">
        <f t="shared" si="1"/>
        <v/>
      </c>
      <c r="AO44" s="13" t="str">
        <f t="shared" si="2"/>
        <v/>
      </c>
      <c r="AP44" s="13" t="str">
        <f t="shared" si="3"/>
        <v/>
      </c>
      <c r="AQ44" s="13" t="str">
        <f t="shared" si="4"/>
        <v/>
      </c>
      <c r="AR44" s="13" t="str">
        <f t="shared" si="5"/>
        <v/>
      </c>
      <c r="AS44" s="13" t="str">
        <f t="shared" si="6"/>
        <v/>
      </c>
      <c r="AT44" s="13" t="str">
        <f t="shared" si="7"/>
        <v/>
      </c>
      <c r="AU44" s="13" t="str">
        <f t="shared" si="8"/>
        <v/>
      </c>
      <c r="AV44" s="13" t="str">
        <f t="shared" si="9"/>
        <v/>
      </c>
      <c r="AW44" s="13" t="str">
        <f t="shared" si="10"/>
        <v/>
      </c>
      <c r="AX44" s="13" t="str">
        <f t="shared" si="11"/>
        <v/>
      </c>
      <c r="AY44" s="13" t="str">
        <f t="shared" si="12"/>
        <v/>
      </c>
      <c r="AZ44" s="13" t="str">
        <f t="shared" si="13"/>
        <v/>
      </c>
      <c r="BA44" s="13" t="str">
        <f t="shared" si="14"/>
        <v/>
      </c>
      <c r="BB44" s="13" t="str">
        <f t="shared" si="15"/>
        <v/>
      </c>
      <c r="BC44" s="13" t="str">
        <f t="shared" si="16"/>
        <v/>
      </c>
      <c r="BD44" s="13" t="str">
        <f t="shared" si="17"/>
        <v/>
      </c>
      <c r="BE44" s="13" t="str">
        <f t="shared" si="18"/>
        <v/>
      </c>
      <c r="BF44" s="13" t="str">
        <f t="shared" si="19"/>
        <v/>
      </c>
    </row>
    <row r="45" spans="2:58" s="15" customFormat="1" ht="18.75" x14ac:dyDescent="0.25">
      <c r="B45" s="2" t="str">
        <f>F_Inputs_Formatted!B45</f>
        <v>TMS</v>
      </c>
      <c r="C45" s="2" t="str">
        <f>F_Inputs_Formatted!C45</f>
        <v>Thames Water</v>
      </c>
      <c r="D45" s="2" t="str">
        <f>F_Inputs_Formatted!D45</f>
        <v>England</v>
      </c>
      <c r="E45" s="2" t="str">
        <f>F_Inputs_Formatted!E45</f>
        <v>Company</v>
      </c>
      <c r="F45" s="2" t="str">
        <f>F_Inputs_Formatted!F45</f>
        <v>WaSC</v>
      </c>
      <c r="G45" s="2" t="str">
        <f>F_Inputs_Formatted!G45</f>
        <v>PCL Units</v>
      </c>
      <c r="H45" s="2" t="str">
        <f>F_Inputs_Formatted!H45</f>
        <v>OUT5_09_B_PR24</v>
      </c>
      <c r="I45" s="2" t="str">
        <f>F_Inputs_Formatted!I45</f>
        <v>TMSOUT5_09_B_PR24</v>
      </c>
      <c r="J45" s="2" t="str">
        <f>F_Inputs_Formatted!J45</f>
        <v>Totex</v>
      </c>
      <c r="K45" s="2" t="str">
        <f>F_Inputs_Formatted!K45</f>
        <v xml:space="preserve">Company view </v>
      </c>
      <c r="L45" s="2" t="str">
        <f>F_Inputs_Formatted!L45</f>
        <v>RWQ</v>
      </c>
      <c r="M45" s="2" t="str">
        <f>F_Inputs_Formatted!M45</f>
        <v>Underlying calculations for common performance commitments - wastewater - River water quality?(phosphorus) - Phosphorus emitted in 2020 from treatment works that had a phosphorus limit for the latest calendar year.</v>
      </c>
      <c r="N45" s="2" t="str">
        <f>F_Inputs_Formatted!N45</f>
        <v>kg</v>
      </c>
      <c r="O45" s="2">
        <f>F_Inputs_Formatted!O45</f>
        <v>4</v>
      </c>
      <c r="P45" s="2"/>
      <c r="Q45" s="2"/>
      <c r="R45" s="2"/>
      <c r="S45" s="2"/>
      <c r="T45" s="2"/>
      <c r="U45" s="2"/>
      <c r="V45" s="2"/>
      <c r="W45" s="2"/>
      <c r="X45" s="2"/>
      <c r="Y45" s="2"/>
      <c r="Z45" s="2"/>
      <c r="AA45" s="2"/>
      <c r="AB45" s="2"/>
      <c r="AC45" s="2"/>
      <c r="AD45" s="2"/>
      <c r="AE45" s="2"/>
      <c r="AF45" s="2"/>
      <c r="AG45" s="2"/>
      <c r="AH45" s="2"/>
      <c r="AI45" s="2"/>
      <c r="AJ45" s="21"/>
      <c r="AK45" s="21"/>
      <c r="AL45" s="21"/>
      <c r="AM45" s="13" t="str">
        <f>IF(P45&lt;&gt;"","Ref required","")</f>
        <v/>
      </c>
      <c r="AN45" s="13" t="str">
        <f t="shared" si="1"/>
        <v/>
      </c>
      <c r="AO45" s="13" t="str">
        <f t="shared" si="2"/>
        <v/>
      </c>
      <c r="AP45" s="13" t="str">
        <f t="shared" si="3"/>
        <v/>
      </c>
      <c r="AQ45" s="13" t="str">
        <f t="shared" si="4"/>
        <v/>
      </c>
      <c r="AR45" s="13" t="str">
        <f t="shared" si="5"/>
        <v/>
      </c>
      <c r="AS45" s="13" t="str">
        <f t="shared" si="6"/>
        <v/>
      </c>
      <c r="AT45" s="13" t="str">
        <f t="shared" si="7"/>
        <v/>
      </c>
      <c r="AU45" s="13" t="str">
        <f t="shared" si="8"/>
        <v/>
      </c>
      <c r="AV45" s="13" t="str">
        <f t="shared" si="9"/>
        <v/>
      </c>
      <c r="AW45" s="13" t="str">
        <f t="shared" si="10"/>
        <v/>
      </c>
      <c r="AX45" s="13" t="str">
        <f t="shared" si="11"/>
        <v/>
      </c>
      <c r="AY45" s="13" t="str">
        <f t="shared" si="12"/>
        <v/>
      </c>
      <c r="AZ45" s="13" t="str">
        <f t="shared" si="13"/>
        <v/>
      </c>
      <c r="BA45" s="13" t="str">
        <f t="shared" si="14"/>
        <v/>
      </c>
      <c r="BB45" s="13" t="str">
        <f t="shared" si="15"/>
        <v/>
      </c>
      <c r="BC45" s="13" t="str">
        <f t="shared" si="16"/>
        <v/>
      </c>
      <c r="BD45" s="13" t="str">
        <f t="shared" si="17"/>
        <v/>
      </c>
      <c r="BE45" s="13" t="str">
        <f t="shared" si="18"/>
        <v/>
      </c>
      <c r="BF45" s="13" t="str">
        <f t="shared" si="19"/>
        <v/>
      </c>
    </row>
    <row r="46" spans="2:58" s="15" customFormat="1" ht="18.75" x14ac:dyDescent="0.25">
      <c r="B46" s="2" t="str">
        <f>F_Inputs_Formatted!B46</f>
        <v>NWT</v>
      </c>
      <c r="C46" s="2" t="str">
        <f>F_Inputs_Formatted!C46</f>
        <v xml:space="preserve">United Utilities </v>
      </c>
      <c r="D46" s="2" t="str">
        <f>F_Inputs_Formatted!D46</f>
        <v>England</v>
      </c>
      <c r="E46" s="2" t="str">
        <f>F_Inputs_Formatted!E46</f>
        <v>Company</v>
      </c>
      <c r="F46" s="2" t="str">
        <f>F_Inputs_Formatted!F46</f>
        <v>WaSC</v>
      </c>
      <c r="G46" s="2" t="str">
        <f>F_Inputs_Formatted!G46</f>
        <v>PCL Units</v>
      </c>
      <c r="H46" s="2" t="str">
        <f>F_Inputs_Formatted!H46</f>
        <v>OUT5_09_B_PR24</v>
      </c>
      <c r="I46" s="2" t="str">
        <f>F_Inputs_Formatted!I46</f>
        <v>NWTOUT5_09_B_PR24</v>
      </c>
      <c r="J46" s="2" t="str">
        <f>F_Inputs_Formatted!J46</f>
        <v>Totex</v>
      </c>
      <c r="K46" s="2" t="str">
        <f>F_Inputs_Formatted!K46</f>
        <v xml:space="preserve">Company view </v>
      </c>
      <c r="L46" s="2" t="str">
        <f>F_Inputs_Formatted!L46</f>
        <v>RWQ</v>
      </c>
      <c r="M46" s="2" t="str">
        <f>F_Inputs_Formatted!M46</f>
        <v>Underlying calculations for common performance commitments - wastewater - River water quality?(phosphorus) - Phosphorus emitted in 2020 from treatment works that had a phosphorus limit for the latest calendar year.</v>
      </c>
      <c r="N46" s="2" t="str">
        <f>F_Inputs_Formatted!N46</f>
        <v>kg</v>
      </c>
      <c r="O46" s="2">
        <f>F_Inputs_Formatted!O46</f>
        <v>4</v>
      </c>
      <c r="P46" s="2"/>
      <c r="Q46" s="2"/>
      <c r="R46" s="2"/>
      <c r="S46" s="2"/>
      <c r="T46" s="2"/>
      <c r="U46" s="2"/>
      <c r="V46" s="2"/>
      <c r="W46" s="2"/>
      <c r="X46" s="2"/>
      <c r="Y46" s="2"/>
      <c r="Z46" s="2"/>
      <c r="AA46" s="2"/>
      <c r="AB46" s="2"/>
      <c r="AC46" s="2"/>
      <c r="AD46" s="2"/>
      <c r="AE46" s="2"/>
      <c r="AF46" s="2"/>
      <c r="AG46" s="2"/>
      <c r="AH46" s="2"/>
      <c r="AI46" s="2"/>
      <c r="AJ46" s="21"/>
      <c r="AK46" s="21"/>
      <c r="AL46" s="21"/>
      <c r="AM46" s="13" t="str">
        <f>IF(P46&lt;&gt;"","Ref required","")</f>
        <v/>
      </c>
      <c r="AN46" s="13" t="str">
        <f t="shared" si="1"/>
        <v/>
      </c>
      <c r="AO46" s="13" t="str">
        <f t="shared" si="2"/>
        <v/>
      </c>
      <c r="AP46" s="13" t="str">
        <f t="shared" si="3"/>
        <v/>
      </c>
      <c r="AQ46" s="13" t="str">
        <f t="shared" si="4"/>
        <v/>
      </c>
      <c r="AR46" s="13" t="str">
        <f t="shared" si="5"/>
        <v/>
      </c>
      <c r="AS46" s="13" t="str">
        <f t="shared" si="6"/>
        <v/>
      </c>
      <c r="AT46" s="13" t="str">
        <f t="shared" si="7"/>
        <v/>
      </c>
      <c r="AU46" s="13" t="str">
        <f t="shared" si="8"/>
        <v/>
      </c>
      <c r="AV46" s="13" t="str">
        <f t="shared" si="9"/>
        <v/>
      </c>
      <c r="AW46" s="13" t="str">
        <f t="shared" si="10"/>
        <v/>
      </c>
      <c r="AX46" s="13" t="str">
        <f t="shared" si="11"/>
        <v/>
      </c>
      <c r="AY46" s="13" t="str">
        <f t="shared" si="12"/>
        <v/>
      </c>
      <c r="AZ46" s="13" t="str">
        <f t="shared" si="13"/>
        <v/>
      </c>
      <c r="BA46" s="13" t="str">
        <f t="shared" si="14"/>
        <v/>
      </c>
      <c r="BB46" s="13" t="str">
        <f t="shared" si="15"/>
        <v/>
      </c>
      <c r="BC46" s="13" t="str">
        <f t="shared" si="16"/>
        <v/>
      </c>
      <c r="BD46" s="13" t="str">
        <f t="shared" si="17"/>
        <v/>
      </c>
      <c r="BE46" s="13" t="str">
        <f t="shared" si="18"/>
        <v/>
      </c>
      <c r="BF46" s="13" t="str">
        <f t="shared" si="19"/>
        <v/>
      </c>
    </row>
    <row r="47" spans="2:58" s="15" customFormat="1" ht="18.75" x14ac:dyDescent="0.25">
      <c r="B47" s="2" t="str">
        <f>F_Inputs_Formatted!B47</f>
        <v>WSX</v>
      </c>
      <c r="C47" s="2" t="str">
        <f>F_Inputs_Formatted!C47</f>
        <v>Wessex Water</v>
      </c>
      <c r="D47" s="2" t="str">
        <f>F_Inputs_Formatted!D47</f>
        <v>England</v>
      </c>
      <c r="E47" s="2" t="str">
        <f>F_Inputs_Formatted!E47</f>
        <v>Company</v>
      </c>
      <c r="F47" s="2" t="str">
        <f>F_Inputs_Formatted!F47</f>
        <v>WaSC</v>
      </c>
      <c r="G47" s="2" t="str">
        <f>F_Inputs_Formatted!G47</f>
        <v>PCL Units</v>
      </c>
      <c r="H47" s="2" t="str">
        <f>F_Inputs_Formatted!H47</f>
        <v>OUT5_09_B_PR24</v>
      </c>
      <c r="I47" s="2" t="str">
        <f>F_Inputs_Formatted!I47</f>
        <v>WSXOUT5_09_B_PR24</v>
      </c>
      <c r="J47" s="2" t="str">
        <f>F_Inputs_Formatted!J47</f>
        <v>Totex</v>
      </c>
      <c r="K47" s="2" t="str">
        <f>F_Inputs_Formatted!K47</f>
        <v xml:space="preserve">Company view </v>
      </c>
      <c r="L47" s="2" t="str">
        <f>F_Inputs_Formatted!L47</f>
        <v>RWQ</v>
      </c>
      <c r="M47" s="2" t="str">
        <f>F_Inputs_Formatted!M47</f>
        <v>Underlying calculations for common performance commitments - wastewater - River water quality?(phosphorus) - Phosphorus emitted in 2020 from treatment works that had a phosphorus limit for the latest calendar year.</v>
      </c>
      <c r="N47" s="2" t="str">
        <f>F_Inputs_Formatted!N47</f>
        <v>kg</v>
      </c>
      <c r="O47" s="2">
        <f>F_Inputs_Formatted!O47</f>
        <v>4</v>
      </c>
      <c r="P47" s="2"/>
      <c r="Q47" s="2"/>
      <c r="R47" s="2"/>
      <c r="S47" s="2"/>
      <c r="T47" s="2"/>
      <c r="U47" s="2"/>
      <c r="V47" s="2"/>
      <c r="W47" s="2"/>
      <c r="X47" s="2"/>
      <c r="Y47" s="2"/>
      <c r="Z47" s="2"/>
      <c r="AA47" s="2"/>
      <c r="AB47" s="2"/>
      <c r="AC47" s="2"/>
      <c r="AD47" s="2"/>
      <c r="AE47" s="2"/>
      <c r="AF47" s="2"/>
      <c r="AG47" s="2"/>
      <c r="AH47" s="2"/>
      <c r="AI47" s="2"/>
      <c r="AJ47" s="21"/>
      <c r="AK47" s="21"/>
      <c r="AL47" s="21"/>
      <c r="AM47" s="13" t="str">
        <f>IF(P47&lt;&gt;"","Ref required","")</f>
        <v/>
      </c>
      <c r="AN47" s="13" t="str">
        <f t="shared" si="1"/>
        <v/>
      </c>
      <c r="AO47" s="13" t="str">
        <f t="shared" si="2"/>
        <v/>
      </c>
      <c r="AP47" s="13" t="str">
        <f t="shared" si="3"/>
        <v/>
      </c>
      <c r="AQ47" s="13" t="str">
        <f t="shared" si="4"/>
        <v/>
      </c>
      <c r="AR47" s="13" t="str">
        <f t="shared" si="5"/>
        <v/>
      </c>
      <c r="AS47" s="13" t="str">
        <f t="shared" si="6"/>
        <v/>
      </c>
      <c r="AT47" s="13" t="str">
        <f t="shared" si="7"/>
        <v/>
      </c>
      <c r="AU47" s="13" t="str">
        <f t="shared" si="8"/>
        <v/>
      </c>
      <c r="AV47" s="13" t="str">
        <f t="shared" si="9"/>
        <v/>
      </c>
      <c r="AW47" s="13" t="str">
        <f t="shared" si="10"/>
        <v/>
      </c>
      <c r="AX47" s="13" t="str">
        <f t="shared" si="11"/>
        <v/>
      </c>
      <c r="AY47" s="13" t="str">
        <f t="shared" si="12"/>
        <v/>
      </c>
      <c r="AZ47" s="13" t="str">
        <f t="shared" si="13"/>
        <v/>
      </c>
      <c r="BA47" s="13" t="str">
        <f t="shared" si="14"/>
        <v/>
      </c>
      <c r="BB47" s="13" t="str">
        <f t="shared" si="15"/>
        <v/>
      </c>
      <c r="BC47" s="13" t="str">
        <f t="shared" si="16"/>
        <v/>
      </c>
      <c r="BD47" s="13" t="str">
        <f t="shared" si="17"/>
        <v/>
      </c>
      <c r="BE47" s="13" t="str">
        <f t="shared" si="18"/>
        <v/>
      </c>
      <c r="BF47" s="13" t="str">
        <f t="shared" si="19"/>
        <v/>
      </c>
    </row>
    <row r="48" spans="2:58" s="15" customFormat="1" ht="18.75" x14ac:dyDescent="0.25">
      <c r="B48" s="2" t="str">
        <f>F_Inputs_Formatted!B48</f>
        <v>YKY</v>
      </c>
      <c r="C48" s="2" t="str">
        <f>F_Inputs_Formatted!C48</f>
        <v>Yorkshire Water</v>
      </c>
      <c r="D48" s="2" t="str">
        <f>F_Inputs_Formatted!D48</f>
        <v>England</v>
      </c>
      <c r="E48" s="2" t="str">
        <f>F_Inputs_Formatted!E48</f>
        <v>Company</v>
      </c>
      <c r="F48" s="2" t="str">
        <f>F_Inputs_Formatted!F48</f>
        <v>WaSC</v>
      </c>
      <c r="G48" s="2" t="str">
        <f>F_Inputs_Formatted!G48</f>
        <v>PCL Units</v>
      </c>
      <c r="H48" s="2" t="str">
        <f>F_Inputs_Formatted!H48</f>
        <v>OUT5_09_B_PR24</v>
      </c>
      <c r="I48" s="2" t="str">
        <f>F_Inputs_Formatted!I48</f>
        <v>YKYOUT5_09_B_PR24</v>
      </c>
      <c r="J48" s="2" t="str">
        <f>F_Inputs_Formatted!J48</f>
        <v>Totex</v>
      </c>
      <c r="K48" s="2" t="str">
        <f>F_Inputs_Formatted!K48</f>
        <v xml:space="preserve">Company view </v>
      </c>
      <c r="L48" s="2" t="str">
        <f>F_Inputs_Formatted!L48</f>
        <v>RWQ</v>
      </c>
      <c r="M48" s="2" t="str">
        <f>F_Inputs_Formatted!M48</f>
        <v>Underlying calculations for common performance commitments - wastewater - River water quality?(phosphorus) - Phosphorus emitted in 2020 from treatment works that had a phosphorus limit for the latest calendar year.</v>
      </c>
      <c r="N48" s="2" t="str">
        <f>F_Inputs_Formatted!N48</f>
        <v>kg</v>
      </c>
      <c r="O48" s="2">
        <f>F_Inputs_Formatted!O48</f>
        <v>4</v>
      </c>
      <c r="P48" s="2"/>
      <c r="Q48" s="2"/>
      <c r="R48" s="2"/>
      <c r="S48" s="2"/>
      <c r="T48" s="2"/>
      <c r="U48" s="2"/>
      <c r="V48" s="2"/>
      <c r="W48" s="2"/>
      <c r="X48" s="2"/>
      <c r="Y48" s="2"/>
      <c r="Z48" s="2"/>
      <c r="AA48" s="2"/>
      <c r="AB48" s="2"/>
      <c r="AC48" s="2"/>
      <c r="AD48" s="2"/>
      <c r="AE48" s="2"/>
      <c r="AF48" s="2"/>
      <c r="AG48" s="2"/>
      <c r="AH48" s="2"/>
      <c r="AI48" s="2"/>
      <c r="AJ48" s="21"/>
      <c r="AK48" s="21"/>
      <c r="AL48" s="21"/>
      <c r="AM48" s="13" t="str">
        <f>IF(P48&lt;&gt;"","Ref required","")</f>
        <v/>
      </c>
      <c r="AN48" s="13" t="str">
        <f t="shared" si="1"/>
        <v/>
      </c>
      <c r="AO48" s="13" t="str">
        <f t="shared" si="2"/>
        <v/>
      </c>
      <c r="AP48" s="13" t="str">
        <f t="shared" si="3"/>
        <v/>
      </c>
      <c r="AQ48" s="13" t="str">
        <f t="shared" si="4"/>
        <v/>
      </c>
      <c r="AR48" s="13" t="str">
        <f t="shared" si="5"/>
        <v/>
      </c>
      <c r="AS48" s="13" t="str">
        <f t="shared" si="6"/>
        <v/>
      </c>
      <c r="AT48" s="13" t="str">
        <f t="shared" si="7"/>
        <v/>
      </c>
      <c r="AU48" s="13" t="str">
        <f t="shared" si="8"/>
        <v/>
      </c>
      <c r="AV48" s="13" t="str">
        <f t="shared" si="9"/>
        <v/>
      </c>
      <c r="AW48" s="13" t="str">
        <f t="shared" si="10"/>
        <v/>
      </c>
      <c r="AX48" s="13" t="str">
        <f t="shared" si="11"/>
        <v/>
      </c>
      <c r="AY48" s="13" t="str">
        <f t="shared" si="12"/>
        <v/>
      </c>
      <c r="AZ48" s="13" t="str">
        <f t="shared" si="13"/>
        <v/>
      </c>
      <c r="BA48" s="13" t="str">
        <f t="shared" si="14"/>
        <v/>
      </c>
      <c r="BB48" s="13" t="str">
        <f t="shared" si="15"/>
        <v/>
      </c>
      <c r="BC48" s="13" t="str">
        <f t="shared" si="16"/>
        <v/>
      </c>
      <c r="BD48" s="13" t="str">
        <f t="shared" si="17"/>
        <v/>
      </c>
      <c r="BE48" s="13" t="str">
        <f t="shared" si="18"/>
        <v/>
      </c>
      <c r="BF48" s="13" t="str">
        <f t="shared" si="19"/>
        <v/>
      </c>
    </row>
    <row r="49" spans="2:58" s="15" customFormat="1" ht="18.75" x14ac:dyDescent="0.25">
      <c r="B49" s="2" t="str">
        <f>F_Inputs_Formatted!B49</f>
        <v>AFW</v>
      </c>
      <c r="C49" s="2" t="str">
        <f>F_Inputs_Formatted!C49</f>
        <v>Affinity Water</v>
      </c>
      <c r="D49" s="2" t="str">
        <f>F_Inputs_Formatted!D49</f>
        <v>England</v>
      </c>
      <c r="E49" s="2" t="str">
        <f>F_Inputs_Formatted!E49</f>
        <v>Company</v>
      </c>
      <c r="F49" s="2" t="str">
        <f>F_Inputs_Formatted!F49</f>
        <v>WoC</v>
      </c>
      <c r="G49" s="2" t="str">
        <f>F_Inputs_Formatted!G49</f>
        <v>PCL Units</v>
      </c>
      <c r="H49" s="2" t="str">
        <f>F_Inputs_Formatted!H49</f>
        <v>OUT5_09_B_PR24</v>
      </c>
      <c r="I49" s="2" t="str">
        <f>F_Inputs_Formatted!I49</f>
        <v>AFWOUT5_09_B_PR24</v>
      </c>
      <c r="J49" s="2" t="str">
        <f>F_Inputs_Formatted!J49</f>
        <v>Totex</v>
      </c>
      <c r="K49" s="2" t="str">
        <f>F_Inputs_Formatted!K49</f>
        <v xml:space="preserve">Company view </v>
      </c>
      <c r="L49" s="2" t="str">
        <f>F_Inputs_Formatted!L49</f>
        <v>RWQ</v>
      </c>
      <c r="M49" s="2" t="str">
        <f>F_Inputs_Formatted!M49</f>
        <v>Underlying calculations for common performance commitments - wastewater - River water quality?(phosphorus) - Phosphorus emitted in 2020 from treatment works that had a phosphorus limit for the latest calendar year.</v>
      </c>
      <c r="N49" s="2" t="str">
        <f>F_Inputs_Formatted!N49</f>
        <v>kg</v>
      </c>
      <c r="O49" s="2">
        <f>F_Inputs_Formatted!O49</f>
        <v>4</v>
      </c>
      <c r="P49" s="2"/>
      <c r="Q49" s="2" t="s">
        <v>123</v>
      </c>
      <c r="R49" s="2" t="s">
        <v>123</v>
      </c>
      <c r="S49" s="2" t="s">
        <v>123</v>
      </c>
      <c r="T49" s="2" t="s">
        <v>123</v>
      </c>
      <c r="U49" s="2" t="s">
        <v>123</v>
      </c>
      <c r="V49" s="2" t="s">
        <v>123</v>
      </c>
      <c r="W49" s="2" t="s">
        <v>123</v>
      </c>
      <c r="X49" s="2" t="s">
        <v>123</v>
      </c>
      <c r="Y49" s="2" t="s">
        <v>123</v>
      </c>
      <c r="Z49" s="2" t="s">
        <v>123</v>
      </c>
      <c r="AA49" s="2" t="s">
        <v>123</v>
      </c>
      <c r="AB49" s="2" t="s">
        <v>123</v>
      </c>
      <c r="AC49" s="2" t="s">
        <v>123</v>
      </c>
      <c r="AD49" s="2" t="s">
        <v>123</v>
      </c>
      <c r="AE49" s="2" t="s">
        <v>123</v>
      </c>
      <c r="AF49" s="2" t="s">
        <v>123</v>
      </c>
      <c r="AG49" s="2" t="s">
        <v>123</v>
      </c>
      <c r="AH49" s="2" t="s">
        <v>123</v>
      </c>
      <c r="AI49" s="2" t="s">
        <v>123</v>
      </c>
      <c r="AJ49" s="21"/>
      <c r="AK49" s="21"/>
      <c r="AL49" s="21"/>
      <c r="AM49" s="13" t="str">
        <f>IF(P49&lt;&gt;"","Ref required","")</f>
        <v/>
      </c>
      <c r="AN49" s="13" t="s">
        <v>122</v>
      </c>
      <c r="AO49" s="13" t="s">
        <v>122</v>
      </c>
      <c r="AP49" s="13" t="s">
        <v>122</v>
      </c>
      <c r="AQ49" s="13" t="s">
        <v>122</v>
      </c>
      <c r="AR49" s="13" t="s">
        <v>122</v>
      </c>
      <c r="AS49" s="13" t="s">
        <v>122</v>
      </c>
      <c r="AT49" s="13" t="s">
        <v>122</v>
      </c>
      <c r="AU49" s="13" t="s">
        <v>122</v>
      </c>
      <c r="AV49" s="13" t="s">
        <v>122</v>
      </c>
      <c r="AW49" s="13" t="s">
        <v>122</v>
      </c>
      <c r="AX49" s="13" t="s">
        <v>122</v>
      </c>
      <c r="AY49" s="13" t="s">
        <v>122</v>
      </c>
      <c r="AZ49" s="13" t="s">
        <v>122</v>
      </c>
      <c r="BA49" s="13" t="s">
        <v>122</v>
      </c>
      <c r="BB49" s="13" t="s">
        <v>122</v>
      </c>
      <c r="BC49" s="13" t="s">
        <v>122</v>
      </c>
      <c r="BD49" s="13" t="s">
        <v>122</v>
      </c>
      <c r="BE49" s="13" t="s">
        <v>122</v>
      </c>
      <c r="BF49" s="13" t="s">
        <v>122</v>
      </c>
    </row>
    <row r="50" spans="2:58" s="15" customFormat="1" ht="18.75" x14ac:dyDescent="0.25">
      <c r="B50" s="2" t="str">
        <f>F_Inputs_Formatted!B50</f>
        <v>PRT</v>
      </c>
      <c r="C50" s="2" t="str">
        <f>F_Inputs_Formatted!C50</f>
        <v>Portsmouth Water</v>
      </c>
      <c r="D50" s="2" t="str">
        <f>F_Inputs_Formatted!D50</f>
        <v>England</v>
      </c>
      <c r="E50" s="2" t="str">
        <f>F_Inputs_Formatted!E50</f>
        <v>Company</v>
      </c>
      <c r="F50" s="2" t="str">
        <f>F_Inputs_Formatted!F50</f>
        <v>WoC</v>
      </c>
      <c r="G50" s="2" t="str">
        <f>F_Inputs_Formatted!G50</f>
        <v>PCL Units</v>
      </c>
      <c r="H50" s="2" t="str">
        <f>F_Inputs_Formatted!H50</f>
        <v>OUT5_09_B_PR24</v>
      </c>
      <c r="I50" s="2" t="str">
        <f>F_Inputs_Formatted!I50</f>
        <v>PRTOUT5_09_B_PR24</v>
      </c>
      <c r="J50" s="2" t="str">
        <f>F_Inputs_Formatted!J50</f>
        <v>Totex</v>
      </c>
      <c r="K50" s="2" t="str">
        <f>F_Inputs_Formatted!K50</f>
        <v xml:space="preserve">Company view </v>
      </c>
      <c r="L50" s="2" t="str">
        <f>F_Inputs_Formatted!L50</f>
        <v>RWQ</v>
      </c>
      <c r="M50" s="2" t="str">
        <f>F_Inputs_Formatted!M50</f>
        <v>Underlying calculations for common performance commitments - wastewater - River water quality?(phosphorus) - Phosphorus emitted in 2020 from treatment works that had a phosphorus limit for the latest calendar year.</v>
      </c>
      <c r="N50" s="2" t="str">
        <f>F_Inputs_Formatted!N50</f>
        <v>kg</v>
      </c>
      <c r="O50" s="2">
        <f>F_Inputs_Formatted!O50</f>
        <v>4</v>
      </c>
      <c r="P50" s="2"/>
      <c r="Q50" s="2" t="s">
        <v>123</v>
      </c>
      <c r="R50" s="2" t="s">
        <v>123</v>
      </c>
      <c r="S50" s="2" t="s">
        <v>123</v>
      </c>
      <c r="T50" s="2" t="s">
        <v>123</v>
      </c>
      <c r="U50" s="2" t="s">
        <v>123</v>
      </c>
      <c r="V50" s="2" t="s">
        <v>123</v>
      </c>
      <c r="W50" s="2" t="s">
        <v>123</v>
      </c>
      <c r="X50" s="2" t="s">
        <v>123</v>
      </c>
      <c r="Y50" s="2" t="s">
        <v>123</v>
      </c>
      <c r="Z50" s="2" t="s">
        <v>123</v>
      </c>
      <c r="AA50" s="2" t="s">
        <v>123</v>
      </c>
      <c r="AB50" s="2" t="s">
        <v>123</v>
      </c>
      <c r="AC50" s="2" t="s">
        <v>123</v>
      </c>
      <c r="AD50" s="2" t="s">
        <v>123</v>
      </c>
      <c r="AE50" s="2" t="s">
        <v>123</v>
      </c>
      <c r="AF50" s="2" t="s">
        <v>123</v>
      </c>
      <c r="AG50" s="2" t="s">
        <v>123</v>
      </c>
      <c r="AH50" s="2" t="s">
        <v>123</v>
      </c>
      <c r="AI50" s="2" t="s">
        <v>123</v>
      </c>
      <c r="AJ50" s="21"/>
      <c r="AK50" s="21"/>
      <c r="AL50" s="21"/>
      <c r="AM50" s="13" t="str">
        <f>IF(P50&lt;&gt;"","Ref required","")</f>
        <v/>
      </c>
      <c r="AN50" s="13" t="s">
        <v>122</v>
      </c>
      <c r="AO50" s="13" t="s">
        <v>122</v>
      </c>
      <c r="AP50" s="13" t="s">
        <v>122</v>
      </c>
      <c r="AQ50" s="13" t="s">
        <v>122</v>
      </c>
      <c r="AR50" s="13" t="s">
        <v>122</v>
      </c>
      <c r="AS50" s="13" t="s">
        <v>122</v>
      </c>
      <c r="AT50" s="13" t="s">
        <v>122</v>
      </c>
      <c r="AU50" s="13" t="s">
        <v>122</v>
      </c>
      <c r="AV50" s="13" t="s">
        <v>122</v>
      </c>
      <c r="AW50" s="13" t="s">
        <v>122</v>
      </c>
      <c r="AX50" s="13" t="s">
        <v>122</v>
      </c>
      <c r="AY50" s="13" t="s">
        <v>122</v>
      </c>
      <c r="AZ50" s="13" t="s">
        <v>122</v>
      </c>
      <c r="BA50" s="13" t="s">
        <v>122</v>
      </c>
      <c r="BB50" s="13" t="s">
        <v>122</v>
      </c>
      <c r="BC50" s="13" t="s">
        <v>122</v>
      </c>
      <c r="BD50" s="13" t="s">
        <v>122</v>
      </c>
      <c r="BE50" s="13" t="s">
        <v>122</v>
      </c>
      <c r="BF50" s="13" t="s">
        <v>122</v>
      </c>
    </row>
    <row r="51" spans="2:58" s="15" customFormat="1" ht="18.75" x14ac:dyDescent="0.25">
      <c r="B51" s="2" t="str">
        <f>F_Inputs_Formatted!B51</f>
        <v>SEW</v>
      </c>
      <c r="C51" s="2" t="str">
        <f>F_Inputs_Formatted!C51</f>
        <v>South East Water</v>
      </c>
      <c r="D51" s="2" t="str">
        <f>F_Inputs_Formatted!D51</f>
        <v>England</v>
      </c>
      <c r="E51" s="2" t="str">
        <f>F_Inputs_Formatted!E51</f>
        <v>Company</v>
      </c>
      <c r="F51" s="2" t="str">
        <f>F_Inputs_Formatted!F51</f>
        <v>WoC</v>
      </c>
      <c r="G51" s="2" t="str">
        <f>F_Inputs_Formatted!G51</f>
        <v>PCL Units</v>
      </c>
      <c r="H51" s="2" t="str">
        <f>F_Inputs_Formatted!H51</f>
        <v>OUT5_09_B_PR24</v>
      </c>
      <c r="I51" s="2" t="str">
        <f>F_Inputs_Formatted!I51</f>
        <v>SEWOUT5_09_B_PR24</v>
      </c>
      <c r="J51" s="2" t="str">
        <f>F_Inputs_Formatted!J51</f>
        <v>Totex</v>
      </c>
      <c r="K51" s="2" t="str">
        <f>F_Inputs_Formatted!K51</f>
        <v xml:space="preserve">Company view </v>
      </c>
      <c r="L51" s="2" t="str">
        <f>F_Inputs_Formatted!L51</f>
        <v>RWQ</v>
      </c>
      <c r="M51" s="2" t="str">
        <f>F_Inputs_Formatted!M51</f>
        <v>Underlying calculations for common performance commitments - wastewater - River water quality?(phosphorus) - Phosphorus emitted in 2020 from treatment works that had a phosphorus limit for the latest calendar year.</v>
      </c>
      <c r="N51" s="2" t="str">
        <f>F_Inputs_Formatted!N51</f>
        <v>kg</v>
      </c>
      <c r="O51" s="2">
        <f>F_Inputs_Formatted!O51</f>
        <v>4</v>
      </c>
      <c r="P51" s="2"/>
      <c r="Q51" s="2" t="s">
        <v>123</v>
      </c>
      <c r="R51" s="2" t="s">
        <v>123</v>
      </c>
      <c r="S51" s="2" t="s">
        <v>123</v>
      </c>
      <c r="T51" s="2" t="s">
        <v>123</v>
      </c>
      <c r="U51" s="2" t="s">
        <v>123</v>
      </c>
      <c r="V51" s="2" t="s">
        <v>123</v>
      </c>
      <c r="W51" s="2" t="s">
        <v>123</v>
      </c>
      <c r="X51" s="2" t="s">
        <v>123</v>
      </c>
      <c r="Y51" s="2" t="s">
        <v>123</v>
      </c>
      <c r="Z51" s="2" t="s">
        <v>123</v>
      </c>
      <c r="AA51" s="2" t="s">
        <v>123</v>
      </c>
      <c r="AB51" s="2" t="s">
        <v>123</v>
      </c>
      <c r="AC51" s="2" t="s">
        <v>123</v>
      </c>
      <c r="AD51" s="2" t="s">
        <v>123</v>
      </c>
      <c r="AE51" s="2" t="s">
        <v>123</v>
      </c>
      <c r="AF51" s="2" t="s">
        <v>123</v>
      </c>
      <c r="AG51" s="2" t="s">
        <v>123</v>
      </c>
      <c r="AH51" s="2" t="s">
        <v>123</v>
      </c>
      <c r="AI51" s="2" t="s">
        <v>123</v>
      </c>
      <c r="AJ51" s="21"/>
      <c r="AK51" s="21"/>
      <c r="AL51" s="21"/>
      <c r="AM51" s="13" t="str">
        <f>IF(P51&lt;&gt;"","Ref required","")</f>
        <v/>
      </c>
      <c r="AN51" s="13" t="s">
        <v>122</v>
      </c>
      <c r="AO51" s="13" t="s">
        <v>122</v>
      </c>
      <c r="AP51" s="13" t="s">
        <v>122</v>
      </c>
      <c r="AQ51" s="13" t="s">
        <v>122</v>
      </c>
      <c r="AR51" s="13" t="s">
        <v>122</v>
      </c>
      <c r="AS51" s="13" t="s">
        <v>122</v>
      </c>
      <c r="AT51" s="13" t="s">
        <v>122</v>
      </c>
      <c r="AU51" s="13" t="s">
        <v>122</v>
      </c>
      <c r="AV51" s="13" t="s">
        <v>122</v>
      </c>
      <c r="AW51" s="13" t="s">
        <v>122</v>
      </c>
      <c r="AX51" s="13" t="s">
        <v>122</v>
      </c>
      <c r="AY51" s="13" t="s">
        <v>122</v>
      </c>
      <c r="AZ51" s="13" t="s">
        <v>122</v>
      </c>
      <c r="BA51" s="13" t="s">
        <v>122</v>
      </c>
      <c r="BB51" s="13" t="s">
        <v>122</v>
      </c>
      <c r="BC51" s="13" t="s">
        <v>122</v>
      </c>
      <c r="BD51" s="13" t="s">
        <v>122</v>
      </c>
      <c r="BE51" s="13" t="s">
        <v>122</v>
      </c>
      <c r="BF51" s="13" t="s">
        <v>122</v>
      </c>
    </row>
    <row r="52" spans="2:58" s="15" customFormat="1" ht="18.75" x14ac:dyDescent="0.25">
      <c r="B52" s="2" t="str">
        <f>F_Inputs_Formatted!B52</f>
        <v>SSC</v>
      </c>
      <c r="C52" s="2" t="str">
        <f>F_Inputs_Formatted!C52</f>
        <v>South Staffordshire Water</v>
      </c>
      <c r="D52" s="2" t="str">
        <f>F_Inputs_Formatted!D52</f>
        <v>England</v>
      </c>
      <c r="E52" s="2" t="str">
        <f>F_Inputs_Formatted!E52</f>
        <v>Company</v>
      </c>
      <c r="F52" s="2" t="str">
        <f>F_Inputs_Formatted!F52</f>
        <v>WoC</v>
      </c>
      <c r="G52" s="2" t="str">
        <f>F_Inputs_Formatted!G52</f>
        <v>PCL Units</v>
      </c>
      <c r="H52" s="2" t="str">
        <f>F_Inputs_Formatted!H52</f>
        <v>OUT5_09_B_PR24</v>
      </c>
      <c r="I52" s="2" t="str">
        <f>F_Inputs_Formatted!I52</f>
        <v>SSCOUT5_09_B_PR24</v>
      </c>
      <c r="J52" s="2" t="str">
        <f>F_Inputs_Formatted!J52</f>
        <v>Totex</v>
      </c>
      <c r="K52" s="2" t="str">
        <f>F_Inputs_Formatted!K52</f>
        <v xml:space="preserve">Company view </v>
      </c>
      <c r="L52" s="2" t="str">
        <f>F_Inputs_Formatted!L52</f>
        <v>RWQ</v>
      </c>
      <c r="M52" s="2" t="str">
        <f>F_Inputs_Formatted!M52</f>
        <v>Underlying calculations for common performance commitments - wastewater - River water quality?(phosphorus) - Phosphorus emitted in 2020 from treatment works that had a phosphorus limit for the latest calendar year.</v>
      </c>
      <c r="N52" s="2" t="str">
        <f>F_Inputs_Formatted!N52</f>
        <v>kg</v>
      </c>
      <c r="O52" s="2">
        <f>F_Inputs_Formatted!O52</f>
        <v>4</v>
      </c>
      <c r="P52" s="2"/>
      <c r="Q52" s="2" t="s">
        <v>123</v>
      </c>
      <c r="R52" s="2" t="s">
        <v>123</v>
      </c>
      <c r="S52" s="2" t="s">
        <v>123</v>
      </c>
      <c r="T52" s="2" t="s">
        <v>123</v>
      </c>
      <c r="U52" s="2" t="s">
        <v>123</v>
      </c>
      <c r="V52" s="2" t="s">
        <v>123</v>
      </c>
      <c r="W52" s="2" t="s">
        <v>123</v>
      </c>
      <c r="X52" s="2" t="s">
        <v>123</v>
      </c>
      <c r="Y52" s="2" t="s">
        <v>123</v>
      </c>
      <c r="Z52" s="2" t="s">
        <v>123</v>
      </c>
      <c r="AA52" s="2" t="s">
        <v>123</v>
      </c>
      <c r="AB52" s="2" t="s">
        <v>123</v>
      </c>
      <c r="AC52" s="2" t="s">
        <v>123</v>
      </c>
      <c r="AD52" s="2" t="s">
        <v>123</v>
      </c>
      <c r="AE52" s="2" t="s">
        <v>123</v>
      </c>
      <c r="AF52" s="2" t="s">
        <v>123</v>
      </c>
      <c r="AG52" s="2" t="s">
        <v>123</v>
      </c>
      <c r="AH52" s="2" t="s">
        <v>123</v>
      </c>
      <c r="AI52" s="2" t="s">
        <v>123</v>
      </c>
      <c r="AJ52" s="21"/>
      <c r="AK52" s="21"/>
      <c r="AL52" s="21"/>
      <c r="AM52" s="13" t="str">
        <f>IF(P52&lt;&gt;"","Ref required","")</f>
        <v/>
      </c>
      <c r="AN52" s="13" t="s">
        <v>122</v>
      </c>
      <c r="AO52" s="13" t="s">
        <v>122</v>
      </c>
      <c r="AP52" s="13" t="s">
        <v>122</v>
      </c>
      <c r="AQ52" s="13" t="s">
        <v>122</v>
      </c>
      <c r="AR52" s="13" t="s">
        <v>122</v>
      </c>
      <c r="AS52" s="13" t="s">
        <v>122</v>
      </c>
      <c r="AT52" s="13" t="s">
        <v>122</v>
      </c>
      <c r="AU52" s="13" t="s">
        <v>122</v>
      </c>
      <c r="AV52" s="13" t="s">
        <v>122</v>
      </c>
      <c r="AW52" s="13" t="s">
        <v>122</v>
      </c>
      <c r="AX52" s="13" t="s">
        <v>122</v>
      </c>
      <c r="AY52" s="13" t="s">
        <v>122</v>
      </c>
      <c r="AZ52" s="13" t="s">
        <v>122</v>
      </c>
      <c r="BA52" s="13" t="s">
        <v>122</v>
      </c>
      <c r="BB52" s="13" t="s">
        <v>122</v>
      </c>
      <c r="BC52" s="13" t="s">
        <v>122</v>
      </c>
      <c r="BD52" s="13" t="s">
        <v>122</v>
      </c>
      <c r="BE52" s="13" t="s">
        <v>122</v>
      </c>
      <c r="BF52" s="13" t="s">
        <v>122</v>
      </c>
    </row>
    <row r="53" spans="2:58" s="15" customFormat="1" ht="18.75" x14ac:dyDescent="0.25">
      <c r="B53" s="2" t="str">
        <f>F_Inputs_Formatted!B53</f>
        <v>SES</v>
      </c>
      <c r="C53" s="2" t="str">
        <f>F_Inputs_Formatted!C53</f>
        <v>SES Water</v>
      </c>
      <c r="D53" s="2" t="str">
        <f>F_Inputs_Formatted!D53</f>
        <v>England</v>
      </c>
      <c r="E53" s="2" t="str">
        <f>F_Inputs_Formatted!E53</f>
        <v>Company</v>
      </c>
      <c r="F53" s="2" t="str">
        <f>F_Inputs_Formatted!F53</f>
        <v>WoC</v>
      </c>
      <c r="G53" s="2" t="str">
        <f>F_Inputs_Formatted!G53</f>
        <v>PCL Units</v>
      </c>
      <c r="H53" s="2" t="str">
        <f>F_Inputs_Formatted!H53</f>
        <v>OUT5_09_B_PR24</v>
      </c>
      <c r="I53" s="2" t="str">
        <f>F_Inputs_Formatted!I53</f>
        <v>SESOUT5_09_B_PR24</v>
      </c>
      <c r="J53" s="2" t="str">
        <f>F_Inputs_Formatted!J53</f>
        <v>Totex</v>
      </c>
      <c r="K53" s="2" t="str">
        <f>F_Inputs_Formatted!K53</f>
        <v xml:space="preserve">Company view </v>
      </c>
      <c r="L53" s="2" t="str">
        <f>F_Inputs_Formatted!L53</f>
        <v>RWQ</v>
      </c>
      <c r="M53" s="2" t="str">
        <f>F_Inputs_Formatted!M53</f>
        <v>Underlying calculations for common performance commitments - wastewater - River water quality?(phosphorus) - Phosphorus emitted in 2020 from treatment works that had a phosphorus limit for the latest calendar year.</v>
      </c>
      <c r="N53" s="2" t="str">
        <f>F_Inputs_Formatted!N53</f>
        <v>kg</v>
      </c>
      <c r="O53" s="2">
        <f>F_Inputs_Formatted!O53</f>
        <v>4</v>
      </c>
      <c r="P53" s="2"/>
      <c r="Q53" s="2" t="s">
        <v>123</v>
      </c>
      <c r="R53" s="2" t="s">
        <v>123</v>
      </c>
      <c r="S53" s="2" t="s">
        <v>123</v>
      </c>
      <c r="T53" s="2" t="s">
        <v>123</v>
      </c>
      <c r="U53" s="2" t="s">
        <v>123</v>
      </c>
      <c r="V53" s="2" t="s">
        <v>123</v>
      </c>
      <c r="W53" s="2" t="s">
        <v>123</v>
      </c>
      <c r="X53" s="2" t="s">
        <v>123</v>
      </c>
      <c r="Y53" s="2" t="s">
        <v>123</v>
      </c>
      <c r="Z53" s="2" t="s">
        <v>123</v>
      </c>
      <c r="AA53" s="2" t="s">
        <v>123</v>
      </c>
      <c r="AB53" s="2" t="s">
        <v>123</v>
      </c>
      <c r="AC53" s="2" t="s">
        <v>123</v>
      </c>
      <c r="AD53" s="2" t="s">
        <v>123</v>
      </c>
      <c r="AE53" s="2" t="s">
        <v>123</v>
      </c>
      <c r="AF53" s="2" t="s">
        <v>123</v>
      </c>
      <c r="AG53" s="2" t="s">
        <v>123</v>
      </c>
      <c r="AH53" s="2" t="s">
        <v>123</v>
      </c>
      <c r="AI53" s="2" t="s">
        <v>123</v>
      </c>
      <c r="AJ53" s="21"/>
      <c r="AK53" s="21"/>
      <c r="AL53" s="21"/>
      <c r="AM53" s="13" t="str">
        <f>IF(P53&lt;&gt;"","Ref required","")</f>
        <v/>
      </c>
      <c r="AN53" s="13" t="s">
        <v>122</v>
      </c>
      <c r="AO53" s="13" t="s">
        <v>122</v>
      </c>
      <c r="AP53" s="13" t="s">
        <v>122</v>
      </c>
      <c r="AQ53" s="13" t="s">
        <v>122</v>
      </c>
      <c r="AR53" s="13" t="s">
        <v>122</v>
      </c>
      <c r="AS53" s="13" t="s">
        <v>122</v>
      </c>
      <c r="AT53" s="13" t="s">
        <v>122</v>
      </c>
      <c r="AU53" s="13" t="s">
        <v>122</v>
      </c>
      <c r="AV53" s="13" t="s">
        <v>122</v>
      </c>
      <c r="AW53" s="13" t="s">
        <v>122</v>
      </c>
      <c r="AX53" s="13" t="s">
        <v>122</v>
      </c>
      <c r="AY53" s="13" t="s">
        <v>122</v>
      </c>
      <c r="AZ53" s="13" t="s">
        <v>122</v>
      </c>
      <c r="BA53" s="13" t="s">
        <v>122</v>
      </c>
      <c r="BB53" s="13" t="s">
        <v>122</v>
      </c>
      <c r="BC53" s="13" t="s">
        <v>122</v>
      </c>
      <c r="BD53" s="13" t="s">
        <v>122</v>
      </c>
      <c r="BE53" s="13" t="s">
        <v>122</v>
      </c>
      <c r="BF53" s="13" t="s">
        <v>122</v>
      </c>
    </row>
    <row r="54" spans="2:58" s="15" customFormat="1" ht="18.75" x14ac:dyDescent="0.25">
      <c r="B54" s="2" t="str">
        <f>F_Inputs_Formatted!B54</f>
        <v>SWB</v>
      </c>
      <c r="C54" s="2" t="str">
        <f>F_Inputs_Formatted!C54</f>
        <v>South West Water</v>
      </c>
      <c r="D54" s="2" t="str">
        <f>F_Inputs_Formatted!D54</f>
        <v>England</v>
      </c>
      <c r="E54" s="2" t="str">
        <f>F_Inputs_Formatted!E54</f>
        <v>Company</v>
      </c>
      <c r="F54" s="2" t="str">
        <f>F_Inputs_Formatted!F54</f>
        <v>WaSC</v>
      </c>
      <c r="G54" s="2" t="str">
        <f>F_Inputs_Formatted!G54</f>
        <v>PCL Units</v>
      </c>
      <c r="H54" s="2" t="str">
        <f>F_Inputs_Formatted!H54</f>
        <v>OUT5_09_B_PR24</v>
      </c>
      <c r="I54" s="2" t="str">
        <f>F_Inputs_Formatted!I54</f>
        <v>SWBOUT5_09_B_PR24</v>
      </c>
      <c r="J54" s="2" t="str">
        <f>F_Inputs_Formatted!J54</f>
        <v>Totex</v>
      </c>
      <c r="K54" s="2" t="str">
        <f>F_Inputs_Formatted!K54</f>
        <v xml:space="preserve">Company view </v>
      </c>
      <c r="L54" s="2" t="str">
        <f>F_Inputs_Formatted!L54</f>
        <v>RWQ</v>
      </c>
      <c r="M54" s="4" t="str">
        <f>F_Inputs_Formatted!M54</f>
        <v>Underlying calculations for common performance commitments - wastewater - River water quality?(phosphorus) - Phosphorus emitted in 2020 from treatment works that had a phosphorus limit for the latest calendar year.</v>
      </c>
      <c r="N54" s="2" t="str">
        <f>F_Inputs_Formatted!N54</f>
        <v>kg</v>
      </c>
      <c r="O54" s="2">
        <f>F_Inputs_Formatted!O54</f>
        <v>4</v>
      </c>
      <c r="P54" s="2"/>
      <c r="Q54" s="141">
        <f>F_Inputs_Formatted!Q54/10</f>
        <v>6383.4520400000001</v>
      </c>
      <c r="R54" s="141">
        <v>6383.4520400000001</v>
      </c>
      <c r="S54" s="141">
        <v>6383.4520400000001</v>
      </c>
      <c r="T54" s="141">
        <v>6383.4520400000001</v>
      </c>
      <c r="U54" s="141">
        <v>6383.4520400000001</v>
      </c>
      <c r="V54" s="141">
        <v>10984.057709999999</v>
      </c>
      <c r="W54" s="141">
        <v>10984.057709999999</v>
      </c>
      <c r="X54" s="141">
        <v>10984.057709999999</v>
      </c>
      <c r="Y54" s="141">
        <v>10984.057709999999</v>
      </c>
      <c r="Z54" s="141">
        <v>10984.057709999999</v>
      </c>
      <c r="AA54" s="141">
        <v>22187.10872</v>
      </c>
      <c r="AB54" s="141">
        <v>22187.10872</v>
      </c>
      <c r="AC54" s="141">
        <v>22562.56192</v>
      </c>
      <c r="AD54" s="141">
        <v>22562.56192</v>
      </c>
      <c r="AE54" s="141">
        <v>23333.643830000001</v>
      </c>
      <c r="AF54" s="141">
        <v>40058.60641</v>
      </c>
      <c r="AG54" s="141">
        <v>41088.577399999995</v>
      </c>
      <c r="AH54" s="141">
        <v>42530.932659999999</v>
      </c>
      <c r="AI54" s="141">
        <v>45361.30027</v>
      </c>
      <c r="AJ54" s="21"/>
      <c r="AK54" s="21"/>
      <c r="AL54" s="21"/>
      <c r="AM54" s="13" t="str">
        <f>IF(P54&lt;&gt;"","Ref required","")</f>
        <v/>
      </c>
      <c r="AN54" s="13" t="s">
        <v>354</v>
      </c>
      <c r="AO54" s="13" t="s">
        <v>354</v>
      </c>
      <c r="AP54" s="13" t="s">
        <v>354</v>
      </c>
      <c r="AQ54" s="13" t="s">
        <v>354</v>
      </c>
      <c r="AR54" s="13" t="s">
        <v>354</v>
      </c>
      <c r="AS54" s="13" t="s">
        <v>354</v>
      </c>
      <c r="AT54" s="13" t="s">
        <v>354</v>
      </c>
      <c r="AU54" s="13" t="s">
        <v>354</v>
      </c>
      <c r="AV54" s="13" t="s">
        <v>354</v>
      </c>
      <c r="AW54" s="13" t="s">
        <v>354</v>
      </c>
      <c r="AX54" s="13" t="s">
        <v>354</v>
      </c>
      <c r="AY54" s="13" t="s">
        <v>354</v>
      </c>
      <c r="AZ54" s="13" t="s">
        <v>354</v>
      </c>
      <c r="BA54" s="13" t="s">
        <v>354</v>
      </c>
      <c r="BB54" s="13" t="s">
        <v>354</v>
      </c>
      <c r="BC54" s="13" t="s">
        <v>354</v>
      </c>
      <c r="BD54" s="13" t="s">
        <v>354</v>
      </c>
      <c r="BE54" s="13" t="s">
        <v>354</v>
      </c>
      <c r="BF54" s="13" t="s">
        <v>354</v>
      </c>
    </row>
    <row r="55" spans="2:58" s="15" customFormat="1" ht="18.75" x14ac:dyDescent="0.25">
      <c r="B55" s="2" t="str">
        <f>F_Inputs_Formatted!B55</f>
        <v>BRL</v>
      </c>
      <c r="C55" s="2" t="str">
        <f>F_Inputs_Formatted!C55</f>
        <v>Bristol Water</v>
      </c>
      <c r="D55" s="2" t="str">
        <f>F_Inputs_Formatted!D55</f>
        <v>England</v>
      </c>
      <c r="E55" s="2" t="str">
        <f>F_Inputs_Formatted!E55</f>
        <v>Company</v>
      </c>
      <c r="F55" s="2" t="str">
        <f>F_Inputs_Formatted!F55</f>
        <v>WoC</v>
      </c>
      <c r="G55" s="2" t="str">
        <f>F_Inputs_Formatted!G55</f>
        <v>PCL Units</v>
      </c>
      <c r="H55" s="2" t="str">
        <f>F_Inputs_Formatted!H55</f>
        <v>OUT5_09_B_PR24</v>
      </c>
      <c r="I55" s="2" t="str">
        <f>F_Inputs_Formatted!I55</f>
        <v>BRLOUT5_09_B_PR24</v>
      </c>
      <c r="J55" s="2" t="str">
        <f>F_Inputs_Formatted!J55</f>
        <v>Totex</v>
      </c>
      <c r="K55" s="2" t="str">
        <f>F_Inputs_Formatted!K55</f>
        <v xml:space="preserve">Company view </v>
      </c>
      <c r="L55" s="2" t="str">
        <f>F_Inputs_Formatted!L55</f>
        <v>RWQ</v>
      </c>
      <c r="M55" s="2" t="str">
        <f>F_Inputs_Formatted!M55</f>
        <v>Underlying calculations for common performance commitments - wastewater - River water quality?(phosphorus) - Phosphorus emitted in 2020 from treatment works that had a phosphorus limit for the latest calendar year.</v>
      </c>
      <c r="N55" s="2" t="str">
        <f>F_Inputs_Formatted!N55</f>
        <v>kg</v>
      </c>
      <c r="O55" s="2">
        <f>F_Inputs_Formatted!O55</f>
        <v>4</v>
      </c>
      <c r="P55" s="2"/>
      <c r="Q55" s="2" t="s">
        <v>123</v>
      </c>
      <c r="R55" s="2" t="s">
        <v>123</v>
      </c>
      <c r="S55" s="2" t="s">
        <v>123</v>
      </c>
      <c r="T55" s="2" t="s">
        <v>123</v>
      </c>
      <c r="U55" s="2" t="s">
        <v>123</v>
      </c>
      <c r="V55" s="2" t="s">
        <v>123</v>
      </c>
      <c r="W55" s="2" t="s">
        <v>123</v>
      </c>
      <c r="X55" s="2" t="s">
        <v>123</v>
      </c>
      <c r="Y55" s="2" t="s">
        <v>123</v>
      </c>
      <c r="Z55" s="2" t="s">
        <v>123</v>
      </c>
      <c r="AA55" s="2" t="s">
        <v>123</v>
      </c>
      <c r="AB55" s="2" t="s">
        <v>123</v>
      </c>
      <c r="AC55" s="2" t="s">
        <v>123</v>
      </c>
      <c r="AD55" s="2" t="s">
        <v>123</v>
      </c>
      <c r="AE55" s="2" t="s">
        <v>123</v>
      </c>
      <c r="AF55" s="2" t="s">
        <v>123</v>
      </c>
      <c r="AG55" s="2" t="s">
        <v>123</v>
      </c>
      <c r="AH55" s="2" t="s">
        <v>123</v>
      </c>
      <c r="AI55" s="2" t="s">
        <v>123</v>
      </c>
      <c r="AJ55" s="21"/>
      <c r="AK55" s="21"/>
      <c r="AL55" s="21"/>
      <c r="AM55" s="13" t="str">
        <f>IF(P55&lt;&gt;"","Ref required","")</f>
        <v/>
      </c>
      <c r="AN55" s="13" t="s">
        <v>122</v>
      </c>
      <c r="AO55" s="13" t="s">
        <v>122</v>
      </c>
      <c r="AP55" s="13" t="s">
        <v>122</v>
      </c>
      <c r="AQ55" s="13" t="s">
        <v>122</v>
      </c>
      <c r="AR55" s="13" t="s">
        <v>122</v>
      </c>
      <c r="AS55" s="13" t="s">
        <v>122</v>
      </c>
      <c r="AT55" s="13" t="s">
        <v>122</v>
      </c>
      <c r="AU55" s="13" t="s">
        <v>122</v>
      </c>
      <c r="AV55" s="13" t="s">
        <v>122</v>
      </c>
      <c r="AW55" s="13" t="s">
        <v>122</v>
      </c>
      <c r="AX55" s="13" t="s">
        <v>122</v>
      </c>
      <c r="AY55" s="13" t="s">
        <v>122</v>
      </c>
      <c r="AZ55" s="13" t="s">
        <v>122</v>
      </c>
      <c r="BA55" s="13" t="s">
        <v>122</v>
      </c>
      <c r="BB55" s="13" t="s">
        <v>122</v>
      </c>
      <c r="BC55" s="13" t="s">
        <v>122</v>
      </c>
      <c r="BD55" s="13" t="s">
        <v>122</v>
      </c>
      <c r="BE55" s="13" t="s">
        <v>122</v>
      </c>
      <c r="BF55" s="13" t="s">
        <v>122</v>
      </c>
    </row>
    <row r="56" spans="2:58" s="15" customFormat="1" ht="18.75" x14ac:dyDescent="0.25">
      <c r="B56" s="2" t="str">
        <f>F_Inputs_Formatted!B56</f>
        <v>ANH</v>
      </c>
      <c r="C56" s="2" t="str">
        <f>F_Inputs_Formatted!C56</f>
        <v>Anglian Water</v>
      </c>
      <c r="D56" s="2" t="str">
        <f>F_Inputs_Formatted!D56</f>
        <v>England</v>
      </c>
      <c r="E56" s="2" t="str">
        <f>F_Inputs_Formatted!E56</f>
        <v>Company</v>
      </c>
      <c r="F56" s="2" t="str">
        <f>F_Inputs_Formatted!F56</f>
        <v>WaSC</v>
      </c>
      <c r="G56" s="2" t="str">
        <f>F_Inputs_Formatted!G56</f>
        <v>PCL Units</v>
      </c>
      <c r="H56" s="2" t="str">
        <f>F_Inputs_Formatted!H56</f>
        <v>OUT5_09_C_PR24</v>
      </c>
      <c r="I56" s="2" t="str">
        <f>F_Inputs_Formatted!I56</f>
        <v>ANHOUT5_09_C_PR24</v>
      </c>
      <c r="J56" s="2" t="str">
        <f>F_Inputs_Formatted!J56</f>
        <v>Totex</v>
      </c>
      <c r="K56" s="2" t="str">
        <f>F_Inputs_Formatted!K56</f>
        <v xml:space="preserve">Company view </v>
      </c>
      <c r="L56" s="2" t="str">
        <f>F_Inputs_Formatted!L56</f>
        <v>RWQ</v>
      </c>
      <c r="M56" s="2" t="str">
        <f>F_Inputs_Formatted!M56</f>
        <v>Underlying calculations for common performance commitments - wastewater - River water quality?(phosphorus) - Phosphorus emitted in the latest calendar year from treatment works that had a phosphorus limit.</v>
      </c>
      <c r="N56" s="2" t="str">
        <f>F_Inputs_Formatted!N56</f>
        <v>kg</v>
      </c>
      <c r="O56" s="2">
        <f>F_Inputs_Formatted!O56</f>
        <v>4</v>
      </c>
      <c r="P56" s="2"/>
      <c r="Q56" s="2"/>
      <c r="R56" s="2"/>
      <c r="S56" s="2"/>
      <c r="T56" s="2"/>
      <c r="U56" s="2"/>
      <c r="V56" s="2"/>
      <c r="W56" s="2"/>
      <c r="X56" s="2"/>
      <c r="Y56" s="2"/>
      <c r="Z56" s="2"/>
      <c r="AA56" s="2"/>
      <c r="AB56" s="2"/>
      <c r="AC56" s="2"/>
      <c r="AD56" s="2"/>
      <c r="AE56" s="2"/>
      <c r="AF56" s="2"/>
      <c r="AG56" s="2"/>
      <c r="AH56" s="2"/>
      <c r="AI56" s="2"/>
      <c r="AJ56" s="21"/>
      <c r="AK56" s="21"/>
      <c r="AL56" s="21"/>
      <c r="AM56" s="13" t="str">
        <f>IF(P56&lt;&gt;"","Ref required","")</f>
        <v/>
      </c>
      <c r="AN56" s="13" t="str">
        <f t="shared" si="1"/>
        <v/>
      </c>
      <c r="AO56" s="13" t="str">
        <f t="shared" si="2"/>
        <v/>
      </c>
      <c r="AP56" s="13" t="str">
        <f t="shared" si="3"/>
        <v/>
      </c>
      <c r="AQ56" s="13" t="str">
        <f t="shared" si="4"/>
        <v/>
      </c>
      <c r="AR56" s="13" t="str">
        <f t="shared" si="5"/>
        <v/>
      </c>
      <c r="AS56" s="13" t="str">
        <f t="shared" si="6"/>
        <v/>
      </c>
      <c r="AT56" s="13" t="str">
        <f t="shared" si="7"/>
        <v/>
      </c>
      <c r="AU56" s="13" t="str">
        <f t="shared" si="8"/>
        <v/>
      </c>
      <c r="AV56" s="13" t="str">
        <f t="shared" si="9"/>
        <v/>
      </c>
      <c r="AW56" s="13" t="str">
        <f t="shared" si="10"/>
        <v/>
      </c>
      <c r="AX56" s="13" t="str">
        <f t="shared" si="11"/>
        <v/>
      </c>
      <c r="AY56" s="13" t="str">
        <f t="shared" si="12"/>
        <v/>
      </c>
      <c r="AZ56" s="13" t="str">
        <f t="shared" si="13"/>
        <v/>
      </c>
      <c r="BA56" s="13" t="str">
        <f t="shared" si="14"/>
        <v/>
      </c>
      <c r="BB56" s="13" t="str">
        <f t="shared" si="15"/>
        <v/>
      </c>
      <c r="BC56" s="13" t="str">
        <f t="shared" si="16"/>
        <v/>
      </c>
      <c r="BD56" s="13" t="str">
        <f t="shared" si="17"/>
        <v/>
      </c>
      <c r="BE56" s="13" t="str">
        <f t="shared" si="18"/>
        <v/>
      </c>
      <c r="BF56" s="13" t="str">
        <f t="shared" si="19"/>
        <v/>
      </c>
    </row>
    <row r="57" spans="2:58" s="15" customFormat="1" ht="18.75" x14ac:dyDescent="0.25">
      <c r="B57" s="2" t="str">
        <f>F_Inputs_Formatted!B57</f>
        <v>WSH</v>
      </c>
      <c r="C57" s="2" t="str">
        <f>F_Inputs_Formatted!C57</f>
        <v>Dŵr Cymru</v>
      </c>
      <c r="D57" s="2" t="str">
        <f>F_Inputs_Formatted!D57</f>
        <v>Wales</v>
      </c>
      <c r="E57" s="2" t="str">
        <f>F_Inputs_Formatted!E57</f>
        <v>Company</v>
      </c>
      <c r="F57" s="2" t="str">
        <f>F_Inputs_Formatted!F57</f>
        <v>WaSC</v>
      </c>
      <c r="G57" s="2" t="str">
        <f>F_Inputs_Formatted!G57</f>
        <v>PCL Units</v>
      </c>
      <c r="H57" s="2" t="str">
        <f>F_Inputs_Formatted!H57</f>
        <v>OUT5_09_C_PR24</v>
      </c>
      <c r="I57" s="2" t="str">
        <f>F_Inputs_Formatted!I57</f>
        <v>WSHOUT5_09_C_PR24</v>
      </c>
      <c r="J57" s="2" t="str">
        <f>F_Inputs_Formatted!J57</f>
        <v>Totex</v>
      </c>
      <c r="K57" s="2" t="str">
        <f>F_Inputs_Formatted!K57</f>
        <v xml:space="preserve">Company view </v>
      </c>
      <c r="L57" s="2" t="str">
        <f>F_Inputs_Formatted!L57</f>
        <v>RWQ</v>
      </c>
      <c r="M57" s="2" t="str">
        <f>F_Inputs_Formatted!M57</f>
        <v>Underlying calculations for common performance commitments - wastewater - River water quality?(phosphorus) - Phosphorus emitted in the latest calendar year from treatment works that had a phosphorus limit.</v>
      </c>
      <c r="N57" s="2" t="str">
        <f>F_Inputs_Formatted!N57</f>
        <v>kg</v>
      </c>
      <c r="O57" s="2">
        <f>F_Inputs_Formatted!O57</f>
        <v>4</v>
      </c>
      <c r="P57" s="2"/>
      <c r="Q57" s="2"/>
      <c r="R57" s="2"/>
      <c r="S57" s="2"/>
      <c r="T57" s="2"/>
      <c r="U57" s="2"/>
      <c r="V57" s="2"/>
      <c r="W57" s="2"/>
      <c r="X57" s="2"/>
      <c r="Y57" s="2"/>
      <c r="Z57" s="2"/>
      <c r="AA57" s="2"/>
      <c r="AB57" s="2"/>
      <c r="AC57" s="2"/>
      <c r="AD57" s="2"/>
      <c r="AE57" s="2"/>
      <c r="AF57" s="2"/>
      <c r="AG57" s="2"/>
      <c r="AH57" s="2"/>
      <c r="AI57" s="2"/>
      <c r="AJ57" s="21"/>
      <c r="AK57" s="21"/>
      <c r="AL57" s="21"/>
      <c r="AM57" s="13" t="str">
        <f>IF(P57&lt;&gt;"","Ref required","")</f>
        <v/>
      </c>
      <c r="AN57" s="13" t="str">
        <f t="shared" si="1"/>
        <v/>
      </c>
      <c r="AO57" s="13" t="str">
        <f t="shared" si="2"/>
        <v/>
      </c>
      <c r="AP57" s="13" t="str">
        <f t="shared" si="3"/>
        <v/>
      </c>
      <c r="AQ57" s="13" t="str">
        <f t="shared" si="4"/>
        <v/>
      </c>
      <c r="AR57" s="13" t="str">
        <f t="shared" si="5"/>
        <v/>
      </c>
      <c r="AS57" s="13" t="str">
        <f t="shared" si="6"/>
        <v/>
      </c>
      <c r="AT57" s="13" t="str">
        <f t="shared" si="7"/>
        <v/>
      </c>
      <c r="AU57" s="13" t="str">
        <f t="shared" si="8"/>
        <v/>
      </c>
      <c r="AV57" s="13" t="str">
        <f t="shared" si="9"/>
        <v/>
      </c>
      <c r="AW57" s="13" t="str">
        <f t="shared" si="10"/>
        <v/>
      </c>
      <c r="AX57" s="13" t="str">
        <f t="shared" si="11"/>
        <v/>
      </c>
      <c r="AY57" s="13" t="str">
        <f t="shared" si="12"/>
        <v/>
      </c>
      <c r="AZ57" s="13" t="str">
        <f t="shared" si="13"/>
        <v/>
      </c>
      <c r="BA57" s="13" t="str">
        <f t="shared" si="14"/>
        <v/>
      </c>
      <c r="BB57" s="13" t="str">
        <f t="shared" si="15"/>
        <v/>
      </c>
      <c r="BC57" s="13" t="str">
        <f t="shared" si="16"/>
        <v/>
      </c>
      <c r="BD57" s="13" t="str">
        <f t="shared" si="17"/>
        <v/>
      </c>
      <c r="BE57" s="13" t="str">
        <f t="shared" si="18"/>
        <v/>
      </c>
      <c r="BF57" s="13" t="str">
        <f t="shared" si="19"/>
        <v/>
      </c>
    </row>
    <row r="58" spans="2:58" s="15" customFormat="1" ht="18.75" x14ac:dyDescent="0.25">
      <c r="B58" s="2" t="str">
        <f>F_Inputs_Formatted!B58</f>
        <v>HDD</v>
      </c>
      <c r="C58" s="2" t="str">
        <f>F_Inputs_Formatted!C58</f>
        <v>Hafren Dyfrdwy</v>
      </c>
      <c r="D58" s="2" t="str">
        <f>F_Inputs_Formatted!D58</f>
        <v>Wales</v>
      </c>
      <c r="E58" s="2" t="str">
        <f>F_Inputs_Formatted!E58</f>
        <v>Company</v>
      </c>
      <c r="F58" s="2" t="str">
        <f>F_Inputs_Formatted!F58</f>
        <v>WaSC</v>
      </c>
      <c r="G58" s="2" t="str">
        <f>F_Inputs_Formatted!G58</f>
        <v>PCL Units</v>
      </c>
      <c r="H58" s="2" t="str">
        <f>F_Inputs_Formatted!H58</f>
        <v>OUT5_09_C_PR24</v>
      </c>
      <c r="I58" s="2" t="str">
        <f>F_Inputs_Formatted!I58</f>
        <v>HDDOUT5_09_C_PR24</v>
      </c>
      <c r="J58" s="2" t="str">
        <f>F_Inputs_Formatted!J58</f>
        <v>Totex</v>
      </c>
      <c r="K58" s="2" t="str">
        <f>F_Inputs_Formatted!K58</f>
        <v xml:space="preserve">Company view </v>
      </c>
      <c r="L58" s="2" t="str">
        <f>F_Inputs_Formatted!L58</f>
        <v>RWQ</v>
      </c>
      <c r="M58" s="2" t="str">
        <f>F_Inputs_Formatted!M58</f>
        <v>Underlying calculations for common performance commitments - wastewater - River water quality?(phosphorus) - Phosphorus emitted in the latest calendar year from treatment works that had a phosphorus limit.</v>
      </c>
      <c r="N58" s="2" t="str">
        <f>F_Inputs_Formatted!N58</f>
        <v>kg</v>
      </c>
      <c r="O58" s="2">
        <f>F_Inputs_Formatted!O58</f>
        <v>4</v>
      </c>
      <c r="P58" s="2"/>
      <c r="Q58" s="2"/>
      <c r="R58" s="2"/>
      <c r="S58" s="2"/>
      <c r="T58" s="2"/>
      <c r="U58" s="2"/>
      <c r="V58" s="2"/>
      <c r="W58" s="2"/>
      <c r="X58" s="2"/>
      <c r="Y58" s="2"/>
      <c r="Z58" s="2"/>
      <c r="AA58" s="2"/>
      <c r="AB58" s="2"/>
      <c r="AC58" s="2"/>
      <c r="AD58" s="2"/>
      <c r="AE58" s="2"/>
      <c r="AF58" s="2"/>
      <c r="AG58" s="2"/>
      <c r="AH58" s="2"/>
      <c r="AI58" s="2"/>
      <c r="AJ58" s="21"/>
      <c r="AK58" s="21"/>
      <c r="AL58" s="21"/>
      <c r="AM58" s="13" t="str">
        <f>IF(P58&lt;&gt;"","Ref required","")</f>
        <v/>
      </c>
      <c r="AN58" s="13" t="str">
        <f t="shared" si="1"/>
        <v/>
      </c>
      <c r="AO58" s="13" t="str">
        <f t="shared" si="2"/>
        <v/>
      </c>
      <c r="AP58" s="13" t="str">
        <f t="shared" si="3"/>
        <v/>
      </c>
      <c r="AQ58" s="13" t="str">
        <f t="shared" si="4"/>
        <v/>
      </c>
      <c r="AR58" s="13" t="str">
        <f t="shared" si="5"/>
        <v/>
      </c>
      <c r="AS58" s="13" t="str">
        <f t="shared" si="6"/>
        <v/>
      </c>
      <c r="AT58" s="13" t="str">
        <f t="shared" si="7"/>
        <v/>
      </c>
      <c r="AU58" s="13" t="str">
        <f t="shared" si="8"/>
        <v/>
      </c>
      <c r="AV58" s="13" t="str">
        <f t="shared" si="9"/>
        <v/>
      </c>
      <c r="AW58" s="13" t="str">
        <f t="shared" si="10"/>
        <v/>
      </c>
      <c r="AX58" s="13" t="str">
        <f t="shared" si="11"/>
        <v/>
      </c>
      <c r="AY58" s="13" t="str">
        <f t="shared" si="12"/>
        <v/>
      </c>
      <c r="AZ58" s="13" t="str">
        <f t="shared" si="13"/>
        <v/>
      </c>
      <c r="BA58" s="13" t="str">
        <f t="shared" si="14"/>
        <v/>
      </c>
      <c r="BB58" s="13" t="str">
        <f t="shared" si="15"/>
        <v/>
      </c>
      <c r="BC58" s="13" t="str">
        <f t="shared" si="16"/>
        <v/>
      </c>
      <c r="BD58" s="13" t="str">
        <f t="shared" si="17"/>
        <v/>
      </c>
      <c r="BE58" s="13" t="str">
        <f t="shared" si="18"/>
        <v/>
      </c>
      <c r="BF58" s="13" t="str">
        <f t="shared" si="19"/>
        <v/>
      </c>
    </row>
    <row r="59" spans="2:58" s="15" customFormat="1" ht="18.75" x14ac:dyDescent="0.25">
      <c r="B59" s="2" t="str">
        <f>F_Inputs_Formatted!B59</f>
        <v>NES</v>
      </c>
      <c r="C59" s="2" t="str">
        <f>F_Inputs_Formatted!C59</f>
        <v>Northumbrian Water</v>
      </c>
      <c r="D59" s="2" t="str">
        <f>F_Inputs_Formatted!D59</f>
        <v>England</v>
      </c>
      <c r="E59" s="2" t="str">
        <f>F_Inputs_Formatted!E59</f>
        <v>Company</v>
      </c>
      <c r="F59" s="2" t="str">
        <f>F_Inputs_Formatted!F59</f>
        <v>WaSC</v>
      </c>
      <c r="G59" s="2" t="str">
        <f>F_Inputs_Formatted!G59</f>
        <v>PCL Units</v>
      </c>
      <c r="H59" s="2" t="str">
        <f>F_Inputs_Formatted!H59</f>
        <v>OUT5_09_C_PR24</v>
      </c>
      <c r="I59" s="2" t="str">
        <f>F_Inputs_Formatted!I59</f>
        <v>NESOUT5_09_C_PR24</v>
      </c>
      <c r="J59" s="2" t="str">
        <f>F_Inputs_Formatted!J59</f>
        <v>Totex</v>
      </c>
      <c r="K59" s="2" t="str">
        <f>F_Inputs_Formatted!K59</f>
        <v xml:space="preserve">Company view </v>
      </c>
      <c r="L59" s="2" t="str">
        <f>F_Inputs_Formatted!L59</f>
        <v>RWQ</v>
      </c>
      <c r="M59" s="2" t="str">
        <f>F_Inputs_Formatted!M59</f>
        <v>Underlying calculations for common performance commitments - wastewater - River water quality?(phosphorus) - Phosphorus emitted in the latest calendar year from treatment works that had a phosphorus limit.</v>
      </c>
      <c r="N59" s="2" t="str">
        <f>F_Inputs_Formatted!N59</f>
        <v>kg</v>
      </c>
      <c r="O59" s="2">
        <f>F_Inputs_Formatted!O59</f>
        <v>4</v>
      </c>
      <c r="P59" s="2"/>
      <c r="Q59" s="2"/>
      <c r="R59" s="2"/>
      <c r="S59" s="2"/>
      <c r="T59" s="2"/>
      <c r="U59" s="2"/>
      <c r="V59" s="2"/>
      <c r="W59" s="2"/>
      <c r="X59" s="2"/>
      <c r="Y59" s="2"/>
      <c r="Z59" s="2"/>
      <c r="AA59" s="2"/>
      <c r="AB59" s="2"/>
      <c r="AC59" s="2"/>
      <c r="AD59" s="2"/>
      <c r="AE59" s="2"/>
      <c r="AF59" s="2"/>
      <c r="AG59" s="2"/>
      <c r="AH59" s="2"/>
      <c r="AI59" s="2"/>
      <c r="AJ59" s="21"/>
      <c r="AK59" s="21"/>
      <c r="AL59" s="21"/>
      <c r="AM59" s="13" t="str">
        <f>IF(P59&lt;&gt;"","Ref required","")</f>
        <v/>
      </c>
      <c r="AN59" s="13" t="str">
        <f t="shared" si="1"/>
        <v/>
      </c>
      <c r="AO59" s="13" t="str">
        <f t="shared" si="2"/>
        <v/>
      </c>
      <c r="AP59" s="13" t="str">
        <f t="shared" si="3"/>
        <v/>
      </c>
      <c r="AQ59" s="13" t="str">
        <f t="shared" si="4"/>
        <v/>
      </c>
      <c r="AR59" s="13" t="str">
        <f t="shared" si="5"/>
        <v/>
      </c>
      <c r="AS59" s="13" t="str">
        <f t="shared" si="6"/>
        <v/>
      </c>
      <c r="AT59" s="13" t="str">
        <f t="shared" si="7"/>
        <v/>
      </c>
      <c r="AU59" s="13" t="str">
        <f t="shared" si="8"/>
        <v/>
      </c>
      <c r="AV59" s="13" t="str">
        <f t="shared" si="9"/>
        <v/>
      </c>
      <c r="AW59" s="13" t="str">
        <f t="shared" si="10"/>
        <v/>
      </c>
      <c r="AX59" s="13" t="str">
        <f t="shared" si="11"/>
        <v/>
      </c>
      <c r="AY59" s="13" t="str">
        <f t="shared" si="12"/>
        <v/>
      </c>
      <c r="AZ59" s="13" t="str">
        <f t="shared" si="13"/>
        <v/>
      </c>
      <c r="BA59" s="13" t="str">
        <f t="shared" si="14"/>
        <v/>
      </c>
      <c r="BB59" s="13" t="str">
        <f t="shared" si="15"/>
        <v/>
      </c>
      <c r="BC59" s="13" t="str">
        <f t="shared" si="16"/>
        <v/>
      </c>
      <c r="BD59" s="13" t="str">
        <f t="shared" si="17"/>
        <v/>
      </c>
      <c r="BE59" s="13" t="str">
        <f t="shared" si="18"/>
        <v/>
      </c>
      <c r="BF59" s="13" t="str">
        <f t="shared" si="19"/>
        <v/>
      </c>
    </row>
    <row r="60" spans="2:58" s="15" customFormat="1" ht="18.75" x14ac:dyDescent="0.25">
      <c r="B60" s="2" t="str">
        <f>F_Inputs_Formatted!B60</f>
        <v>SVE</v>
      </c>
      <c r="C60" s="2" t="str">
        <f>F_Inputs_Formatted!C60</f>
        <v>Severn Trent Water</v>
      </c>
      <c r="D60" s="2" t="str">
        <f>F_Inputs_Formatted!D60</f>
        <v>England</v>
      </c>
      <c r="E60" s="2" t="str">
        <f>F_Inputs_Formatted!E60</f>
        <v>Company</v>
      </c>
      <c r="F60" s="2" t="str">
        <f>F_Inputs_Formatted!F60</f>
        <v>WaSC</v>
      </c>
      <c r="G60" s="2" t="str">
        <f>F_Inputs_Formatted!G60</f>
        <v>PCL Units</v>
      </c>
      <c r="H60" s="2" t="str">
        <f>F_Inputs_Formatted!H60</f>
        <v>OUT5_09_C_PR24</v>
      </c>
      <c r="I60" s="2" t="str">
        <f>F_Inputs_Formatted!I60</f>
        <v>SVEOUT5_09_C_PR24</v>
      </c>
      <c r="J60" s="2" t="str">
        <f>F_Inputs_Formatted!J60</f>
        <v>Totex</v>
      </c>
      <c r="K60" s="2" t="str">
        <f>F_Inputs_Formatted!K60</f>
        <v xml:space="preserve">Company view </v>
      </c>
      <c r="L60" s="2" t="str">
        <f>F_Inputs_Formatted!L60</f>
        <v>RWQ</v>
      </c>
      <c r="M60" s="2" t="str">
        <f>F_Inputs_Formatted!M60</f>
        <v>Underlying calculations for common performance commitments - wastewater - River water quality?(phosphorus) - Phosphorus emitted in the latest calendar year from treatment works that had a phosphorus limit.</v>
      </c>
      <c r="N60" s="2" t="str">
        <f>F_Inputs_Formatted!N60</f>
        <v>kg</v>
      </c>
      <c r="O60" s="2">
        <f>F_Inputs_Formatted!O60</f>
        <v>4</v>
      </c>
      <c r="P60" s="2"/>
      <c r="Q60" s="2"/>
      <c r="R60" s="2"/>
      <c r="S60" s="2"/>
      <c r="T60" s="2"/>
      <c r="U60" s="2"/>
      <c r="V60" s="2"/>
      <c r="W60" s="2"/>
      <c r="X60" s="2"/>
      <c r="Y60" s="2"/>
      <c r="Z60" s="2"/>
      <c r="AA60" s="2"/>
      <c r="AB60" s="2"/>
      <c r="AC60" s="2"/>
      <c r="AD60" s="2"/>
      <c r="AE60" s="2"/>
      <c r="AF60" s="2"/>
      <c r="AG60" s="2"/>
      <c r="AH60" s="2"/>
      <c r="AI60" s="2"/>
      <c r="AJ60" s="21"/>
      <c r="AK60" s="21"/>
      <c r="AL60" s="21"/>
      <c r="AM60" s="13" t="str">
        <f>IF(P60&lt;&gt;"","Ref required","")</f>
        <v/>
      </c>
      <c r="AN60" s="13" t="str">
        <f t="shared" si="1"/>
        <v/>
      </c>
      <c r="AO60" s="13" t="str">
        <f t="shared" si="2"/>
        <v/>
      </c>
      <c r="AP60" s="13" t="str">
        <f t="shared" si="3"/>
        <v/>
      </c>
      <c r="AQ60" s="13" t="str">
        <f t="shared" si="4"/>
        <v/>
      </c>
      <c r="AR60" s="13" t="str">
        <f t="shared" si="5"/>
        <v/>
      </c>
      <c r="AS60" s="13" t="str">
        <f t="shared" si="6"/>
        <v/>
      </c>
      <c r="AT60" s="13" t="str">
        <f t="shared" si="7"/>
        <v/>
      </c>
      <c r="AU60" s="13" t="str">
        <f t="shared" si="8"/>
        <v/>
      </c>
      <c r="AV60" s="13" t="str">
        <f t="shared" si="9"/>
        <v/>
      </c>
      <c r="AW60" s="13" t="str">
        <f t="shared" si="10"/>
        <v/>
      </c>
      <c r="AX60" s="13" t="str">
        <f t="shared" si="11"/>
        <v/>
      </c>
      <c r="AY60" s="13" t="str">
        <f t="shared" si="12"/>
        <v/>
      </c>
      <c r="AZ60" s="13" t="str">
        <f t="shared" si="13"/>
        <v/>
      </c>
      <c r="BA60" s="13" t="str">
        <f t="shared" si="14"/>
        <v/>
      </c>
      <c r="BB60" s="13" t="str">
        <f t="shared" si="15"/>
        <v/>
      </c>
      <c r="BC60" s="13" t="str">
        <f t="shared" si="16"/>
        <v/>
      </c>
      <c r="BD60" s="13" t="str">
        <f t="shared" si="17"/>
        <v/>
      </c>
      <c r="BE60" s="13" t="str">
        <f t="shared" si="18"/>
        <v/>
      </c>
      <c r="BF60" s="13" t="str">
        <f t="shared" si="19"/>
        <v/>
      </c>
    </row>
    <row r="61" spans="2:58" s="15" customFormat="1" ht="18.75" x14ac:dyDescent="0.25">
      <c r="B61" s="2" t="str">
        <f>F_Inputs_Formatted!B61</f>
        <v>SRN</v>
      </c>
      <c r="C61" s="2" t="str">
        <f>F_Inputs_Formatted!C61</f>
        <v>Southern Water</v>
      </c>
      <c r="D61" s="2" t="str">
        <f>F_Inputs_Formatted!D61</f>
        <v>England</v>
      </c>
      <c r="E61" s="2" t="str">
        <f>F_Inputs_Formatted!E61</f>
        <v>Company</v>
      </c>
      <c r="F61" s="2" t="str">
        <f>F_Inputs_Formatted!F61</f>
        <v>WaSC</v>
      </c>
      <c r="G61" s="2" t="str">
        <f>F_Inputs_Formatted!G61</f>
        <v>PCL Units</v>
      </c>
      <c r="H61" s="2" t="str">
        <f>F_Inputs_Formatted!H61</f>
        <v>OUT5_09_C_PR24</v>
      </c>
      <c r="I61" s="2" t="str">
        <f>F_Inputs_Formatted!I61</f>
        <v>SRNOUT5_09_C_PR24</v>
      </c>
      <c r="J61" s="2" t="str">
        <f>F_Inputs_Formatted!J61</f>
        <v>Totex</v>
      </c>
      <c r="K61" s="2" t="str">
        <f>F_Inputs_Formatted!K61</f>
        <v xml:space="preserve">Company view </v>
      </c>
      <c r="L61" s="2" t="str">
        <f>F_Inputs_Formatted!L61</f>
        <v>RWQ</v>
      </c>
      <c r="M61" s="2" t="str">
        <f>F_Inputs_Formatted!M61</f>
        <v>Underlying calculations for common performance commitments - wastewater - River water quality?(phosphorus) - Phosphorus emitted in the latest calendar year from treatment works that had a phosphorus limit.</v>
      </c>
      <c r="N61" s="2" t="str">
        <f>F_Inputs_Formatted!N61</f>
        <v>kg</v>
      </c>
      <c r="O61" s="2">
        <f>F_Inputs_Formatted!O61</f>
        <v>4</v>
      </c>
      <c r="P61" s="2"/>
      <c r="Q61" s="2"/>
      <c r="R61" s="2"/>
      <c r="S61" s="2"/>
      <c r="T61" s="2"/>
      <c r="U61" s="2"/>
      <c r="V61" s="2"/>
      <c r="W61" s="2"/>
      <c r="X61" s="2"/>
      <c r="Y61" s="2"/>
      <c r="Z61" s="2"/>
      <c r="AA61" s="2"/>
      <c r="AB61" s="2"/>
      <c r="AC61" s="2"/>
      <c r="AD61" s="2"/>
      <c r="AE61" s="2"/>
      <c r="AF61" s="2"/>
      <c r="AG61" s="2"/>
      <c r="AH61" s="2"/>
      <c r="AI61" s="2"/>
      <c r="AJ61" s="21"/>
      <c r="AK61" s="21"/>
      <c r="AL61" s="21"/>
      <c r="AM61" s="13" t="str">
        <f>IF(P61&lt;&gt;"","Ref required","")</f>
        <v/>
      </c>
      <c r="AN61" s="13" t="str">
        <f t="shared" si="1"/>
        <v/>
      </c>
      <c r="AO61" s="13" t="str">
        <f t="shared" si="2"/>
        <v/>
      </c>
      <c r="AP61" s="13" t="str">
        <f t="shared" si="3"/>
        <v/>
      </c>
      <c r="AQ61" s="13" t="str">
        <f t="shared" si="4"/>
        <v/>
      </c>
      <c r="AR61" s="13" t="str">
        <f t="shared" si="5"/>
        <v/>
      </c>
      <c r="AS61" s="13" t="str">
        <f t="shared" si="6"/>
        <v/>
      </c>
      <c r="AT61" s="13" t="str">
        <f t="shared" si="7"/>
        <v/>
      </c>
      <c r="AU61" s="13" t="str">
        <f t="shared" si="8"/>
        <v/>
      </c>
      <c r="AV61" s="13" t="str">
        <f t="shared" si="9"/>
        <v/>
      </c>
      <c r="AW61" s="13" t="str">
        <f t="shared" si="10"/>
        <v/>
      </c>
      <c r="AX61" s="13" t="str">
        <f t="shared" si="11"/>
        <v/>
      </c>
      <c r="AY61" s="13" t="str">
        <f t="shared" si="12"/>
        <v/>
      </c>
      <c r="AZ61" s="13" t="str">
        <f t="shared" si="13"/>
        <v/>
      </c>
      <c r="BA61" s="13" t="str">
        <f t="shared" si="14"/>
        <v/>
      </c>
      <c r="BB61" s="13" t="str">
        <f t="shared" si="15"/>
        <v/>
      </c>
      <c r="BC61" s="13" t="str">
        <f t="shared" si="16"/>
        <v/>
      </c>
      <c r="BD61" s="13" t="str">
        <f t="shared" si="17"/>
        <v/>
      </c>
      <c r="BE61" s="13" t="str">
        <f t="shared" si="18"/>
        <v/>
      </c>
      <c r="BF61" s="13" t="str">
        <f t="shared" si="19"/>
        <v/>
      </c>
    </row>
    <row r="62" spans="2:58" s="15" customFormat="1" ht="18.75" x14ac:dyDescent="0.25">
      <c r="B62" s="2" t="str">
        <f>F_Inputs_Formatted!B62</f>
        <v>TMS</v>
      </c>
      <c r="C62" s="2" t="str">
        <f>F_Inputs_Formatted!C62</f>
        <v>Thames Water</v>
      </c>
      <c r="D62" s="2" t="str">
        <f>F_Inputs_Formatted!D62</f>
        <v>England</v>
      </c>
      <c r="E62" s="2" t="str">
        <f>F_Inputs_Formatted!E62</f>
        <v>Company</v>
      </c>
      <c r="F62" s="2" t="str">
        <f>F_Inputs_Formatted!F62</f>
        <v>WaSC</v>
      </c>
      <c r="G62" s="2" t="str">
        <f>F_Inputs_Formatted!G62</f>
        <v>PCL Units</v>
      </c>
      <c r="H62" s="2" t="str">
        <f>F_Inputs_Formatted!H62</f>
        <v>OUT5_09_C_PR24</v>
      </c>
      <c r="I62" s="2" t="str">
        <f>F_Inputs_Formatted!I62</f>
        <v>TMSOUT5_09_C_PR24</v>
      </c>
      <c r="J62" s="2" t="str">
        <f>F_Inputs_Formatted!J62</f>
        <v>Totex</v>
      </c>
      <c r="K62" s="2" t="str">
        <f>F_Inputs_Formatted!K62</f>
        <v xml:space="preserve">Company view </v>
      </c>
      <c r="L62" s="2" t="str">
        <f>F_Inputs_Formatted!L62</f>
        <v>RWQ</v>
      </c>
      <c r="M62" s="2" t="str">
        <f>F_Inputs_Formatted!M62</f>
        <v>Underlying calculations for common performance commitments - wastewater - River water quality?(phosphorus) - Phosphorus emitted in the latest calendar year from treatment works that had a phosphorus limit.</v>
      </c>
      <c r="N62" s="2" t="str">
        <f>F_Inputs_Formatted!N62</f>
        <v>kg</v>
      </c>
      <c r="O62" s="2">
        <f>F_Inputs_Formatted!O62</f>
        <v>4</v>
      </c>
      <c r="P62" s="2"/>
      <c r="Q62" s="2"/>
      <c r="R62" s="2"/>
      <c r="S62" s="2"/>
      <c r="T62" s="2"/>
      <c r="U62" s="2"/>
      <c r="V62" s="2"/>
      <c r="W62" s="2"/>
      <c r="X62" s="2"/>
      <c r="Y62" s="2"/>
      <c r="Z62" s="2"/>
      <c r="AA62" s="2"/>
      <c r="AB62" s="2"/>
      <c r="AC62" s="2"/>
      <c r="AD62" s="2"/>
      <c r="AE62" s="2"/>
      <c r="AF62" s="2"/>
      <c r="AG62" s="2"/>
      <c r="AH62" s="2"/>
      <c r="AI62" s="2"/>
      <c r="AJ62" s="21"/>
      <c r="AK62" s="21"/>
      <c r="AL62" s="21"/>
      <c r="AM62" s="13" t="str">
        <f>IF(P62&lt;&gt;"","Ref required","")</f>
        <v/>
      </c>
      <c r="AN62" s="13" t="str">
        <f t="shared" si="1"/>
        <v/>
      </c>
      <c r="AO62" s="13" t="str">
        <f t="shared" si="2"/>
        <v/>
      </c>
      <c r="AP62" s="13" t="str">
        <f t="shared" si="3"/>
        <v/>
      </c>
      <c r="AQ62" s="13" t="str">
        <f t="shared" si="4"/>
        <v/>
      </c>
      <c r="AR62" s="13" t="str">
        <f t="shared" si="5"/>
        <v/>
      </c>
      <c r="AS62" s="13" t="str">
        <f t="shared" si="6"/>
        <v/>
      </c>
      <c r="AT62" s="13" t="str">
        <f t="shared" si="7"/>
        <v/>
      </c>
      <c r="AU62" s="13" t="str">
        <f t="shared" si="8"/>
        <v/>
      </c>
      <c r="AV62" s="13" t="str">
        <f t="shared" si="9"/>
        <v/>
      </c>
      <c r="AW62" s="13" t="str">
        <f t="shared" si="10"/>
        <v/>
      </c>
      <c r="AX62" s="13" t="str">
        <f t="shared" si="11"/>
        <v/>
      </c>
      <c r="AY62" s="13" t="str">
        <f t="shared" si="12"/>
        <v/>
      </c>
      <c r="AZ62" s="13" t="str">
        <f t="shared" si="13"/>
        <v/>
      </c>
      <c r="BA62" s="13" t="str">
        <f t="shared" si="14"/>
        <v/>
      </c>
      <c r="BB62" s="13" t="str">
        <f t="shared" si="15"/>
        <v/>
      </c>
      <c r="BC62" s="13" t="str">
        <f t="shared" si="16"/>
        <v/>
      </c>
      <c r="BD62" s="13" t="str">
        <f t="shared" si="17"/>
        <v/>
      </c>
      <c r="BE62" s="13" t="str">
        <f t="shared" si="18"/>
        <v/>
      </c>
      <c r="BF62" s="13" t="str">
        <f t="shared" si="19"/>
        <v/>
      </c>
    </row>
    <row r="63" spans="2:58" s="15" customFormat="1" ht="18.75" x14ac:dyDescent="0.25">
      <c r="B63" s="2" t="str">
        <f>F_Inputs_Formatted!B63</f>
        <v>NWT</v>
      </c>
      <c r="C63" s="2" t="str">
        <f>F_Inputs_Formatted!C63</f>
        <v xml:space="preserve">United Utilities </v>
      </c>
      <c r="D63" s="2" t="str">
        <f>F_Inputs_Formatted!D63</f>
        <v>England</v>
      </c>
      <c r="E63" s="2" t="str">
        <f>F_Inputs_Formatted!E63</f>
        <v>Company</v>
      </c>
      <c r="F63" s="2" t="str">
        <f>F_Inputs_Formatted!F63</f>
        <v>WaSC</v>
      </c>
      <c r="G63" s="2" t="str">
        <f>F_Inputs_Formatted!G63</f>
        <v>PCL Units</v>
      </c>
      <c r="H63" s="2" t="str">
        <f>F_Inputs_Formatted!H63</f>
        <v>OUT5_09_C_PR24</v>
      </c>
      <c r="I63" s="2" t="str">
        <f>F_Inputs_Formatted!I63</f>
        <v>NWTOUT5_09_C_PR24</v>
      </c>
      <c r="J63" s="2" t="str">
        <f>F_Inputs_Formatted!J63</f>
        <v>Totex</v>
      </c>
      <c r="K63" s="2" t="str">
        <f>F_Inputs_Formatted!K63</f>
        <v xml:space="preserve">Company view </v>
      </c>
      <c r="L63" s="2" t="str">
        <f>F_Inputs_Formatted!L63</f>
        <v>RWQ</v>
      </c>
      <c r="M63" s="2" t="str">
        <f>F_Inputs_Formatted!M63</f>
        <v>Underlying calculations for common performance commitments - wastewater - River water quality?(phosphorus) - Phosphorus emitted in the latest calendar year from treatment works that had a phosphorus limit.</v>
      </c>
      <c r="N63" s="2" t="str">
        <f>F_Inputs_Formatted!N63</f>
        <v>kg</v>
      </c>
      <c r="O63" s="2">
        <f>F_Inputs_Formatted!O63</f>
        <v>4</v>
      </c>
      <c r="P63" s="2"/>
      <c r="Q63" s="2"/>
      <c r="R63" s="2"/>
      <c r="S63" s="2"/>
      <c r="T63" s="2"/>
      <c r="U63" s="2"/>
      <c r="V63" s="2"/>
      <c r="W63" s="2"/>
      <c r="X63" s="2"/>
      <c r="Y63" s="2"/>
      <c r="Z63" s="2"/>
      <c r="AA63" s="2"/>
      <c r="AB63" s="2"/>
      <c r="AC63" s="2"/>
      <c r="AD63" s="2"/>
      <c r="AE63" s="2"/>
      <c r="AF63" s="2"/>
      <c r="AG63" s="2"/>
      <c r="AH63" s="2"/>
      <c r="AI63" s="2"/>
      <c r="AJ63" s="21"/>
      <c r="AK63" s="21"/>
      <c r="AL63" s="21"/>
      <c r="AM63" s="13" t="str">
        <f>IF(P63&lt;&gt;"","Ref required","")</f>
        <v/>
      </c>
      <c r="AN63" s="13" t="str">
        <f t="shared" si="1"/>
        <v/>
      </c>
      <c r="AO63" s="13" t="str">
        <f t="shared" si="2"/>
        <v/>
      </c>
      <c r="AP63" s="13" t="str">
        <f t="shared" si="3"/>
        <v/>
      </c>
      <c r="AQ63" s="13" t="str">
        <f t="shared" si="4"/>
        <v/>
      </c>
      <c r="AR63" s="13" t="str">
        <f t="shared" si="5"/>
        <v/>
      </c>
      <c r="AS63" s="13" t="str">
        <f t="shared" si="6"/>
        <v/>
      </c>
      <c r="AT63" s="13" t="str">
        <f t="shared" si="7"/>
        <v/>
      </c>
      <c r="AU63" s="13" t="str">
        <f t="shared" si="8"/>
        <v/>
      </c>
      <c r="AV63" s="13" t="str">
        <f t="shared" si="9"/>
        <v/>
      </c>
      <c r="AW63" s="13" t="str">
        <f t="shared" si="10"/>
        <v/>
      </c>
      <c r="AX63" s="13" t="str">
        <f t="shared" si="11"/>
        <v/>
      </c>
      <c r="AY63" s="13" t="str">
        <f t="shared" si="12"/>
        <v/>
      </c>
      <c r="AZ63" s="13" t="str">
        <f t="shared" si="13"/>
        <v/>
      </c>
      <c r="BA63" s="13" t="str">
        <f t="shared" si="14"/>
        <v/>
      </c>
      <c r="BB63" s="13" t="str">
        <f t="shared" si="15"/>
        <v/>
      </c>
      <c r="BC63" s="13" t="str">
        <f t="shared" si="16"/>
        <v/>
      </c>
      <c r="BD63" s="13" t="str">
        <f t="shared" si="17"/>
        <v/>
      </c>
      <c r="BE63" s="13" t="str">
        <f t="shared" si="18"/>
        <v/>
      </c>
      <c r="BF63" s="13" t="str">
        <f t="shared" si="19"/>
        <v/>
      </c>
    </row>
    <row r="64" spans="2:58" s="15" customFormat="1" ht="18.75" x14ac:dyDescent="0.25">
      <c r="B64" s="2" t="str">
        <f>F_Inputs_Formatted!B64</f>
        <v>WSX</v>
      </c>
      <c r="C64" s="2" t="str">
        <f>F_Inputs_Formatted!C64</f>
        <v>Wessex Water</v>
      </c>
      <c r="D64" s="2" t="str">
        <f>F_Inputs_Formatted!D64</f>
        <v>England</v>
      </c>
      <c r="E64" s="2" t="str">
        <f>F_Inputs_Formatted!E64</f>
        <v>Company</v>
      </c>
      <c r="F64" s="2" t="str">
        <f>F_Inputs_Formatted!F64</f>
        <v>WaSC</v>
      </c>
      <c r="G64" s="2" t="str">
        <f>F_Inputs_Formatted!G64</f>
        <v>PCL Units</v>
      </c>
      <c r="H64" s="2" t="str">
        <f>F_Inputs_Formatted!H64</f>
        <v>OUT5_09_C_PR24</v>
      </c>
      <c r="I64" s="2" t="str">
        <f>F_Inputs_Formatted!I64</f>
        <v>WSXOUT5_09_C_PR24</v>
      </c>
      <c r="J64" s="2" t="str">
        <f>F_Inputs_Formatted!J64</f>
        <v>Totex</v>
      </c>
      <c r="K64" s="2" t="str">
        <f>F_Inputs_Formatted!K64</f>
        <v xml:space="preserve">Company view </v>
      </c>
      <c r="L64" s="2" t="str">
        <f>F_Inputs_Formatted!L64</f>
        <v>RWQ</v>
      </c>
      <c r="M64" s="2" t="str">
        <f>F_Inputs_Formatted!M64</f>
        <v>Underlying calculations for common performance commitments - wastewater - River water quality?(phosphorus) - Phosphorus emitted in the latest calendar year from treatment works that had a phosphorus limit.</v>
      </c>
      <c r="N64" s="2" t="str">
        <f>F_Inputs_Formatted!N64</f>
        <v>kg</v>
      </c>
      <c r="O64" s="2">
        <f>F_Inputs_Formatted!O64</f>
        <v>4</v>
      </c>
      <c r="P64" s="2"/>
      <c r="Q64" s="2"/>
      <c r="R64" s="2"/>
      <c r="S64" s="2"/>
      <c r="T64" s="2"/>
      <c r="U64" s="2"/>
      <c r="V64" s="2"/>
      <c r="W64" s="2"/>
      <c r="X64" s="2"/>
      <c r="Y64" s="2"/>
      <c r="Z64" s="2"/>
      <c r="AA64" s="2"/>
      <c r="AB64" s="2"/>
      <c r="AC64" s="2"/>
      <c r="AD64" s="2"/>
      <c r="AE64" s="2"/>
      <c r="AF64" s="2"/>
      <c r="AG64" s="2"/>
      <c r="AH64" s="2"/>
      <c r="AI64" s="2"/>
      <c r="AJ64" s="21"/>
      <c r="AK64" s="21"/>
      <c r="AL64" s="21"/>
      <c r="AM64" s="13" t="str">
        <f>IF(P64&lt;&gt;"","Ref required","")</f>
        <v/>
      </c>
      <c r="AN64" s="13" t="str">
        <f t="shared" si="1"/>
        <v/>
      </c>
      <c r="AO64" s="13" t="str">
        <f t="shared" si="2"/>
        <v/>
      </c>
      <c r="AP64" s="13" t="str">
        <f t="shared" si="3"/>
        <v/>
      </c>
      <c r="AQ64" s="13" t="str">
        <f t="shared" si="4"/>
        <v/>
      </c>
      <c r="AR64" s="13" t="str">
        <f t="shared" si="5"/>
        <v/>
      </c>
      <c r="AS64" s="13" t="str">
        <f t="shared" si="6"/>
        <v/>
      </c>
      <c r="AT64" s="13" t="str">
        <f t="shared" si="7"/>
        <v/>
      </c>
      <c r="AU64" s="13" t="str">
        <f t="shared" si="8"/>
        <v/>
      </c>
      <c r="AV64" s="13" t="str">
        <f t="shared" si="9"/>
        <v/>
      </c>
      <c r="AW64" s="13" t="str">
        <f t="shared" si="10"/>
        <v/>
      </c>
      <c r="AX64" s="13" t="str">
        <f t="shared" si="11"/>
        <v/>
      </c>
      <c r="AY64" s="13" t="str">
        <f t="shared" si="12"/>
        <v/>
      </c>
      <c r="AZ64" s="13" t="str">
        <f t="shared" si="13"/>
        <v/>
      </c>
      <c r="BA64" s="13" t="str">
        <f t="shared" si="14"/>
        <v/>
      </c>
      <c r="BB64" s="13" t="str">
        <f t="shared" si="15"/>
        <v/>
      </c>
      <c r="BC64" s="13" t="str">
        <f t="shared" si="16"/>
        <v/>
      </c>
      <c r="BD64" s="13" t="str">
        <f t="shared" si="17"/>
        <v/>
      </c>
      <c r="BE64" s="13" t="str">
        <f t="shared" si="18"/>
        <v/>
      </c>
      <c r="BF64" s="13" t="str">
        <f t="shared" si="19"/>
        <v/>
      </c>
    </row>
    <row r="65" spans="2:58" s="15" customFormat="1" ht="18.75" x14ac:dyDescent="0.25">
      <c r="B65" s="2" t="str">
        <f>F_Inputs_Formatted!B65</f>
        <v>YKY</v>
      </c>
      <c r="C65" s="2" t="str">
        <f>F_Inputs_Formatted!C65</f>
        <v>Yorkshire Water</v>
      </c>
      <c r="D65" s="2" t="str">
        <f>F_Inputs_Formatted!D65</f>
        <v>England</v>
      </c>
      <c r="E65" s="2" t="str">
        <f>F_Inputs_Formatted!E65</f>
        <v>Company</v>
      </c>
      <c r="F65" s="2" t="str">
        <f>F_Inputs_Formatted!F65</f>
        <v>WaSC</v>
      </c>
      <c r="G65" s="2" t="str">
        <f>F_Inputs_Formatted!G65</f>
        <v>PCL Units</v>
      </c>
      <c r="H65" s="2" t="str">
        <f>F_Inputs_Formatted!H65</f>
        <v>OUT5_09_C_PR24</v>
      </c>
      <c r="I65" s="2" t="str">
        <f>F_Inputs_Formatted!I65</f>
        <v>YKYOUT5_09_C_PR24</v>
      </c>
      <c r="J65" s="2" t="str">
        <f>F_Inputs_Formatted!J65</f>
        <v>Totex</v>
      </c>
      <c r="K65" s="2" t="str">
        <f>F_Inputs_Formatted!K65</f>
        <v xml:space="preserve">Company view </v>
      </c>
      <c r="L65" s="2" t="str">
        <f>F_Inputs_Formatted!L65</f>
        <v>RWQ</v>
      </c>
      <c r="M65" s="2" t="str">
        <f>F_Inputs_Formatted!M65</f>
        <v>Underlying calculations for common performance commitments - wastewater - River water quality?(phosphorus) - Phosphorus emitted in the latest calendar year from treatment works that had a phosphorus limit.</v>
      </c>
      <c r="N65" s="2" t="str">
        <f>F_Inputs_Formatted!N65</f>
        <v>kg</v>
      </c>
      <c r="O65" s="2">
        <f>F_Inputs_Formatted!O65</f>
        <v>4</v>
      </c>
      <c r="P65" s="2"/>
      <c r="Q65" s="2"/>
      <c r="R65" s="2"/>
      <c r="S65" s="2"/>
      <c r="T65" s="2"/>
      <c r="U65" s="2"/>
      <c r="V65" s="2"/>
      <c r="W65" s="2"/>
      <c r="X65" s="2"/>
      <c r="Y65" s="2"/>
      <c r="Z65" s="2"/>
      <c r="AA65" s="2"/>
      <c r="AB65" s="2"/>
      <c r="AC65" s="2"/>
      <c r="AD65" s="2"/>
      <c r="AE65" s="2"/>
      <c r="AF65" s="2"/>
      <c r="AG65" s="2"/>
      <c r="AH65" s="2"/>
      <c r="AI65" s="2"/>
      <c r="AJ65" s="21"/>
      <c r="AK65" s="21"/>
      <c r="AL65" s="21"/>
      <c r="AM65" s="13" t="str">
        <f>IF(P65&lt;&gt;"","Ref required","")</f>
        <v/>
      </c>
      <c r="AN65" s="13" t="str">
        <f t="shared" si="1"/>
        <v/>
      </c>
      <c r="AO65" s="13" t="str">
        <f t="shared" si="2"/>
        <v/>
      </c>
      <c r="AP65" s="13" t="str">
        <f t="shared" si="3"/>
        <v/>
      </c>
      <c r="AQ65" s="13" t="str">
        <f t="shared" si="4"/>
        <v/>
      </c>
      <c r="AR65" s="13" t="str">
        <f t="shared" si="5"/>
        <v/>
      </c>
      <c r="AS65" s="13" t="str">
        <f t="shared" si="6"/>
        <v/>
      </c>
      <c r="AT65" s="13" t="str">
        <f t="shared" si="7"/>
        <v/>
      </c>
      <c r="AU65" s="13" t="str">
        <f t="shared" si="8"/>
        <v/>
      </c>
      <c r="AV65" s="13" t="str">
        <f t="shared" si="9"/>
        <v/>
      </c>
      <c r="AW65" s="13" t="str">
        <f t="shared" si="10"/>
        <v/>
      </c>
      <c r="AX65" s="13" t="str">
        <f t="shared" si="11"/>
        <v/>
      </c>
      <c r="AY65" s="13" t="str">
        <f t="shared" si="12"/>
        <v/>
      </c>
      <c r="AZ65" s="13" t="str">
        <f t="shared" si="13"/>
        <v/>
      </c>
      <c r="BA65" s="13" t="str">
        <f t="shared" si="14"/>
        <v/>
      </c>
      <c r="BB65" s="13" t="str">
        <f t="shared" si="15"/>
        <v/>
      </c>
      <c r="BC65" s="13" t="str">
        <f t="shared" si="16"/>
        <v/>
      </c>
      <c r="BD65" s="13" t="str">
        <f t="shared" si="17"/>
        <v/>
      </c>
      <c r="BE65" s="13" t="str">
        <f t="shared" si="18"/>
        <v/>
      </c>
      <c r="BF65" s="13" t="str">
        <f t="shared" si="19"/>
        <v/>
      </c>
    </row>
    <row r="66" spans="2:58" s="15" customFormat="1" ht="18.75" x14ac:dyDescent="0.25">
      <c r="B66" s="2" t="str">
        <f>F_Inputs_Formatted!B66</f>
        <v>AFW</v>
      </c>
      <c r="C66" s="2" t="str">
        <f>F_Inputs_Formatted!C66</f>
        <v>Affinity Water</v>
      </c>
      <c r="D66" s="2" t="str">
        <f>F_Inputs_Formatted!D66</f>
        <v>England</v>
      </c>
      <c r="E66" s="2" t="str">
        <f>F_Inputs_Formatted!E66</f>
        <v>Company</v>
      </c>
      <c r="F66" s="2" t="str">
        <f>F_Inputs_Formatted!F66</f>
        <v>WoC</v>
      </c>
      <c r="G66" s="2" t="str">
        <f>F_Inputs_Formatted!G66</f>
        <v>PCL Units</v>
      </c>
      <c r="H66" s="2" t="str">
        <f>F_Inputs_Formatted!H66</f>
        <v>OUT5_09_C_PR24</v>
      </c>
      <c r="I66" s="2" t="str">
        <f>F_Inputs_Formatted!I66</f>
        <v>AFWOUT5_09_C_PR24</v>
      </c>
      <c r="J66" s="2" t="str">
        <f>F_Inputs_Formatted!J66</f>
        <v>Totex</v>
      </c>
      <c r="K66" s="2" t="str">
        <f>F_Inputs_Formatted!K66</f>
        <v xml:space="preserve">Company view </v>
      </c>
      <c r="L66" s="2" t="str">
        <f>F_Inputs_Formatted!L66</f>
        <v>RWQ</v>
      </c>
      <c r="M66" s="2" t="str">
        <f>F_Inputs_Formatted!M66</f>
        <v>Underlying calculations for common performance commitments - wastewater - River water quality?(phosphorus) - Phosphorus emitted in the latest calendar year from treatment works that had a phosphorus limit.</v>
      </c>
      <c r="N66" s="2" t="str">
        <f>F_Inputs_Formatted!N66</f>
        <v>kg</v>
      </c>
      <c r="O66" s="2">
        <f>F_Inputs_Formatted!O66</f>
        <v>4</v>
      </c>
      <c r="P66" s="2"/>
      <c r="Q66" s="2" t="s">
        <v>123</v>
      </c>
      <c r="R66" s="2" t="s">
        <v>123</v>
      </c>
      <c r="S66" s="2" t="s">
        <v>123</v>
      </c>
      <c r="T66" s="2" t="s">
        <v>123</v>
      </c>
      <c r="U66" s="2" t="s">
        <v>123</v>
      </c>
      <c r="V66" s="2" t="s">
        <v>123</v>
      </c>
      <c r="W66" s="2" t="s">
        <v>123</v>
      </c>
      <c r="X66" s="2" t="s">
        <v>123</v>
      </c>
      <c r="Y66" s="2" t="s">
        <v>123</v>
      </c>
      <c r="Z66" s="2" t="s">
        <v>123</v>
      </c>
      <c r="AA66" s="2" t="s">
        <v>123</v>
      </c>
      <c r="AB66" s="2" t="s">
        <v>123</v>
      </c>
      <c r="AC66" s="2" t="s">
        <v>123</v>
      </c>
      <c r="AD66" s="2" t="s">
        <v>123</v>
      </c>
      <c r="AE66" s="2" t="s">
        <v>123</v>
      </c>
      <c r="AF66" s="2" t="s">
        <v>123</v>
      </c>
      <c r="AG66" s="2" t="s">
        <v>123</v>
      </c>
      <c r="AH66" s="2" t="s">
        <v>123</v>
      </c>
      <c r="AI66" s="2" t="s">
        <v>123</v>
      </c>
      <c r="AJ66" s="21"/>
      <c r="AK66" s="21"/>
      <c r="AL66" s="21"/>
      <c r="AM66" s="13" t="str">
        <f>IF(P66&lt;&gt;"","Ref required","")</f>
        <v/>
      </c>
      <c r="AN66" s="13" t="s">
        <v>122</v>
      </c>
      <c r="AO66" s="13" t="s">
        <v>122</v>
      </c>
      <c r="AP66" s="13" t="s">
        <v>122</v>
      </c>
      <c r="AQ66" s="13" t="s">
        <v>122</v>
      </c>
      <c r="AR66" s="13" t="s">
        <v>122</v>
      </c>
      <c r="AS66" s="13" t="s">
        <v>122</v>
      </c>
      <c r="AT66" s="13" t="s">
        <v>122</v>
      </c>
      <c r="AU66" s="13" t="s">
        <v>122</v>
      </c>
      <c r="AV66" s="13" t="s">
        <v>122</v>
      </c>
      <c r="AW66" s="13" t="s">
        <v>122</v>
      </c>
      <c r="AX66" s="13" t="s">
        <v>122</v>
      </c>
      <c r="AY66" s="13" t="s">
        <v>122</v>
      </c>
      <c r="AZ66" s="13" t="s">
        <v>122</v>
      </c>
      <c r="BA66" s="13" t="s">
        <v>122</v>
      </c>
      <c r="BB66" s="13" t="s">
        <v>122</v>
      </c>
      <c r="BC66" s="13" t="s">
        <v>122</v>
      </c>
      <c r="BD66" s="13" t="s">
        <v>122</v>
      </c>
      <c r="BE66" s="13" t="s">
        <v>122</v>
      </c>
      <c r="BF66" s="13" t="s">
        <v>122</v>
      </c>
    </row>
    <row r="67" spans="2:58" s="15" customFormat="1" ht="18.75" x14ac:dyDescent="0.25">
      <c r="B67" s="2" t="str">
        <f>F_Inputs_Formatted!B67</f>
        <v>PRT</v>
      </c>
      <c r="C67" s="2" t="str">
        <f>F_Inputs_Formatted!C67</f>
        <v>Portsmouth Water</v>
      </c>
      <c r="D67" s="2" t="str">
        <f>F_Inputs_Formatted!D67</f>
        <v>England</v>
      </c>
      <c r="E67" s="2" t="str">
        <f>F_Inputs_Formatted!E67</f>
        <v>Company</v>
      </c>
      <c r="F67" s="2" t="str">
        <f>F_Inputs_Formatted!F67</f>
        <v>WoC</v>
      </c>
      <c r="G67" s="2" t="str">
        <f>F_Inputs_Formatted!G67</f>
        <v>PCL Units</v>
      </c>
      <c r="H67" s="2" t="str">
        <f>F_Inputs_Formatted!H67</f>
        <v>OUT5_09_C_PR24</v>
      </c>
      <c r="I67" s="2" t="str">
        <f>F_Inputs_Formatted!I67</f>
        <v>PRTOUT5_09_C_PR24</v>
      </c>
      <c r="J67" s="2" t="str">
        <f>F_Inputs_Formatted!J67</f>
        <v>Totex</v>
      </c>
      <c r="K67" s="2" t="str">
        <f>F_Inputs_Formatted!K67</f>
        <v xml:space="preserve">Company view </v>
      </c>
      <c r="L67" s="2" t="str">
        <f>F_Inputs_Formatted!L67</f>
        <v>RWQ</v>
      </c>
      <c r="M67" s="2" t="str">
        <f>F_Inputs_Formatted!M67</f>
        <v>Underlying calculations for common performance commitments - wastewater - River water quality?(phosphorus) - Phosphorus emitted in the latest calendar year from treatment works that had a phosphorus limit.</v>
      </c>
      <c r="N67" s="2" t="str">
        <f>F_Inputs_Formatted!N67</f>
        <v>kg</v>
      </c>
      <c r="O67" s="2">
        <f>F_Inputs_Formatted!O67</f>
        <v>4</v>
      </c>
      <c r="P67" s="2"/>
      <c r="Q67" s="2" t="s">
        <v>123</v>
      </c>
      <c r="R67" s="2" t="s">
        <v>123</v>
      </c>
      <c r="S67" s="2" t="s">
        <v>123</v>
      </c>
      <c r="T67" s="2" t="s">
        <v>123</v>
      </c>
      <c r="U67" s="2" t="s">
        <v>123</v>
      </c>
      <c r="V67" s="2" t="s">
        <v>123</v>
      </c>
      <c r="W67" s="2" t="s">
        <v>123</v>
      </c>
      <c r="X67" s="2" t="s">
        <v>123</v>
      </c>
      <c r="Y67" s="2" t="s">
        <v>123</v>
      </c>
      <c r="Z67" s="2" t="s">
        <v>123</v>
      </c>
      <c r="AA67" s="2" t="s">
        <v>123</v>
      </c>
      <c r="AB67" s="2" t="s">
        <v>123</v>
      </c>
      <c r="AC67" s="2" t="s">
        <v>123</v>
      </c>
      <c r="AD67" s="2" t="s">
        <v>123</v>
      </c>
      <c r="AE67" s="2" t="s">
        <v>123</v>
      </c>
      <c r="AF67" s="2" t="s">
        <v>123</v>
      </c>
      <c r="AG67" s="2" t="s">
        <v>123</v>
      </c>
      <c r="AH67" s="2" t="s">
        <v>123</v>
      </c>
      <c r="AI67" s="2" t="s">
        <v>123</v>
      </c>
      <c r="AJ67" s="21"/>
      <c r="AK67" s="21"/>
      <c r="AL67" s="21"/>
      <c r="AM67" s="13" t="str">
        <f>IF(P67&lt;&gt;"","Ref required","")</f>
        <v/>
      </c>
      <c r="AN67" s="13" t="s">
        <v>122</v>
      </c>
      <c r="AO67" s="13" t="s">
        <v>122</v>
      </c>
      <c r="AP67" s="13" t="s">
        <v>122</v>
      </c>
      <c r="AQ67" s="13" t="s">
        <v>122</v>
      </c>
      <c r="AR67" s="13" t="s">
        <v>122</v>
      </c>
      <c r="AS67" s="13" t="s">
        <v>122</v>
      </c>
      <c r="AT67" s="13" t="s">
        <v>122</v>
      </c>
      <c r="AU67" s="13" t="s">
        <v>122</v>
      </c>
      <c r="AV67" s="13" t="s">
        <v>122</v>
      </c>
      <c r="AW67" s="13" t="s">
        <v>122</v>
      </c>
      <c r="AX67" s="13" t="s">
        <v>122</v>
      </c>
      <c r="AY67" s="13" t="s">
        <v>122</v>
      </c>
      <c r="AZ67" s="13" t="s">
        <v>122</v>
      </c>
      <c r="BA67" s="13" t="s">
        <v>122</v>
      </c>
      <c r="BB67" s="13" t="s">
        <v>122</v>
      </c>
      <c r="BC67" s="13" t="s">
        <v>122</v>
      </c>
      <c r="BD67" s="13" t="s">
        <v>122</v>
      </c>
      <c r="BE67" s="13" t="s">
        <v>122</v>
      </c>
      <c r="BF67" s="13" t="s">
        <v>122</v>
      </c>
    </row>
    <row r="68" spans="2:58" s="15" customFormat="1" ht="18.75" x14ac:dyDescent="0.25">
      <c r="B68" s="2" t="str">
        <f>F_Inputs_Formatted!B68</f>
        <v>SEW</v>
      </c>
      <c r="C68" s="2" t="str">
        <f>F_Inputs_Formatted!C68</f>
        <v>South East Water</v>
      </c>
      <c r="D68" s="2" t="str">
        <f>F_Inputs_Formatted!D68</f>
        <v>England</v>
      </c>
      <c r="E68" s="2" t="str">
        <f>F_Inputs_Formatted!E68</f>
        <v>Company</v>
      </c>
      <c r="F68" s="2" t="str">
        <f>F_Inputs_Formatted!F68</f>
        <v>WoC</v>
      </c>
      <c r="G68" s="2" t="str">
        <f>F_Inputs_Formatted!G68</f>
        <v>PCL Units</v>
      </c>
      <c r="H68" s="2" t="str">
        <f>F_Inputs_Formatted!H68</f>
        <v>OUT5_09_C_PR24</v>
      </c>
      <c r="I68" s="2" t="str">
        <f>F_Inputs_Formatted!I68</f>
        <v>SEWOUT5_09_C_PR24</v>
      </c>
      <c r="J68" s="2" t="str">
        <f>F_Inputs_Formatted!J68</f>
        <v>Totex</v>
      </c>
      <c r="K68" s="2" t="str">
        <f>F_Inputs_Formatted!K68</f>
        <v xml:space="preserve">Company view </v>
      </c>
      <c r="L68" s="2" t="str">
        <f>F_Inputs_Formatted!L68</f>
        <v>RWQ</v>
      </c>
      <c r="M68" s="2" t="str">
        <f>F_Inputs_Formatted!M68</f>
        <v>Underlying calculations for common performance commitments - wastewater - River water quality?(phosphorus) - Phosphorus emitted in the latest calendar year from treatment works that had a phosphorus limit.</v>
      </c>
      <c r="N68" s="2" t="str">
        <f>F_Inputs_Formatted!N68</f>
        <v>kg</v>
      </c>
      <c r="O68" s="2">
        <f>F_Inputs_Formatted!O68</f>
        <v>4</v>
      </c>
      <c r="P68" s="2"/>
      <c r="Q68" s="2" t="s">
        <v>123</v>
      </c>
      <c r="R68" s="2" t="s">
        <v>123</v>
      </c>
      <c r="S68" s="2" t="s">
        <v>123</v>
      </c>
      <c r="T68" s="2" t="s">
        <v>123</v>
      </c>
      <c r="U68" s="2" t="s">
        <v>123</v>
      </c>
      <c r="V68" s="2" t="s">
        <v>123</v>
      </c>
      <c r="W68" s="2" t="s">
        <v>123</v>
      </c>
      <c r="X68" s="2" t="s">
        <v>123</v>
      </c>
      <c r="Y68" s="2" t="s">
        <v>123</v>
      </c>
      <c r="Z68" s="2" t="s">
        <v>123</v>
      </c>
      <c r="AA68" s="2" t="s">
        <v>123</v>
      </c>
      <c r="AB68" s="2" t="s">
        <v>123</v>
      </c>
      <c r="AC68" s="2" t="s">
        <v>123</v>
      </c>
      <c r="AD68" s="2" t="s">
        <v>123</v>
      </c>
      <c r="AE68" s="2" t="s">
        <v>123</v>
      </c>
      <c r="AF68" s="2" t="s">
        <v>123</v>
      </c>
      <c r="AG68" s="2" t="s">
        <v>123</v>
      </c>
      <c r="AH68" s="2" t="s">
        <v>123</v>
      </c>
      <c r="AI68" s="2" t="s">
        <v>123</v>
      </c>
      <c r="AJ68" s="21"/>
      <c r="AK68" s="21"/>
      <c r="AL68" s="21"/>
      <c r="AM68" s="13" t="str">
        <f>IF(P68&lt;&gt;"","Ref required","")</f>
        <v/>
      </c>
      <c r="AN68" s="13" t="s">
        <v>122</v>
      </c>
      <c r="AO68" s="13" t="s">
        <v>122</v>
      </c>
      <c r="AP68" s="13" t="s">
        <v>122</v>
      </c>
      <c r="AQ68" s="13" t="s">
        <v>122</v>
      </c>
      <c r="AR68" s="13" t="s">
        <v>122</v>
      </c>
      <c r="AS68" s="13" t="s">
        <v>122</v>
      </c>
      <c r="AT68" s="13" t="s">
        <v>122</v>
      </c>
      <c r="AU68" s="13" t="s">
        <v>122</v>
      </c>
      <c r="AV68" s="13" t="s">
        <v>122</v>
      </c>
      <c r="AW68" s="13" t="s">
        <v>122</v>
      </c>
      <c r="AX68" s="13" t="s">
        <v>122</v>
      </c>
      <c r="AY68" s="13" t="s">
        <v>122</v>
      </c>
      <c r="AZ68" s="13" t="s">
        <v>122</v>
      </c>
      <c r="BA68" s="13" t="s">
        <v>122</v>
      </c>
      <c r="BB68" s="13" t="s">
        <v>122</v>
      </c>
      <c r="BC68" s="13" t="s">
        <v>122</v>
      </c>
      <c r="BD68" s="13" t="s">
        <v>122</v>
      </c>
      <c r="BE68" s="13" t="s">
        <v>122</v>
      </c>
      <c r="BF68" s="13" t="s">
        <v>122</v>
      </c>
    </row>
    <row r="69" spans="2:58" s="15" customFormat="1" ht="18.75" x14ac:dyDescent="0.25">
      <c r="B69" s="2" t="str">
        <f>F_Inputs_Formatted!B69</f>
        <v>SSC</v>
      </c>
      <c r="C69" s="2" t="str">
        <f>F_Inputs_Formatted!C69</f>
        <v>South Staffordshire Water</v>
      </c>
      <c r="D69" s="2" t="str">
        <f>F_Inputs_Formatted!D69</f>
        <v>England</v>
      </c>
      <c r="E69" s="2" t="str">
        <f>F_Inputs_Formatted!E69</f>
        <v>Company</v>
      </c>
      <c r="F69" s="2" t="str">
        <f>F_Inputs_Formatted!F69</f>
        <v>WoC</v>
      </c>
      <c r="G69" s="2" t="str">
        <f>F_Inputs_Formatted!G69</f>
        <v>PCL Units</v>
      </c>
      <c r="H69" s="2" t="str">
        <f>F_Inputs_Formatted!H69</f>
        <v>OUT5_09_C_PR24</v>
      </c>
      <c r="I69" s="2" t="str">
        <f>F_Inputs_Formatted!I69</f>
        <v>SSCOUT5_09_C_PR24</v>
      </c>
      <c r="J69" s="2" t="str">
        <f>F_Inputs_Formatted!J69</f>
        <v>Totex</v>
      </c>
      <c r="K69" s="2" t="str">
        <f>F_Inputs_Formatted!K69</f>
        <v xml:space="preserve">Company view </v>
      </c>
      <c r="L69" s="2" t="str">
        <f>F_Inputs_Formatted!L69</f>
        <v>RWQ</v>
      </c>
      <c r="M69" s="2" t="str">
        <f>F_Inputs_Formatted!M69</f>
        <v>Underlying calculations for common performance commitments - wastewater - River water quality?(phosphorus) - Phosphorus emitted in the latest calendar year from treatment works that had a phosphorus limit.</v>
      </c>
      <c r="N69" s="2" t="str">
        <f>F_Inputs_Formatted!N69</f>
        <v>kg</v>
      </c>
      <c r="O69" s="2">
        <f>F_Inputs_Formatted!O69</f>
        <v>4</v>
      </c>
      <c r="P69" s="2"/>
      <c r="Q69" s="2" t="s">
        <v>123</v>
      </c>
      <c r="R69" s="2" t="s">
        <v>123</v>
      </c>
      <c r="S69" s="2" t="s">
        <v>123</v>
      </c>
      <c r="T69" s="2" t="s">
        <v>123</v>
      </c>
      <c r="U69" s="2" t="s">
        <v>123</v>
      </c>
      <c r="V69" s="2" t="s">
        <v>123</v>
      </c>
      <c r="W69" s="2" t="s">
        <v>123</v>
      </c>
      <c r="X69" s="2" t="s">
        <v>123</v>
      </c>
      <c r="Y69" s="2" t="s">
        <v>123</v>
      </c>
      <c r="Z69" s="2" t="s">
        <v>123</v>
      </c>
      <c r="AA69" s="2" t="s">
        <v>123</v>
      </c>
      <c r="AB69" s="2" t="s">
        <v>123</v>
      </c>
      <c r="AC69" s="2" t="s">
        <v>123</v>
      </c>
      <c r="AD69" s="2" t="s">
        <v>123</v>
      </c>
      <c r="AE69" s="2" t="s">
        <v>123</v>
      </c>
      <c r="AF69" s="2" t="s">
        <v>123</v>
      </c>
      <c r="AG69" s="2" t="s">
        <v>123</v>
      </c>
      <c r="AH69" s="2" t="s">
        <v>123</v>
      </c>
      <c r="AI69" s="2" t="s">
        <v>123</v>
      </c>
      <c r="AJ69" s="21"/>
      <c r="AK69" s="21"/>
      <c r="AL69" s="21"/>
      <c r="AM69" s="13" t="str">
        <f>IF(P69&lt;&gt;"","Ref required","")</f>
        <v/>
      </c>
      <c r="AN69" s="13" t="s">
        <v>122</v>
      </c>
      <c r="AO69" s="13" t="s">
        <v>122</v>
      </c>
      <c r="AP69" s="13" t="s">
        <v>122</v>
      </c>
      <c r="AQ69" s="13" t="s">
        <v>122</v>
      </c>
      <c r="AR69" s="13" t="s">
        <v>122</v>
      </c>
      <c r="AS69" s="13" t="s">
        <v>122</v>
      </c>
      <c r="AT69" s="13" t="s">
        <v>122</v>
      </c>
      <c r="AU69" s="13" t="s">
        <v>122</v>
      </c>
      <c r="AV69" s="13" t="s">
        <v>122</v>
      </c>
      <c r="AW69" s="13" t="s">
        <v>122</v>
      </c>
      <c r="AX69" s="13" t="s">
        <v>122</v>
      </c>
      <c r="AY69" s="13" t="s">
        <v>122</v>
      </c>
      <c r="AZ69" s="13" t="s">
        <v>122</v>
      </c>
      <c r="BA69" s="13" t="s">
        <v>122</v>
      </c>
      <c r="BB69" s="13" t="s">
        <v>122</v>
      </c>
      <c r="BC69" s="13" t="s">
        <v>122</v>
      </c>
      <c r="BD69" s="13" t="s">
        <v>122</v>
      </c>
      <c r="BE69" s="13" t="s">
        <v>122</v>
      </c>
      <c r="BF69" s="13" t="s">
        <v>122</v>
      </c>
    </row>
    <row r="70" spans="2:58" s="15" customFormat="1" ht="18.75" x14ac:dyDescent="0.25">
      <c r="B70" s="2" t="str">
        <f>F_Inputs_Formatted!B70</f>
        <v>SES</v>
      </c>
      <c r="C70" s="2" t="str">
        <f>F_Inputs_Formatted!C70</f>
        <v>SES Water</v>
      </c>
      <c r="D70" s="2" t="str">
        <f>F_Inputs_Formatted!D70</f>
        <v>England</v>
      </c>
      <c r="E70" s="2" t="str">
        <f>F_Inputs_Formatted!E70</f>
        <v>Company</v>
      </c>
      <c r="F70" s="2" t="str">
        <f>F_Inputs_Formatted!F70</f>
        <v>WoC</v>
      </c>
      <c r="G70" s="2" t="str">
        <f>F_Inputs_Formatted!G70</f>
        <v>PCL Units</v>
      </c>
      <c r="H70" s="2" t="str">
        <f>F_Inputs_Formatted!H70</f>
        <v>OUT5_09_C_PR24</v>
      </c>
      <c r="I70" s="2" t="str">
        <f>F_Inputs_Formatted!I70</f>
        <v>SESOUT5_09_C_PR24</v>
      </c>
      <c r="J70" s="2" t="str">
        <f>F_Inputs_Formatted!J70</f>
        <v>Totex</v>
      </c>
      <c r="K70" s="2" t="str">
        <f>F_Inputs_Formatted!K70</f>
        <v xml:space="preserve">Company view </v>
      </c>
      <c r="L70" s="2" t="str">
        <f>F_Inputs_Formatted!L70</f>
        <v>RWQ</v>
      </c>
      <c r="M70" s="2" t="str">
        <f>F_Inputs_Formatted!M70</f>
        <v>Underlying calculations for common performance commitments - wastewater - River water quality?(phosphorus) - Phosphorus emitted in the latest calendar year from treatment works that had a phosphorus limit.</v>
      </c>
      <c r="N70" s="2" t="str">
        <f>F_Inputs_Formatted!N70</f>
        <v>kg</v>
      </c>
      <c r="O70" s="2">
        <f>F_Inputs_Formatted!O70</f>
        <v>4</v>
      </c>
      <c r="P70" s="2"/>
      <c r="Q70" s="2" t="s">
        <v>123</v>
      </c>
      <c r="R70" s="2" t="s">
        <v>123</v>
      </c>
      <c r="S70" s="2" t="s">
        <v>123</v>
      </c>
      <c r="T70" s="2" t="s">
        <v>123</v>
      </c>
      <c r="U70" s="2" t="s">
        <v>123</v>
      </c>
      <c r="V70" s="2" t="s">
        <v>123</v>
      </c>
      <c r="W70" s="2" t="s">
        <v>123</v>
      </c>
      <c r="X70" s="2" t="s">
        <v>123</v>
      </c>
      <c r="Y70" s="2" t="s">
        <v>123</v>
      </c>
      <c r="Z70" s="2" t="s">
        <v>123</v>
      </c>
      <c r="AA70" s="2" t="s">
        <v>123</v>
      </c>
      <c r="AB70" s="2" t="s">
        <v>123</v>
      </c>
      <c r="AC70" s="2" t="s">
        <v>123</v>
      </c>
      <c r="AD70" s="2" t="s">
        <v>123</v>
      </c>
      <c r="AE70" s="2" t="s">
        <v>123</v>
      </c>
      <c r="AF70" s="2" t="s">
        <v>123</v>
      </c>
      <c r="AG70" s="2" t="s">
        <v>123</v>
      </c>
      <c r="AH70" s="2" t="s">
        <v>123</v>
      </c>
      <c r="AI70" s="2" t="s">
        <v>123</v>
      </c>
      <c r="AJ70" s="21"/>
      <c r="AK70" s="21"/>
      <c r="AL70" s="21"/>
      <c r="AM70" s="13" t="str">
        <f>IF(P70&lt;&gt;"","Ref required","")</f>
        <v/>
      </c>
      <c r="AN70" s="13" t="s">
        <v>122</v>
      </c>
      <c r="AO70" s="13" t="s">
        <v>122</v>
      </c>
      <c r="AP70" s="13" t="s">
        <v>122</v>
      </c>
      <c r="AQ70" s="13" t="s">
        <v>122</v>
      </c>
      <c r="AR70" s="13" t="s">
        <v>122</v>
      </c>
      <c r="AS70" s="13" t="s">
        <v>122</v>
      </c>
      <c r="AT70" s="13" t="s">
        <v>122</v>
      </c>
      <c r="AU70" s="13" t="s">
        <v>122</v>
      </c>
      <c r="AV70" s="13" t="s">
        <v>122</v>
      </c>
      <c r="AW70" s="13" t="s">
        <v>122</v>
      </c>
      <c r="AX70" s="13" t="s">
        <v>122</v>
      </c>
      <c r="AY70" s="13" t="s">
        <v>122</v>
      </c>
      <c r="AZ70" s="13" t="s">
        <v>122</v>
      </c>
      <c r="BA70" s="13" t="s">
        <v>122</v>
      </c>
      <c r="BB70" s="13" t="s">
        <v>122</v>
      </c>
      <c r="BC70" s="13" t="s">
        <v>122</v>
      </c>
      <c r="BD70" s="13" t="s">
        <v>122</v>
      </c>
      <c r="BE70" s="13" t="s">
        <v>122</v>
      </c>
      <c r="BF70" s="13" t="s">
        <v>122</v>
      </c>
    </row>
    <row r="71" spans="2:58" s="15" customFormat="1" ht="18.75" x14ac:dyDescent="0.25">
      <c r="B71" s="2" t="str">
        <f>F_Inputs_Formatted!B71</f>
        <v>SWB</v>
      </c>
      <c r="C71" s="2" t="str">
        <f>F_Inputs_Formatted!C71</f>
        <v>South West Water</v>
      </c>
      <c r="D71" s="2" t="str">
        <f>F_Inputs_Formatted!D71</f>
        <v>England</v>
      </c>
      <c r="E71" s="2" t="str">
        <f>F_Inputs_Formatted!E71</f>
        <v>Company</v>
      </c>
      <c r="F71" s="2" t="str">
        <f>F_Inputs_Formatted!F71</f>
        <v>WaSC</v>
      </c>
      <c r="G71" s="2" t="str">
        <f>F_Inputs_Formatted!G71</f>
        <v>PCL Units</v>
      </c>
      <c r="H71" s="2" t="str">
        <f>F_Inputs_Formatted!H71</f>
        <v>OUT5_09_C_PR24</v>
      </c>
      <c r="I71" s="2" t="str">
        <f>F_Inputs_Formatted!I71</f>
        <v>SWBOUT5_09_C_PR24</v>
      </c>
      <c r="J71" s="2" t="str">
        <f>F_Inputs_Formatted!J71</f>
        <v>Totex</v>
      </c>
      <c r="K71" s="2" t="str">
        <f>F_Inputs_Formatted!K71</f>
        <v xml:space="preserve">Company view </v>
      </c>
      <c r="L71" s="2" t="str">
        <f>F_Inputs_Formatted!L71</f>
        <v>RWQ</v>
      </c>
      <c r="M71" s="4" t="str">
        <f>F_Inputs_Formatted!M71</f>
        <v>Underlying calculations for common performance commitments - wastewater - River water quality?(phosphorus) - Phosphorus emitted in the latest calendar year from treatment works that had a phosphorus limit.</v>
      </c>
      <c r="N71" s="2" t="str">
        <f>F_Inputs_Formatted!N71</f>
        <v>kg</v>
      </c>
      <c r="O71" s="2">
        <f>F_Inputs_Formatted!O71</f>
        <v>4</v>
      </c>
      <c r="P71" s="2"/>
      <c r="Q71" s="141">
        <v>5210.3287700000001</v>
      </c>
      <c r="R71" s="141">
        <v>5276.0521900000003</v>
      </c>
      <c r="S71" s="141">
        <v>7900.9534199999998</v>
      </c>
      <c r="T71" s="141">
        <v>6046.2475899999999</v>
      </c>
      <c r="U71" s="141">
        <v>6487.2288699999999</v>
      </c>
      <c r="V71" s="141">
        <v>9709.6743000000006</v>
      </c>
      <c r="W71" s="141">
        <v>12873.113520000001</v>
      </c>
      <c r="X71" s="141">
        <v>10687.23337</v>
      </c>
      <c r="Y71" s="141">
        <v>9628.054979999999</v>
      </c>
      <c r="Z71" s="141">
        <v>10984.057709999999</v>
      </c>
      <c r="AA71" s="141">
        <v>19421.893479999999</v>
      </c>
      <c r="AB71" s="141">
        <v>16404.501670000001</v>
      </c>
      <c r="AC71" s="141">
        <v>17341.023689999998</v>
      </c>
      <c r="AD71" s="141">
        <v>17300.373360000001</v>
      </c>
      <c r="AE71" s="141">
        <v>18335.17424</v>
      </c>
      <c r="AF71" s="141">
        <v>22410.887609999998</v>
      </c>
      <c r="AG71" s="142">
        <v>22472.941800000001</v>
      </c>
      <c r="AH71" s="142">
        <v>22708.498809999997</v>
      </c>
      <c r="AI71" s="142">
        <v>22315.192230000001</v>
      </c>
      <c r="AJ71" s="21"/>
      <c r="AK71" s="21"/>
      <c r="AL71" s="21"/>
      <c r="AM71" s="13" t="str">
        <f>IF(P71&lt;&gt;"","Ref required","")</f>
        <v/>
      </c>
      <c r="AN71" s="13" t="s">
        <v>354</v>
      </c>
      <c r="AO71" s="13" t="s">
        <v>354</v>
      </c>
      <c r="AP71" s="13" t="s">
        <v>354</v>
      </c>
      <c r="AQ71" s="13" t="s">
        <v>354</v>
      </c>
      <c r="AR71" s="13" t="s">
        <v>354</v>
      </c>
      <c r="AS71" s="13" t="s">
        <v>354</v>
      </c>
      <c r="AT71" s="13" t="s">
        <v>354</v>
      </c>
      <c r="AU71" s="13" t="s">
        <v>354</v>
      </c>
      <c r="AV71" s="13" t="s">
        <v>354</v>
      </c>
      <c r="AW71" s="13" t="s">
        <v>354</v>
      </c>
      <c r="AX71" s="13" t="s">
        <v>354</v>
      </c>
      <c r="AY71" s="13" t="s">
        <v>354</v>
      </c>
      <c r="AZ71" s="13" t="s">
        <v>354</v>
      </c>
      <c r="BA71" s="13" t="s">
        <v>354</v>
      </c>
      <c r="BB71" s="13" t="s">
        <v>354</v>
      </c>
      <c r="BC71" s="13" t="s">
        <v>354</v>
      </c>
      <c r="BD71" s="13" t="s">
        <v>354</v>
      </c>
      <c r="BE71" s="13" t="s">
        <v>354</v>
      </c>
      <c r="BF71" s="13" t="s">
        <v>354</v>
      </c>
    </row>
    <row r="72" spans="2:58" s="15" customFormat="1" ht="18.75" x14ac:dyDescent="0.25">
      <c r="B72" s="2" t="str">
        <f>F_Inputs_Formatted!B72</f>
        <v>BRL</v>
      </c>
      <c r="C72" s="2" t="str">
        <f>F_Inputs_Formatted!C72</f>
        <v>Bristol Water</v>
      </c>
      <c r="D72" s="2" t="str">
        <f>F_Inputs_Formatted!D72</f>
        <v>England</v>
      </c>
      <c r="E72" s="2" t="str">
        <f>F_Inputs_Formatted!E72</f>
        <v>Company</v>
      </c>
      <c r="F72" s="2" t="str">
        <f>F_Inputs_Formatted!F72</f>
        <v>WoC</v>
      </c>
      <c r="G72" s="2" t="str">
        <f>F_Inputs_Formatted!G72</f>
        <v>PCL Units</v>
      </c>
      <c r="H72" s="2" t="str">
        <f>F_Inputs_Formatted!H72</f>
        <v>OUT5_09_C_PR24</v>
      </c>
      <c r="I72" s="2" t="str">
        <f>F_Inputs_Formatted!I72</f>
        <v>BRLOUT5_09_C_PR24</v>
      </c>
      <c r="J72" s="2" t="str">
        <f>F_Inputs_Formatted!J72</f>
        <v>Totex</v>
      </c>
      <c r="K72" s="2" t="str">
        <f>F_Inputs_Formatted!K72</f>
        <v xml:space="preserve">Company view </v>
      </c>
      <c r="L72" s="2" t="str">
        <f>F_Inputs_Formatted!L72</f>
        <v>RWQ</v>
      </c>
      <c r="M72" s="2" t="str">
        <f>F_Inputs_Formatted!M72</f>
        <v>Underlying calculations for common performance commitments - wastewater - River water quality?(phosphorus) - Phosphorus emitted in the latest calendar year from treatment works that had a phosphorus limit.</v>
      </c>
      <c r="N72" s="2" t="str">
        <f>F_Inputs_Formatted!N72</f>
        <v>kg</v>
      </c>
      <c r="O72" s="2">
        <f>F_Inputs_Formatted!O72</f>
        <v>4</v>
      </c>
      <c r="P72" s="2"/>
      <c r="Q72" s="2" t="s">
        <v>123</v>
      </c>
      <c r="R72" s="2" t="s">
        <v>123</v>
      </c>
      <c r="S72" s="2" t="s">
        <v>123</v>
      </c>
      <c r="T72" s="2" t="s">
        <v>123</v>
      </c>
      <c r="U72" s="2" t="s">
        <v>123</v>
      </c>
      <c r="V72" s="2" t="s">
        <v>123</v>
      </c>
      <c r="W72" s="2" t="s">
        <v>123</v>
      </c>
      <c r="X72" s="2" t="s">
        <v>123</v>
      </c>
      <c r="Y72" s="2" t="s">
        <v>123</v>
      </c>
      <c r="Z72" s="2" t="s">
        <v>123</v>
      </c>
      <c r="AA72" s="2" t="s">
        <v>123</v>
      </c>
      <c r="AB72" s="2" t="s">
        <v>123</v>
      </c>
      <c r="AC72" s="2" t="s">
        <v>123</v>
      </c>
      <c r="AD72" s="2" t="s">
        <v>123</v>
      </c>
      <c r="AE72" s="2" t="s">
        <v>123</v>
      </c>
      <c r="AF72" s="2" t="s">
        <v>123</v>
      </c>
      <c r="AG72" s="2" t="s">
        <v>123</v>
      </c>
      <c r="AH72" s="2" t="s">
        <v>123</v>
      </c>
      <c r="AI72" s="2" t="s">
        <v>123</v>
      </c>
      <c r="AJ72" s="21"/>
      <c r="AK72" s="21"/>
      <c r="AL72" s="21"/>
      <c r="AM72" s="13" t="str">
        <f>IF(P72&lt;&gt;"","Ref required","")</f>
        <v/>
      </c>
      <c r="AN72" s="13" t="s">
        <v>122</v>
      </c>
      <c r="AO72" s="13" t="s">
        <v>122</v>
      </c>
      <c r="AP72" s="13" t="s">
        <v>122</v>
      </c>
      <c r="AQ72" s="13" t="s">
        <v>122</v>
      </c>
      <c r="AR72" s="13" t="s">
        <v>122</v>
      </c>
      <c r="AS72" s="13" t="s">
        <v>122</v>
      </c>
      <c r="AT72" s="13" t="s">
        <v>122</v>
      </c>
      <c r="AU72" s="13" t="s">
        <v>122</v>
      </c>
      <c r="AV72" s="13" t="s">
        <v>122</v>
      </c>
      <c r="AW72" s="13" t="s">
        <v>122</v>
      </c>
      <c r="AX72" s="13" t="s">
        <v>122</v>
      </c>
      <c r="AY72" s="13" t="s">
        <v>122</v>
      </c>
      <c r="AZ72" s="13" t="s">
        <v>122</v>
      </c>
      <c r="BA72" s="13" t="s">
        <v>122</v>
      </c>
      <c r="BB72" s="13" t="s">
        <v>122</v>
      </c>
      <c r="BC72" s="13" t="s">
        <v>122</v>
      </c>
      <c r="BD72" s="13" t="s">
        <v>122</v>
      </c>
      <c r="BE72" s="13" t="s">
        <v>122</v>
      </c>
      <c r="BF72" s="13" t="s">
        <v>122</v>
      </c>
    </row>
    <row r="73" spans="2:58" s="15" customFormat="1" ht="18.75" x14ac:dyDescent="0.25">
      <c r="B73" s="2" t="str">
        <f>F_Inputs_Formatted!B73</f>
        <v>ANH</v>
      </c>
      <c r="C73" s="2" t="str">
        <f>F_Inputs_Formatted!C73</f>
        <v>Anglian Water</v>
      </c>
      <c r="D73" s="2" t="str">
        <f>F_Inputs_Formatted!D73</f>
        <v>England</v>
      </c>
      <c r="E73" s="2" t="str">
        <f>F_Inputs_Formatted!E73</f>
        <v>Company</v>
      </c>
      <c r="F73" s="2" t="str">
        <f>F_Inputs_Formatted!F73</f>
        <v>WaSC</v>
      </c>
      <c r="G73" s="2" t="str">
        <f>F_Inputs_Formatted!G73</f>
        <v>PCL Units</v>
      </c>
      <c r="H73" s="2" t="str">
        <f>F_Inputs_Formatted!H73</f>
        <v>OUT5_09_D_PR24</v>
      </c>
      <c r="I73" s="2" t="str">
        <f>F_Inputs_Formatted!I73</f>
        <v>ANHOUT5_09_D_PR24</v>
      </c>
      <c r="J73" s="2" t="str">
        <f>F_Inputs_Formatted!J73</f>
        <v>Totex</v>
      </c>
      <c r="K73" s="2" t="str">
        <f>F_Inputs_Formatted!K73</f>
        <v xml:space="preserve">Company view </v>
      </c>
      <c r="L73" s="2" t="str">
        <f>F_Inputs_Formatted!L73</f>
        <v>RWQ</v>
      </c>
      <c r="M73" s="2" t="str">
        <f>F_Inputs_Formatted!M73</f>
        <v>Underlying calculations for common performance commitments - wastewater - River water quality?(phosphorus) - Change in phosphorus discharged from treatment works</v>
      </c>
      <c r="N73" s="2" t="str">
        <f>F_Inputs_Formatted!N73</f>
        <v>kg</v>
      </c>
      <c r="O73" s="2">
        <f>F_Inputs_Formatted!O73</f>
        <v>4</v>
      </c>
      <c r="P73" s="2"/>
      <c r="Q73" s="2"/>
      <c r="R73" s="2"/>
      <c r="S73" s="2"/>
      <c r="T73" s="2"/>
      <c r="U73" s="2"/>
      <c r="V73" s="2"/>
      <c r="W73" s="2"/>
      <c r="X73" s="2"/>
      <c r="Y73" s="2"/>
      <c r="Z73" s="2"/>
      <c r="AA73" s="2"/>
      <c r="AB73" s="2"/>
      <c r="AC73" s="2"/>
      <c r="AD73" s="2"/>
      <c r="AE73" s="2"/>
      <c r="AF73" s="2"/>
      <c r="AG73" s="2"/>
      <c r="AH73" s="2"/>
      <c r="AI73" s="2"/>
      <c r="AJ73" s="21"/>
      <c r="AK73" s="21"/>
      <c r="AL73" s="21"/>
      <c r="AM73" s="13" t="str">
        <f>IF(P73&lt;&gt;"","Ref required","")</f>
        <v/>
      </c>
      <c r="AN73" s="13" t="str">
        <f t="shared" ref="AN73:AN133" si="20">IF(Q73&lt;&gt;"","Ref required","")</f>
        <v/>
      </c>
      <c r="AO73" s="13" t="str">
        <f t="shared" ref="AO73:AO133" si="21">IF(R73&lt;&gt;"","Ref required","")</f>
        <v/>
      </c>
      <c r="AP73" s="13" t="str">
        <f t="shared" ref="AP73:AP133" si="22">IF(S73&lt;&gt;"","Ref required","")</f>
        <v/>
      </c>
      <c r="AQ73" s="13" t="str">
        <f t="shared" ref="AQ73:AQ133" si="23">IF(T73&lt;&gt;"","Ref required","")</f>
        <v/>
      </c>
      <c r="AR73" s="13" t="str">
        <f t="shared" ref="AR73:AR133" si="24">IF(U73&lt;&gt;"","Ref required","")</f>
        <v/>
      </c>
      <c r="AS73" s="13" t="str">
        <f t="shared" ref="AS73:AS133" si="25">IF(V73&lt;&gt;"","Ref required","")</f>
        <v/>
      </c>
      <c r="AT73" s="13" t="str">
        <f t="shared" ref="AT73:AT133" si="26">IF(W73&lt;&gt;"","Ref required","")</f>
        <v/>
      </c>
      <c r="AU73" s="13" t="str">
        <f t="shared" ref="AU73:AU133" si="27">IF(X73&lt;&gt;"","Ref required","")</f>
        <v/>
      </c>
      <c r="AV73" s="13" t="str">
        <f t="shared" ref="AV73:AV133" si="28">IF(Y73&lt;&gt;"","Ref required","")</f>
        <v/>
      </c>
      <c r="AW73" s="13" t="str">
        <f t="shared" ref="AW73:AW133" si="29">IF(Z73&lt;&gt;"","Ref required","")</f>
        <v/>
      </c>
      <c r="AX73" s="13" t="str">
        <f t="shared" ref="AX73:AX133" si="30">IF(AA73&lt;&gt;"","Ref required","")</f>
        <v/>
      </c>
      <c r="AY73" s="13" t="str">
        <f t="shared" ref="AY73:AY133" si="31">IF(AB73&lt;&gt;"","Ref required","")</f>
        <v/>
      </c>
      <c r="AZ73" s="13" t="str">
        <f t="shared" ref="AZ73:AZ133" si="32">IF(AC73&lt;&gt;"","Ref required","")</f>
        <v/>
      </c>
      <c r="BA73" s="13" t="str">
        <f t="shared" ref="BA73:BA133" si="33">IF(AD73&lt;&gt;"","Ref required","")</f>
        <v/>
      </c>
      <c r="BB73" s="13" t="str">
        <f t="shared" ref="BB73:BB133" si="34">IF(AE73&lt;&gt;"","Ref required","")</f>
        <v/>
      </c>
      <c r="BC73" s="13" t="str">
        <f t="shared" ref="BC73:BC133" si="35">IF(AF73&lt;&gt;"","Ref required","")</f>
        <v/>
      </c>
      <c r="BD73" s="13" t="str">
        <f t="shared" ref="BD73:BD133" si="36">IF(AG73&lt;&gt;"","Ref required","")</f>
        <v/>
      </c>
      <c r="BE73" s="13" t="str">
        <f t="shared" ref="BE73:BE133" si="37">IF(AH73&lt;&gt;"","Ref required","")</f>
        <v/>
      </c>
      <c r="BF73" s="13" t="str">
        <f t="shared" ref="BF73:BF133" si="38">IF(AI73&lt;&gt;"","Ref required","")</f>
        <v/>
      </c>
    </row>
    <row r="74" spans="2:58" s="15" customFormat="1" ht="18.75" x14ac:dyDescent="0.25">
      <c r="B74" s="2" t="str">
        <f>F_Inputs_Formatted!B74</f>
        <v>WSH</v>
      </c>
      <c r="C74" s="2" t="str">
        <f>F_Inputs_Formatted!C74</f>
        <v>Dŵr Cymru</v>
      </c>
      <c r="D74" s="2" t="str">
        <f>F_Inputs_Formatted!D74</f>
        <v>Wales</v>
      </c>
      <c r="E74" s="2" t="str">
        <f>F_Inputs_Formatted!E74</f>
        <v>Company</v>
      </c>
      <c r="F74" s="2" t="str">
        <f>F_Inputs_Formatted!F74</f>
        <v>WaSC</v>
      </c>
      <c r="G74" s="2" t="str">
        <f>F_Inputs_Formatted!G74</f>
        <v>PCL Units</v>
      </c>
      <c r="H74" s="2" t="str">
        <f>F_Inputs_Formatted!H74</f>
        <v>OUT5_09_D_PR24</v>
      </c>
      <c r="I74" s="2" t="str">
        <f>F_Inputs_Formatted!I74</f>
        <v>WSHOUT5_09_D_PR24</v>
      </c>
      <c r="J74" s="2" t="str">
        <f>F_Inputs_Formatted!J74</f>
        <v>Totex</v>
      </c>
      <c r="K74" s="2" t="str">
        <f>F_Inputs_Formatted!K74</f>
        <v xml:space="preserve">Company view </v>
      </c>
      <c r="L74" s="2" t="str">
        <f>F_Inputs_Formatted!L74</f>
        <v>RWQ</v>
      </c>
      <c r="M74" s="2" t="str">
        <f>F_Inputs_Formatted!M74</f>
        <v>Underlying calculations for common performance commitments - wastewater - River water quality?(phosphorus) - Change in phosphorus discharged from treatment works</v>
      </c>
      <c r="N74" s="2" t="str">
        <f>F_Inputs_Formatted!N74</f>
        <v>kg</v>
      </c>
      <c r="O74" s="2">
        <f>F_Inputs_Formatted!O74</f>
        <v>4</v>
      </c>
      <c r="P74" s="2"/>
      <c r="Q74" s="2"/>
      <c r="R74" s="2"/>
      <c r="S74" s="2"/>
      <c r="T74" s="2"/>
      <c r="U74" s="2"/>
      <c r="V74" s="2"/>
      <c r="W74" s="2"/>
      <c r="X74" s="2"/>
      <c r="Y74" s="2"/>
      <c r="Z74" s="2"/>
      <c r="AA74" s="2"/>
      <c r="AB74" s="2"/>
      <c r="AC74" s="2"/>
      <c r="AD74" s="2"/>
      <c r="AE74" s="2"/>
      <c r="AF74" s="2"/>
      <c r="AG74" s="2"/>
      <c r="AH74" s="2"/>
      <c r="AI74" s="2"/>
      <c r="AJ74" s="21"/>
      <c r="AK74" s="21"/>
      <c r="AL74" s="21"/>
      <c r="AM74" s="13" t="str">
        <f>IF(P74&lt;&gt;"","Ref required","")</f>
        <v/>
      </c>
      <c r="AN74" s="13" t="str">
        <f t="shared" si="20"/>
        <v/>
      </c>
      <c r="AO74" s="13" t="str">
        <f t="shared" si="21"/>
        <v/>
      </c>
      <c r="AP74" s="13" t="str">
        <f t="shared" si="22"/>
        <v/>
      </c>
      <c r="AQ74" s="13" t="str">
        <f t="shared" si="23"/>
        <v/>
      </c>
      <c r="AR74" s="13" t="str">
        <f t="shared" si="24"/>
        <v/>
      </c>
      <c r="AS74" s="13" t="str">
        <f t="shared" si="25"/>
        <v/>
      </c>
      <c r="AT74" s="13" t="str">
        <f t="shared" si="26"/>
        <v/>
      </c>
      <c r="AU74" s="13" t="str">
        <f t="shared" si="27"/>
        <v/>
      </c>
      <c r="AV74" s="13" t="str">
        <f t="shared" si="28"/>
        <v/>
      </c>
      <c r="AW74" s="13" t="str">
        <f t="shared" si="29"/>
        <v/>
      </c>
      <c r="AX74" s="13" t="str">
        <f t="shared" si="30"/>
        <v/>
      </c>
      <c r="AY74" s="13" t="str">
        <f t="shared" si="31"/>
        <v/>
      </c>
      <c r="AZ74" s="13" t="str">
        <f t="shared" si="32"/>
        <v/>
      </c>
      <c r="BA74" s="13" t="str">
        <f t="shared" si="33"/>
        <v/>
      </c>
      <c r="BB74" s="13" t="str">
        <f t="shared" si="34"/>
        <v/>
      </c>
      <c r="BC74" s="13" t="str">
        <f t="shared" si="35"/>
        <v/>
      </c>
      <c r="BD74" s="13" t="str">
        <f t="shared" si="36"/>
        <v/>
      </c>
      <c r="BE74" s="13" t="str">
        <f t="shared" si="37"/>
        <v/>
      </c>
      <c r="BF74" s="13" t="str">
        <f t="shared" si="38"/>
        <v/>
      </c>
    </row>
    <row r="75" spans="2:58" s="15" customFormat="1" ht="18.75" x14ac:dyDescent="0.25">
      <c r="B75" s="2" t="str">
        <f>F_Inputs_Formatted!B75</f>
        <v>HDD</v>
      </c>
      <c r="C75" s="2" t="str">
        <f>F_Inputs_Formatted!C75</f>
        <v>Hafren Dyfrdwy</v>
      </c>
      <c r="D75" s="2" t="str">
        <f>F_Inputs_Formatted!D75</f>
        <v>Wales</v>
      </c>
      <c r="E75" s="2" t="str">
        <f>F_Inputs_Formatted!E75</f>
        <v>Company</v>
      </c>
      <c r="F75" s="2" t="str">
        <f>F_Inputs_Formatted!F75</f>
        <v>WaSC</v>
      </c>
      <c r="G75" s="2" t="str">
        <f>F_Inputs_Formatted!G75</f>
        <v>PCL Units</v>
      </c>
      <c r="H75" s="2" t="str">
        <f>F_Inputs_Formatted!H75</f>
        <v>OUT5_09_D_PR24</v>
      </c>
      <c r="I75" s="2" t="str">
        <f>F_Inputs_Formatted!I75</f>
        <v>HDDOUT5_09_D_PR24</v>
      </c>
      <c r="J75" s="2" t="str">
        <f>F_Inputs_Formatted!J75</f>
        <v>Totex</v>
      </c>
      <c r="K75" s="2" t="str">
        <f>F_Inputs_Formatted!K75</f>
        <v xml:space="preserve">Company view </v>
      </c>
      <c r="L75" s="2" t="str">
        <f>F_Inputs_Formatted!L75</f>
        <v>RWQ</v>
      </c>
      <c r="M75" s="2" t="str">
        <f>F_Inputs_Formatted!M75</f>
        <v>Underlying calculations for common performance commitments - wastewater - River water quality?(phosphorus) - Change in phosphorus discharged from treatment works</v>
      </c>
      <c r="N75" s="2" t="str">
        <f>F_Inputs_Formatted!N75</f>
        <v>kg</v>
      </c>
      <c r="O75" s="2">
        <f>F_Inputs_Formatted!O75</f>
        <v>4</v>
      </c>
      <c r="P75" s="2"/>
      <c r="Q75" s="2"/>
      <c r="R75" s="2"/>
      <c r="S75" s="2"/>
      <c r="T75" s="2"/>
      <c r="U75" s="2"/>
      <c r="V75" s="2"/>
      <c r="W75" s="2"/>
      <c r="X75" s="2"/>
      <c r="Y75" s="2"/>
      <c r="Z75" s="2"/>
      <c r="AA75" s="2"/>
      <c r="AB75" s="2"/>
      <c r="AC75" s="2"/>
      <c r="AD75" s="2"/>
      <c r="AE75" s="2"/>
      <c r="AF75" s="2"/>
      <c r="AG75" s="2"/>
      <c r="AH75" s="2"/>
      <c r="AI75" s="2"/>
      <c r="AJ75" s="21"/>
      <c r="AK75" s="21"/>
      <c r="AL75" s="21"/>
      <c r="AM75" s="13" t="str">
        <f>IF(P75&lt;&gt;"","Ref required","")</f>
        <v/>
      </c>
      <c r="AN75" s="13" t="str">
        <f t="shared" si="20"/>
        <v/>
      </c>
      <c r="AO75" s="13" t="str">
        <f t="shared" si="21"/>
        <v/>
      </c>
      <c r="AP75" s="13" t="str">
        <f t="shared" si="22"/>
        <v/>
      </c>
      <c r="AQ75" s="13" t="str">
        <f t="shared" si="23"/>
        <v/>
      </c>
      <c r="AR75" s="13" t="str">
        <f t="shared" si="24"/>
        <v/>
      </c>
      <c r="AS75" s="13" t="str">
        <f t="shared" si="25"/>
        <v/>
      </c>
      <c r="AT75" s="13" t="str">
        <f t="shared" si="26"/>
        <v/>
      </c>
      <c r="AU75" s="13" t="str">
        <f t="shared" si="27"/>
        <v/>
      </c>
      <c r="AV75" s="13" t="str">
        <f t="shared" si="28"/>
        <v/>
      </c>
      <c r="AW75" s="13" t="str">
        <f t="shared" si="29"/>
        <v/>
      </c>
      <c r="AX75" s="13" t="str">
        <f t="shared" si="30"/>
        <v/>
      </c>
      <c r="AY75" s="13" t="str">
        <f t="shared" si="31"/>
        <v/>
      </c>
      <c r="AZ75" s="13" t="str">
        <f t="shared" si="32"/>
        <v/>
      </c>
      <c r="BA75" s="13" t="str">
        <f t="shared" si="33"/>
        <v/>
      </c>
      <c r="BB75" s="13" t="str">
        <f t="shared" si="34"/>
        <v/>
      </c>
      <c r="BC75" s="13" t="str">
        <f t="shared" si="35"/>
        <v/>
      </c>
      <c r="BD75" s="13" t="str">
        <f t="shared" si="36"/>
        <v/>
      </c>
      <c r="BE75" s="13" t="str">
        <f t="shared" si="37"/>
        <v/>
      </c>
      <c r="BF75" s="13" t="str">
        <f t="shared" si="38"/>
        <v/>
      </c>
    </row>
    <row r="76" spans="2:58" s="15" customFormat="1" ht="18.75" x14ac:dyDescent="0.25">
      <c r="B76" s="2" t="str">
        <f>F_Inputs_Formatted!B76</f>
        <v>NES</v>
      </c>
      <c r="C76" s="2" t="str">
        <f>F_Inputs_Formatted!C76</f>
        <v>Northumbrian Water</v>
      </c>
      <c r="D76" s="2" t="str">
        <f>F_Inputs_Formatted!D76</f>
        <v>England</v>
      </c>
      <c r="E76" s="2" t="str">
        <f>F_Inputs_Formatted!E76</f>
        <v>Company</v>
      </c>
      <c r="F76" s="2" t="str">
        <f>F_Inputs_Formatted!F76</f>
        <v>WaSC</v>
      </c>
      <c r="G76" s="2" t="str">
        <f>F_Inputs_Formatted!G76</f>
        <v>PCL Units</v>
      </c>
      <c r="H76" s="2" t="str">
        <f>F_Inputs_Formatted!H76</f>
        <v>OUT5_09_D_PR24</v>
      </c>
      <c r="I76" s="2" t="str">
        <f>F_Inputs_Formatted!I76</f>
        <v>NESOUT5_09_D_PR24</v>
      </c>
      <c r="J76" s="2" t="str">
        <f>F_Inputs_Formatted!J76</f>
        <v>Totex</v>
      </c>
      <c r="K76" s="2" t="str">
        <f>F_Inputs_Formatted!K76</f>
        <v xml:space="preserve">Company view </v>
      </c>
      <c r="L76" s="2" t="str">
        <f>F_Inputs_Formatted!L76</f>
        <v>RWQ</v>
      </c>
      <c r="M76" s="2" t="str">
        <f>F_Inputs_Formatted!M76</f>
        <v>Underlying calculations for common performance commitments - wastewater - River water quality?(phosphorus) - Change in phosphorus discharged from treatment works</v>
      </c>
      <c r="N76" s="2" t="str">
        <f>F_Inputs_Formatted!N76</f>
        <v>kg</v>
      </c>
      <c r="O76" s="2">
        <f>F_Inputs_Formatted!O76</f>
        <v>4</v>
      </c>
      <c r="P76" s="2"/>
      <c r="Q76" s="2"/>
      <c r="R76" s="2"/>
      <c r="S76" s="2"/>
      <c r="T76" s="2"/>
      <c r="U76" s="2"/>
      <c r="V76" s="2"/>
      <c r="W76" s="2"/>
      <c r="X76" s="2"/>
      <c r="Y76" s="2"/>
      <c r="Z76" s="2"/>
      <c r="AA76" s="2"/>
      <c r="AB76" s="2"/>
      <c r="AC76" s="2"/>
      <c r="AD76" s="2"/>
      <c r="AE76" s="2"/>
      <c r="AF76" s="2"/>
      <c r="AG76" s="2"/>
      <c r="AH76" s="2"/>
      <c r="AI76" s="2"/>
      <c r="AJ76" s="21"/>
      <c r="AK76" s="21"/>
      <c r="AL76" s="21"/>
      <c r="AM76" s="13" t="str">
        <f>IF(P76&lt;&gt;"","Ref required","")</f>
        <v/>
      </c>
      <c r="AN76" s="13" t="str">
        <f t="shared" si="20"/>
        <v/>
      </c>
      <c r="AO76" s="13" t="str">
        <f t="shared" si="21"/>
        <v/>
      </c>
      <c r="AP76" s="13" t="str">
        <f t="shared" si="22"/>
        <v/>
      </c>
      <c r="AQ76" s="13" t="str">
        <f t="shared" si="23"/>
        <v/>
      </c>
      <c r="AR76" s="13" t="str">
        <f t="shared" si="24"/>
        <v/>
      </c>
      <c r="AS76" s="13" t="str">
        <f t="shared" si="25"/>
        <v/>
      </c>
      <c r="AT76" s="13" t="str">
        <f t="shared" si="26"/>
        <v/>
      </c>
      <c r="AU76" s="13" t="str">
        <f t="shared" si="27"/>
        <v/>
      </c>
      <c r="AV76" s="13" t="str">
        <f t="shared" si="28"/>
        <v/>
      </c>
      <c r="AW76" s="13" t="str">
        <f t="shared" si="29"/>
        <v/>
      </c>
      <c r="AX76" s="13" t="str">
        <f t="shared" si="30"/>
        <v/>
      </c>
      <c r="AY76" s="13" t="str">
        <f t="shared" si="31"/>
        <v/>
      </c>
      <c r="AZ76" s="13" t="str">
        <f t="shared" si="32"/>
        <v/>
      </c>
      <c r="BA76" s="13" t="str">
        <f t="shared" si="33"/>
        <v/>
      </c>
      <c r="BB76" s="13" t="str">
        <f t="shared" si="34"/>
        <v/>
      </c>
      <c r="BC76" s="13" t="str">
        <f t="shared" si="35"/>
        <v/>
      </c>
      <c r="BD76" s="13" t="str">
        <f t="shared" si="36"/>
        <v/>
      </c>
      <c r="BE76" s="13" t="str">
        <f t="shared" si="37"/>
        <v/>
      </c>
      <c r="BF76" s="13" t="str">
        <f t="shared" si="38"/>
        <v/>
      </c>
    </row>
    <row r="77" spans="2:58" s="15" customFormat="1" ht="18.75" x14ac:dyDescent="0.25">
      <c r="B77" s="2" t="str">
        <f>F_Inputs_Formatted!B77</f>
        <v>SVE</v>
      </c>
      <c r="C77" s="2" t="str">
        <f>F_Inputs_Formatted!C77</f>
        <v>Severn Trent Water</v>
      </c>
      <c r="D77" s="2" t="str">
        <f>F_Inputs_Formatted!D77</f>
        <v>England</v>
      </c>
      <c r="E77" s="2" t="str">
        <f>F_Inputs_Formatted!E77</f>
        <v>Company</v>
      </c>
      <c r="F77" s="2" t="str">
        <f>F_Inputs_Formatted!F77</f>
        <v>WaSC</v>
      </c>
      <c r="G77" s="2" t="str">
        <f>F_Inputs_Formatted!G77</f>
        <v>PCL Units</v>
      </c>
      <c r="H77" s="2" t="str">
        <f>F_Inputs_Formatted!H77</f>
        <v>OUT5_09_D_PR24</v>
      </c>
      <c r="I77" s="2" t="str">
        <f>F_Inputs_Formatted!I77</f>
        <v>SVEOUT5_09_D_PR24</v>
      </c>
      <c r="J77" s="2" t="str">
        <f>F_Inputs_Formatted!J77</f>
        <v>Totex</v>
      </c>
      <c r="K77" s="2" t="str">
        <f>F_Inputs_Formatted!K77</f>
        <v xml:space="preserve">Company view </v>
      </c>
      <c r="L77" s="2" t="str">
        <f>F_Inputs_Formatted!L77</f>
        <v>RWQ</v>
      </c>
      <c r="M77" s="2" t="str">
        <f>F_Inputs_Formatted!M77</f>
        <v>Underlying calculations for common performance commitments - wastewater - River water quality?(phosphorus) - Change in phosphorus discharged from treatment works</v>
      </c>
      <c r="N77" s="2" t="str">
        <f>F_Inputs_Formatted!N77</f>
        <v>kg</v>
      </c>
      <c r="O77" s="2">
        <f>F_Inputs_Formatted!O77</f>
        <v>4</v>
      </c>
      <c r="P77" s="2"/>
      <c r="Q77" s="2"/>
      <c r="R77" s="2"/>
      <c r="S77" s="2"/>
      <c r="T77" s="2"/>
      <c r="U77" s="2"/>
      <c r="V77" s="2"/>
      <c r="W77" s="2"/>
      <c r="X77" s="2"/>
      <c r="Y77" s="2"/>
      <c r="Z77" s="2"/>
      <c r="AA77" s="2"/>
      <c r="AB77" s="2"/>
      <c r="AC77" s="2"/>
      <c r="AD77" s="2"/>
      <c r="AE77" s="2"/>
      <c r="AF77" s="2"/>
      <c r="AG77" s="2"/>
      <c r="AH77" s="2"/>
      <c r="AI77" s="2"/>
      <c r="AJ77" s="21"/>
      <c r="AK77" s="21"/>
      <c r="AL77" s="21"/>
      <c r="AM77" s="13" t="str">
        <f>IF(P77&lt;&gt;"","Ref required","")</f>
        <v/>
      </c>
      <c r="AN77" s="13" t="str">
        <f t="shared" si="20"/>
        <v/>
      </c>
      <c r="AO77" s="13" t="str">
        <f t="shared" si="21"/>
        <v/>
      </c>
      <c r="AP77" s="13" t="str">
        <f t="shared" si="22"/>
        <v/>
      </c>
      <c r="AQ77" s="13" t="str">
        <f t="shared" si="23"/>
        <v/>
      </c>
      <c r="AR77" s="13" t="str">
        <f t="shared" si="24"/>
        <v/>
      </c>
      <c r="AS77" s="13" t="str">
        <f t="shared" si="25"/>
        <v/>
      </c>
      <c r="AT77" s="13" t="str">
        <f t="shared" si="26"/>
        <v/>
      </c>
      <c r="AU77" s="13" t="str">
        <f t="shared" si="27"/>
        <v/>
      </c>
      <c r="AV77" s="13" t="str">
        <f t="shared" si="28"/>
        <v/>
      </c>
      <c r="AW77" s="13" t="str">
        <f t="shared" si="29"/>
        <v/>
      </c>
      <c r="AX77" s="13" t="str">
        <f t="shared" si="30"/>
        <v/>
      </c>
      <c r="AY77" s="13" t="str">
        <f t="shared" si="31"/>
        <v/>
      </c>
      <c r="AZ77" s="13" t="str">
        <f t="shared" si="32"/>
        <v/>
      </c>
      <c r="BA77" s="13" t="str">
        <f t="shared" si="33"/>
        <v/>
      </c>
      <c r="BB77" s="13" t="str">
        <f t="shared" si="34"/>
        <v/>
      </c>
      <c r="BC77" s="13" t="str">
        <f t="shared" si="35"/>
        <v/>
      </c>
      <c r="BD77" s="13" t="str">
        <f t="shared" si="36"/>
        <v/>
      </c>
      <c r="BE77" s="13" t="str">
        <f t="shared" si="37"/>
        <v/>
      </c>
      <c r="BF77" s="13" t="str">
        <f t="shared" si="38"/>
        <v/>
      </c>
    </row>
    <row r="78" spans="2:58" s="15" customFormat="1" ht="18.75" x14ac:dyDescent="0.25">
      <c r="B78" s="2" t="str">
        <f>F_Inputs_Formatted!B78</f>
        <v>SRN</v>
      </c>
      <c r="C78" s="2" t="str">
        <f>F_Inputs_Formatted!C78</f>
        <v>Southern Water</v>
      </c>
      <c r="D78" s="2" t="str">
        <f>F_Inputs_Formatted!D78</f>
        <v>England</v>
      </c>
      <c r="E78" s="2" t="str">
        <f>F_Inputs_Formatted!E78</f>
        <v>Company</v>
      </c>
      <c r="F78" s="2" t="str">
        <f>F_Inputs_Formatted!F78</f>
        <v>WaSC</v>
      </c>
      <c r="G78" s="2" t="str">
        <f>F_Inputs_Formatted!G78</f>
        <v>PCL Units</v>
      </c>
      <c r="H78" s="2" t="str">
        <f>F_Inputs_Formatted!H78</f>
        <v>OUT5_09_D_PR24</v>
      </c>
      <c r="I78" s="2" t="str">
        <f>F_Inputs_Formatted!I78</f>
        <v>SRNOUT5_09_D_PR24</v>
      </c>
      <c r="J78" s="2" t="str">
        <f>F_Inputs_Formatted!J78</f>
        <v>Totex</v>
      </c>
      <c r="K78" s="2" t="str">
        <f>F_Inputs_Formatted!K78</f>
        <v xml:space="preserve">Company view </v>
      </c>
      <c r="L78" s="2" t="str">
        <f>F_Inputs_Formatted!L78</f>
        <v>RWQ</v>
      </c>
      <c r="M78" s="2" t="str">
        <f>F_Inputs_Formatted!M78</f>
        <v>Underlying calculations for common performance commitments - wastewater - River water quality?(phosphorus) - Change in phosphorus discharged from treatment works</v>
      </c>
      <c r="N78" s="2" t="str">
        <f>F_Inputs_Formatted!N78</f>
        <v>kg</v>
      </c>
      <c r="O78" s="2">
        <f>F_Inputs_Formatted!O78</f>
        <v>4</v>
      </c>
      <c r="P78" s="2"/>
      <c r="Q78" s="2"/>
      <c r="R78" s="2"/>
      <c r="S78" s="2"/>
      <c r="T78" s="2"/>
      <c r="U78" s="2"/>
      <c r="V78" s="2"/>
      <c r="W78" s="2"/>
      <c r="X78" s="2"/>
      <c r="Y78" s="2"/>
      <c r="Z78" s="2"/>
      <c r="AA78" s="2"/>
      <c r="AB78" s="2"/>
      <c r="AC78" s="2"/>
      <c r="AD78" s="2"/>
      <c r="AE78" s="2"/>
      <c r="AF78" s="2"/>
      <c r="AG78" s="2"/>
      <c r="AH78" s="2"/>
      <c r="AI78" s="2"/>
      <c r="AJ78" s="21"/>
      <c r="AK78" s="21"/>
      <c r="AL78" s="21"/>
      <c r="AM78" s="13" t="str">
        <f>IF(P78&lt;&gt;"","Ref required","")</f>
        <v/>
      </c>
      <c r="AN78" s="13" t="str">
        <f t="shared" si="20"/>
        <v/>
      </c>
      <c r="AO78" s="13" t="str">
        <f t="shared" si="21"/>
        <v/>
      </c>
      <c r="AP78" s="13" t="str">
        <f t="shared" si="22"/>
        <v/>
      </c>
      <c r="AQ78" s="13" t="str">
        <f t="shared" si="23"/>
        <v/>
      </c>
      <c r="AR78" s="13" t="str">
        <f t="shared" si="24"/>
        <v/>
      </c>
      <c r="AS78" s="13" t="str">
        <f t="shared" si="25"/>
        <v/>
      </c>
      <c r="AT78" s="13" t="str">
        <f t="shared" si="26"/>
        <v/>
      </c>
      <c r="AU78" s="13" t="str">
        <f t="shared" si="27"/>
        <v/>
      </c>
      <c r="AV78" s="13" t="str">
        <f t="shared" si="28"/>
        <v/>
      </c>
      <c r="AW78" s="13" t="str">
        <f t="shared" si="29"/>
        <v/>
      </c>
      <c r="AX78" s="13" t="str">
        <f t="shared" si="30"/>
        <v/>
      </c>
      <c r="AY78" s="13" t="str">
        <f t="shared" si="31"/>
        <v/>
      </c>
      <c r="AZ78" s="13" t="str">
        <f t="shared" si="32"/>
        <v/>
      </c>
      <c r="BA78" s="13" t="str">
        <f t="shared" si="33"/>
        <v/>
      </c>
      <c r="BB78" s="13" t="str">
        <f t="shared" si="34"/>
        <v/>
      </c>
      <c r="BC78" s="13" t="str">
        <f t="shared" si="35"/>
        <v/>
      </c>
      <c r="BD78" s="13" t="str">
        <f t="shared" si="36"/>
        <v/>
      </c>
      <c r="BE78" s="13" t="str">
        <f t="shared" si="37"/>
        <v/>
      </c>
      <c r="BF78" s="13" t="str">
        <f t="shared" si="38"/>
        <v/>
      </c>
    </row>
    <row r="79" spans="2:58" s="15" customFormat="1" ht="18.75" x14ac:dyDescent="0.25">
      <c r="B79" s="2" t="str">
        <f>F_Inputs_Formatted!B79</f>
        <v>TMS</v>
      </c>
      <c r="C79" s="2" t="str">
        <f>F_Inputs_Formatted!C79</f>
        <v>Thames Water</v>
      </c>
      <c r="D79" s="2" t="str">
        <f>F_Inputs_Formatted!D79</f>
        <v>England</v>
      </c>
      <c r="E79" s="2" t="str">
        <f>F_Inputs_Formatted!E79</f>
        <v>Company</v>
      </c>
      <c r="F79" s="2" t="str">
        <f>F_Inputs_Formatted!F79</f>
        <v>WaSC</v>
      </c>
      <c r="G79" s="2" t="str">
        <f>F_Inputs_Formatted!G79</f>
        <v>PCL Units</v>
      </c>
      <c r="H79" s="2" t="str">
        <f>F_Inputs_Formatted!H79</f>
        <v>OUT5_09_D_PR24</v>
      </c>
      <c r="I79" s="2" t="str">
        <f>F_Inputs_Formatted!I79</f>
        <v>TMSOUT5_09_D_PR24</v>
      </c>
      <c r="J79" s="2" t="str">
        <f>F_Inputs_Formatted!J79</f>
        <v>Totex</v>
      </c>
      <c r="K79" s="2" t="str">
        <f>F_Inputs_Formatted!K79</f>
        <v xml:space="preserve">Company view </v>
      </c>
      <c r="L79" s="2" t="str">
        <f>F_Inputs_Formatted!L79</f>
        <v>RWQ</v>
      </c>
      <c r="M79" s="2" t="str">
        <f>F_Inputs_Formatted!M79</f>
        <v>Underlying calculations for common performance commitments - wastewater - River water quality?(phosphorus) - Change in phosphorus discharged from treatment works</v>
      </c>
      <c r="N79" s="2" t="str">
        <f>F_Inputs_Formatted!N79</f>
        <v>kg</v>
      </c>
      <c r="O79" s="2">
        <f>F_Inputs_Formatted!O79</f>
        <v>4</v>
      </c>
      <c r="P79" s="2"/>
      <c r="Q79" s="2"/>
      <c r="R79" s="2"/>
      <c r="S79" s="2"/>
      <c r="T79" s="2"/>
      <c r="U79" s="2"/>
      <c r="V79" s="2"/>
      <c r="W79" s="2"/>
      <c r="X79" s="2"/>
      <c r="Y79" s="2"/>
      <c r="Z79" s="2"/>
      <c r="AA79" s="2"/>
      <c r="AB79" s="2"/>
      <c r="AC79" s="2"/>
      <c r="AD79" s="2"/>
      <c r="AE79" s="2"/>
      <c r="AF79" s="2"/>
      <c r="AG79" s="2"/>
      <c r="AH79" s="2"/>
      <c r="AI79" s="2"/>
      <c r="AJ79" s="21"/>
      <c r="AK79" s="21"/>
      <c r="AL79" s="21"/>
      <c r="AM79" s="13" t="str">
        <f>IF(P79&lt;&gt;"","Ref required","")</f>
        <v/>
      </c>
      <c r="AN79" s="13" t="str">
        <f t="shared" si="20"/>
        <v/>
      </c>
      <c r="AO79" s="13" t="str">
        <f t="shared" si="21"/>
        <v/>
      </c>
      <c r="AP79" s="13" t="str">
        <f t="shared" si="22"/>
        <v/>
      </c>
      <c r="AQ79" s="13" t="str">
        <f t="shared" si="23"/>
        <v/>
      </c>
      <c r="AR79" s="13" t="str">
        <f t="shared" si="24"/>
        <v/>
      </c>
      <c r="AS79" s="13" t="str">
        <f t="shared" si="25"/>
        <v/>
      </c>
      <c r="AT79" s="13" t="str">
        <f t="shared" si="26"/>
        <v/>
      </c>
      <c r="AU79" s="13" t="str">
        <f t="shared" si="27"/>
        <v/>
      </c>
      <c r="AV79" s="13" t="str">
        <f t="shared" si="28"/>
        <v/>
      </c>
      <c r="AW79" s="13" t="str">
        <f t="shared" si="29"/>
        <v/>
      </c>
      <c r="AX79" s="13" t="str">
        <f t="shared" si="30"/>
        <v/>
      </c>
      <c r="AY79" s="13" t="str">
        <f t="shared" si="31"/>
        <v/>
      </c>
      <c r="AZ79" s="13" t="str">
        <f t="shared" si="32"/>
        <v/>
      </c>
      <c r="BA79" s="13" t="str">
        <f t="shared" si="33"/>
        <v/>
      </c>
      <c r="BB79" s="13" t="str">
        <f t="shared" si="34"/>
        <v/>
      </c>
      <c r="BC79" s="13" t="str">
        <f t="shared" si="35"/>
        <v/>
      </c>
      <c r="BD79" s="13" t="str">
        <f t="shared" si="36"/>
        <v/>
      </c>
      <c r="BE79" s="13" t="str">
        <f t="shared" si="37"/>
        <v/>
      </c>
      <c r="BF79" s="13" t="str">
        <f t="shared" si="38"/>
        <v/>
      </c>
    </row>
    <row r="80" spans="2:58" s="15" customFormat="1" ht="18.75" x14ac:dyDescent="0.25">
      <c r="B80" s="2" t="str">
        <f>F_Inputs_Formatted!B80</f>
        <v>NWT</v>
      </c>
      <c r="C80" s="2" t="str">
        <f>F_Inputs_Formatted!C80</f>
        <v xml:space="preserve">United Utilities </v>
      </c>
      <c r="D80" s="2" t="str">
        <f>F_Inputs_Formatted!D80</f>
        <v>England</v>
      </c>
      <c r="E80" s="2" t="str">
        <f>F_Inputs_Formatted!E80</f>
        <v>Company</v>
      </c>
      <c r="F80" s="2" t="str">
        <f>F_Inputs_Formatted!F80</f>
        <v>WaSC</v>
      </c>
      <c r="G80" s="2" t="str">
        <f>F_Inputs_Formatted!G80</f>
        <v>PCL Units</v>
      </c>
      <c r="H80" s="2" t="str">
        <f>F_Inputs_Formatted!H80</f>
        <v>OUT5_09_D_PR24</v>
      </c>
      <c r="I80" s="2" t="str">
        <f>F_Inputs_Formatted!I80</f>
        <v>NWTOUT5_09_D_PR24</v>
      </c>
      <c r="J80" s="2" t="str">
        <f>F_Inputs_Formatted!J80</f>
        <v>Totex</v>
      </c>
      <c r="K80" s="2" t="str">
        <f>F_Inputs_Formatted!K80</f>
        <v xml:space="preserve">Company view </v>
      </c>
      <c r="L80" s="2" t="str">
        <f>F_Inputs_Formatted!L80</f>
        <v>RWQ</v>
      </c>
      <c r="M80" s="2" t="str">
        <f>F_Inputs_Formatted!M80</f>
        <v>Underlying calculations for common performance commitments - wastewater - River water quality?(phosphorus) - Change in phosphorus discharged from treatment works</v>
      </c>
      <c r="N80" s="2" t="str">
        <f>F_Inputs_Formatted!N80</f>
        <v>kg</v>
      </c>
      <c r="O80" s="2">
        <f>F_Inputs_Formatted!O80</f>
        <v>4</v>
      </c>
      <c r="P80" s="2"/>
      <c r="Q80" s="2"/>
      <c r="R80" s="2"/>
      <c r="S80" s="2"/>
      <c r="T80" s="2"/>
      <c r="U80" s="2"/>
      <c r="V80" s="2"/>
      <c r="W80" s="2"/>
      <c r="X80" s="2"/>
      <c r="Y80" s="2"/>
      <c r="Z80" s="2"/>
      <c r="AA80" s="2"/>
      <c r="AB80" s="2"/>
      <c r="AC80" s="2"/>
      <c r="AD80" s="2"/>
      <c r="AE80" s="2"/>
      <c r="AF80" s="2"/>
      <c r="AG80" s="2"/>
      <c r="AH80" s="2"/>
      <c r="AI80" s="2"/>
      <c r="AJ80" s="21"/>
      <c r="AK80" s="21"/>
      <c r="AL80" s="21"/>
      <c r="AM80" s="13" t="str">
        <f>IF(P80&lt;&gt;"","Ref required","")</f>
        <v/>
      </c>
      <c r="AN80" s="13" t="str">
        <f t="shared" si="20"/>
        <v/>
      </c>
      <c r="AO80" s="13" t="str">
        <f t="shared" si="21"/>
        <v/>
      </c>
      <c r="AP80" s="13" t="str">
        <f t="shared" si="22"/>
        <v/>
      </c>
      <c r="AQ80" s="13" t="str">
        <f t="shared" si="23"/>
        <v/>
      </c>
      <c r="AR80" s="13" t="str">
        <f t="shared" si="24"/>
        <v/>
      </c>
      <c r="AS80" s="13" t="str">
        <f t="shared" si="25"/>
        <v/>
      </c>
      <c r="AT80" s="13" t="str">
        <f t="shared" si="26"/>
        <v/>
      </c>
      <c r="AU80" s="13" t="str">
        <f t="shared" si="27"/>
        <v/>
      </c>
      <c r="AV80" s="13" t="str">
        <f t="shared" si="28"/>
        <v/>
      </c>
      <c r="AW80" s="13" t="str">
        <f t="shared" si="29"/>
        <v/>
      </c>
      <c r="AX80" s="13" t="str">
        <f t="shared" si="30"/>
        <v/>
      </c>
      <c r="AY80" s="13" t="str">
        <f t="shared" si="31"/>
        <v/>
      </c>
      <c r="AZ80" s="13" t="str">
        <f t="shared" si="32"/>
        <v/>
      </c>
      <c r="BA80" s="13" t="str">
        <f t="shared" si="33"/>
        <v/>
      </c>
      <c r="BB80" s="13" t="str">
        <f t="shared" si="34"/>
        <v/>
      </c>
      <c r="BC80" s="13" t="str">
        <f t="shared" si="35"/>
        <v/>
      </c>
      <c r="BD80" s="13" t="str">
        <f t="shared" si="36"/>
        <v/>
      </c>
      <c r="BE80" s="13" t="str">
        <f t="shared" si="37"/>
        <v/>
      </c>
      <c r="BF80" s="13" t="str">
        <f t="shared" si="38"/>
        <v/>
      </c>
    </row>
    <row r="81" spans="2:58" s="15" customFormat="1" ht="18.75" x14ac:dyDescent="0.25">
      <c r="B81" s="2" t="str">
        <f>F_Inputs_Formatted!B81</f>
        <v>WSX</v>
      </c>
      <c r="C81" s="2" t="str">
        <f>F_Inputs_Formatted!C81</f>
        <v>Wessex Water</v>
      </c>
      <c r="D81" s="2" t="str">
        <f>F_Inputs_Formatted!D81</f>
        <v>England</v>
      </c>
      <c r="E81" s="2" t="str">
        <f>F_Inputs_Formatted!E81</f>
        <v>Company</v>
      </c>
      <c r="F81" s="2" t="str">
        <f>F_Inputs_Formatted!F81</f>
        <v>WaSC</v>
      </c>
      <c r="G81" s="2" t="str">
        <f>F_Inputs_Formatted!G81</f>
        <v>PCL Units</v>
      </c>
      <c r="H81" s="2" t="str">
        <f>F_Inputs_Formatted!H81</f>
        <v>OUT5_09_D_PR24</v>
      </c>
      <c r="I81" s="2" t="str">
        <f>F_Inputs_Formatted!I81</f>
        <v>WSXOUT5_09_D_PR24</v>
      </c>
      <c r="J81" s="2" t="str">
        <f>F_Inputs_Formatted!J81</f>
        <v>Totex</v>
      </c>
      <c r="K81" s="2" t="str">
        <f>F_Inputs_Formatted!K81</f>
        <v xml:space="preserve">Company view </v>
      </c>
      <c r="L81" s="2" t="str">
        <f>F_Inputs_Formatted!L81</f>
        <v>RWQ</v>
      </c>
      <c r="M81" s="2" t="str">
        <f>F_Inputs_Formatted!M81</f>
        <v>Underlying calculations for common performance commitments - wastewater - River water quality?(phosphorus) - Change in phosphorus discharged from treatment works</v>
      </c>
      <c r="N81" s="2" t="str">
        <f>F_Inputs_Formatted!N81</f>
        <v>kg</v>
      </c>
      <c r="O81" s="2">
        <f>F_Inputs_Formatted!O81</f>
        <v>4</v>
      </c>
      <c r="P81" s="2"/>
      <c r="Q81" s="2"/>
      <c r="R81" s="2"/>
      <c r="S81" s="2"/>
      <c r="T81" s="2"/>
      <c r="U81" s="2"/>
      <c r="V81" s="2"/>
      <c r="W81" s="2"/>
      <c r="X81" s="2"/>
      <c r="Y81" s="2"/>
      <c r="Z81" s="2"/>
      <c r="AA81" s="2"/>
      <c r="AB81" s="2"/>
      <c r="AC81" s="2"/>
      <c r="AD81" s="2"/>
      <c r="AE81" s="2"/>
      <c r="AF81" s="2"/>
      <c r="AG81" s="2"/>
      <c r="AH81" s="2"/>
      <c r="AI81" s="2"/>
      <c r="AJ81" s="21"/>
      <c r="AK81" s="21"/>
      <c r="AL81" s="21"/>
      <c r="AM81" s="13" t="str">
        <f>IF(P81&lt;&gt;"","Ref required","")</f>
        <v/>
      </c>
      <c r="AN81" s="13" t="str">
        <f t="shared" si="20"/>
        <v/>
      </c>
      <c r="AO81" s="13" t="str">
        <f t="shared" si="21"/>
        <v/>
      </c>
      <c r="AP81" s="13" t="str">
        <f t="shared" si="22"/>
        <v/>
      </c>
      <c r="AQ81" s="13" t="str">
        <f t="shared" si="23"/>
        <v/>
      </c>
      <c r="AR81" s="13" t="str">
        <f t="shared" si="24"/>
        <v/>
      </c>
      <c r="AS81" s="13" t="str">
        <f t="shared" si="25"/>
        <v/>
      </c>
      <c r="AT81" s="13" t="str">
        <f t="shared" si="26"/>
        <v/>
      </c>
      <c r="AU81" s="13" t="str">
        <f t="shared" si="27"/>
        <v/>
      </c>
      <c r="AV81" s="13" t="str">
        <f t="shared" si="28"/>
        <v/>
      </c>
      <c r="AW81" s="13" t="str">
        <f t="shared" si="29"/>
        <v/>
      </c>
      <c r="AX81" s="13" t="str">
        <f t="shared" si="30"/>
        <v/>
      </c>
      <c r="AY81" s="13" t="str">
        <f t="shared" si="31"/>
        <v/>
      </c>
      <c r="AZ81" s="13" t="str">
        <f t="shared" si="32"/>
        <v/>
      </c>
      <c r="BA81" s="13" t="str">
        <f t="shared" si="33"/>
        <v/>
      </c>
      <c r="BB81" s="13" t="str">
        <f t="shared" si="34"/>
        <v/>
      </c>
      <c r="BC81" s="13" t="str">
        <f t="shared" si="35"/>
        <v/>
      </c>
      <c r="BD81" s="13" t="str">
        <f t="shared" si="36"/>
        <v/>
      </c>
      <c r="BE81" s="13" t="str">
        <f t="shared" si="37"/>
        <v/>
      </c>
      <c r="BF81" s="13" t="str">
        <f t="shared" si="38"/>
        <v/>
      </c>
    </row>
    <row r="82" spans="2:58" s="15" customFormat="1" ht="18.75" x14ac:dyDescent="0.25">
      <c r="B82" s="2" t="str">
        <f>F_Inputs_Formatted!B82</f>
        <v>YKY</v>
      </c>
      <c r="C82" s="2" t="str">
        <f>F_Inputs_Formatted!C82</f>
        <v>Yorkshire Water</v>
      </c>
      <c r="D82" s="2" t="str">
        <f>F_Inputs_Formatted!D82</f>
        <v>England</v>
      </c>
      <c r="E82" s="2" t="str">
        <f>F_Inputs_Formatted!E82</f>
        <v>Company</v>
      </c>
      <c r="F82" s="2" t="str">
        <f>F_Inputs_Formatted!F82</f>
        <v>WaSC</v>
      </c>
      <c r="G82" s="2" t="str">
        <f>F_Inputs_Formatted!G82</f>
        <v>PCL Units</v>
      </c>
      <c r="H82" s="2" t="str">
        <f>F_Inputs_Formatted!H82</f>
        <v>OUT5_09_D_PR24</v>
      </c>
      <c r="I82" s="2" t="str">
        <f>F_Inputs_Formatted!I82</f>
        <v>YKYOUT5_09_D_PR24</v>
      </c>
      <c r="J82" s="2" t="str">
        <f>F_Inputs_Formatted!J82</f>
        <v>Totex</v>
      </c>
      <c r="K82" s="2" t="str">
        <f>F_Inputs_Formatted!K82</f>
        <v xml:space="preserve">Company view </v>
      </c>
      <c r="L82" s="2" t="str">
        <f>F_Inputs_Formatted!L82</f>
        <v>RWQ</v>
      </c>
      <c r="M82" s="2" t="str">
        <f>F_Inputs_Formatted!M82</f>
        <v>Underlying calculations for common performance commitments - wastewater - River water quality?(phosphorus) - Change in phosphorus discharged from treatment works</v>
      </c>
      <c r="N82" s="2" t="str">
        <f>F_Inputs_Formatted!N82</f>
        <v>kg</v>
      </c>
      <c r="O82" s="2">
        <f>F_Inputs_Formatted!O82</f>
        <v>4</v>
      </c>
      <c r="P82" s="2"/>
      <c r="Q82" s="2"/>
      <c r="R82" s="2"/>
      <c r="S82" s="2"/>
      <c r="T82" s="2"/>
      <c r="U82" s="2"/>
      <c r="V82" s="2"/>
      <c r="W82" s="2"/>
      <c r="X82" s="2"/>
      <c r="Y82" s="2"/>
      <c r="Z82" s="2"/>
      <c r="AA82" s="2"/>
      <c r="AB82" s="2"/>
      <c r="AC82" s="2"/>
      <c r="AD82" s="2"/>
      <c r="AE82" s="2"/>
      <c r="AF82" s="2"/>
      <c r="AG82" s="2"/>
      <c r="AH82" s="2"/>
      <c r="AI82" s="2"/>
      <c r="AJ82" s="21"/>
      <c r="AK82" s="21"/>
      <c r="AL82" s="21"/>
      <c r="AM82" s="13" t="str">
        <f>IF(P82&lt;&gt;"","Ref required","")</f>
        <v/>
      </c>
      <c r="AN82" s="13" t="str">
        <f t="shared" si="20"/>
        <v/>
      </c>
      <c r="AO82" s="13" t="str">
        <f t="shared" si="21"/>
        <v/>
      </c>
      <c r="AP82" s="13" t="str">
        <f t="shared" si="22"/>
        <v/>
      </c>
      <c r="AQ82" s="13" t="str">
        <f t="shared" si="23"/>
        <v/>
      </c>
      <c r="AR82" s="13" t="str">
        <f t="shared" si="24"/>
        <v/>
      </c>
      <c r="AS82" s="13" t="str">
        <f t="shared" si="25"/>
        <v/>
      </c>
      <c r="AT82" s="13" t="str">
        <f t="shared" si="26"/>
        <v/>
      </c>
      <c r="AU82" s="13" t="str">
        <f t="shared" si="27"/>
        <v/>
      </c>
      <c r="AV82" s="13" t="str">
        <f t="shared" si="28"/>
        <v/>
      </c>
      <c r="AW82" s="13" t="str">
        <f t="shared" si="29"/>
        <v/>
      </c>
      <c r="AX82" s="13" t="str">
        <f t="shared" si="30"/>
        <v/>
      </c>
      <c r="AY82" s="13" t="str">
        <f t="shared" si="31"/>
        <v/>
      </c>
      <c r="AZ82" s="13" t="str">
        <f t="shared" si="32"/>
        <v/>
      </c>
      <c r="BA82" s="13" t="str">
        <f t="shared" si="33"/>
        <v/>
      </c>
      <c r="BB82" s="13" t="str">
        <f t="shared" si="34"/>
        <v/>
      </c>
      <c r="BC82" s="13" t="str">
        <f t="shared" si="35"/>
        <v/>
      </c>
      <c r="BD82" s="13" t="str">
        <f t="shared" si="36"/>
        <v/>
      </c>
      <c r="BE82" s="13" t="str">
        <f t="shared" si="37"/>
        <v/>
      </c>
      <c r="BF82" s="13" t="str">
        <f t="shared" si="38"/>
        <v/>
      </c>
    </row>
    <row r="83" spans="2:58" s="15" customFormat="1" ht="18.75" x14ac:dyDescent="0.25">
      <c r="B83" s="2" t="str">
        <f>F_Inputs_Formatted!B83</f>
        <v>AFW</v>
      </c>
      <c r="C83" s="2" t="str">
        <f>F_Inputs_Formatted!C83</f>
        <v>Affinity Water</v>
      </c>
      <c r="D83" s="2" t="str">
        <f>F_Inputs_Formatted!D83</f>
        <v>England</v>
      </c>
      <c r="E83" s="2" t="str">
        <f>F_Inputs_Formatted!E83</f>
        <v>Company</v>
      </c>
      <c r="F83" s="2" t="str">
        <f>F_Inputs_Formatted!F83</f>
        <v>WoC</v>
      </c>
      <c r="G83" s="2" t="str">
        <f>F_Inputs_Formatted!G83</f>
        <v>PCL Units</v>
      </c>
      <c r="H83" s="2" t="str">
        <f>F_Inputs_Formatted!H83</f>
        <v>OUT5_09_D_PR24</v>
      </c>
      <c r="I83" s="2" t="str">
        <f>F_Inputs_Formatted!I83</f>
        <v>AFWOUT5_09_D_PR24</v>
      </c>
      <c r="J83" s="2" t="str">
        <f>F_Inputs_Formatted!J83</f>
        <v>Totex</v>
      </c>
      <c r="K83" s="2" t="str">
        <f>F_Inputs_Formatted!K83</f>
        <v xml:space="preserve">Company view </v>
      </c>
      <c r="L83" s="2" t="str">
        <f>F_Inputs_Formatted!L83</f>
        <v>RWQ</v>
      </c>
      <c r="M83" s="2" t="str">
        <f>F_Inputs_Formatted!M83</f>
        <v>Underlying calculations for common performance commitments - wastewater - River water quality?(phosphorus) - Change in phosphorus discharged from treatment works</v>
      </c>
      <c r="N83" s="2" t="str">
        <f>F_Inputs_Formatted!N83</f>
        <v>kg</v>
      </c>
      <c r="O83" s="2">
        <f>F_Inputs_Formatted!O83</f>
        <v>4</v>
      </c>
      <c r="P83" s="2"/>
      <c r="Q83" s="2" t="s">
        <v>123</v>
      </c>
      <c r="R83" s="2" t="s">
        <v>123</v>
      </c>
      <c r="S83" s="2" t="s">
        <v>123</v>
      </c>
      <c r="T83" s="2" t="s">
        <v>123</v>
      </c>
      <c r="U83" s="2" t="s">
        <v>123</v>
      </c>
      <c r="V83" s="2" t="s">
        <v>123</v>
      </c>
      <c r="W83" s="2" t="s">
        <v>123</v>
      </c>
      <c r="X83" s="2" t="s">
        <v>123</v>
      </c>
      <c r="Y83" s="2" t="s">
        <v>123</v>
      </c>
      <c r="Z83" s="2" t="s">
        <v>123</v>
      </c>
      <c r="AA83" s="2" t="s">
        <v>123</v>
      </c>
      <c r="AB83" s="2" t="s">
        <v>123</v>
      </c>
      <c r="AC83" s="2" t="s">
        <v>123</v>
      </c>
      <c r="AD83" s="2" t="s">
        <v>123</v>
      </c>
      <c r="AE83" s="2" t="s">
        <v>123</v>
      </c>
      <c r="AF83" s="2" t="s">
        <v>123</v>
      </c>
      <c r="AG83" s="2" t="s">
        <v>123</v>
      </c>
      <c r="AH83" s="2" t="s">
        <v>123</v>
      </c>
      <c r="AI83" s="2" t="s">
        <v>123</v>
      </c>
      <c r="AJ83" s="21"/>
      <c r="AK83" s="21"/>
      <c r="AL83" s="21"/>
      <c r="AM83" s="13" t="str">
        <f>IF(P83&lt;&gt;"","Ref required","")</f>
        <v/>
      </c>
      <c r="AN83" s="13" t="s">
        <v>122</v>
      </c>
      <c r="AO83" s="13" t="s">
        <v>122</v>
      </c>
      <c r="AP83" s="13" t="s">
        <v>122</v>
      </c>
      <c r="AQ83" s="13" t="s">
        <v>122</v>
      </c>
      <c r="AR83" s="13" t="s">
        <v>122</v>
      </c>
      <c r="AS83" s="13" t="s">
        <v>122</v>
      </c>
      <c r="AT83" s="13" t="s">
        <v>122</v>
      </c>
      <c r="AU83" s="13" t="s">
        <v>122</v>
      </c>
      <c r="AV83" s="13" t="s">
        <v>122</v>
      </c>
      <c r="AW83" s="13" t="s">
        <v>122</v>
      </c>
      <c r="AX83" s="13" t="s">
        <v>122</v>
      </c>
      <c r="AY83" s="13" t="s">
        <v>122</v>
      </c>
      <c r="AZ83" s="13" t="s">
        <v>122</v>
      </c>
      <c r="BA83" s="13" t="s">
        <v>122</v>
      </c>
      <c r="BB83" s="13" t="s">
        <v>122</v>
      </c>
      <c r="BC83" s="13" t="s">
        <v>122</v>
      </c>
      <c r="BD83" s="13" t="s">
        <v>122</v>
      </c>
      <c r="BE83" s="13" t="s">
        <v>122</v>
      </c>
      <c r="BF83" s="13" t="s">
        <v>122</v>
      </c>
    </row>
    <row r="84" spans="2:58" s="15" customFormat="1" ht="18.75" x14ac:dyDescent="0.25">
      <c r="B84" s="2" t="str">
        <f>F_Inputs_Formatted!B84</f>
        <v>PRT</v>
      </c>
      <c r="C84" s="2" t="str">
        <f>F_Inputs_Formatted!C84</f>
        <v>Portsmouth Water</v>
      </c>
      <c r="D84" s="2" t="str">
        <f>F_Inputs_Formatted!D84</f>
        <v>England</v>
      </c>
      <c r="E84" s="2" t="str">
        <f>F_Inputs_Formatted!E84</f>
        <v>Company</v>
      </c>
      <c r="F84" s="2" t="str">
        <f>F_Inputs_Formatted!F84</f>
        <v>WoC</v>
      </c>
      <c r="G84" s="2" t="str">
        <f>F_Inputs_Formatted!G84</f>
        <v>PCL Units</v>
      </c>
      <c r="H84" s="2" t="str">
        <f>F_Inputs_Formatted!H84</f>
        <v>OUT5_09_D_PR24</v>
      </c>
      <c r="I84" s="2" t="str">
        <f>F_Inputs_Formatted!I84</f>
        <v>PRTOUT5_09_D_PR24</v>
      </c>
      <c r="J84" s="2" t="str">
        <f>F_Inputs_Formatted!J84</f>
        <v>Totex</v>
      </c>
      <c r="K84" s="2" t="str">
        <f>F_Inputs_Formatted!K84</f>
        <v xml:space="preserve">Company view </v>
      </c>
      <c r="L84" s="2" t="str">
        <f>F_Inputs_Formatted!L84</f>
        <v>RWQ</v>
      </c>
      <c r="M84" s="2" t="str">
        <f>F_Inputs_Formatted!M84</f>
        <v>Underlying calculations for common performance commitments - wastewater - River water quality?(phosphorus) - Change in phosphorus discharged from treatment works</v>
      </c>
      <c r="N84" s="2" t="str">
        <f>F_Inputs_Formatted!N84</f>
        <v>kg</v>
      </c>
      <c r="O84" s="2">
        <f>F_Inputs_Formatted!O84</f>
        <v>4</v>
      </c>
      <c r="P84" s="2"/>
      <c r="Q84" s="2" t="s">
        <v>123</v>
      </c>
      <c r="R84" s="2" t="s">
        <v>123</v>
      </c>
      <c r="S84" s="2" t="s">
        <v>123</v>
      </c>
      <c r="T84" s="2" t="s">
        <v>123</v>
      </c>
      <c r="U84" s="2" t="s">
        <v>123</v>
      </c>
      <c r="V84" s="2" t="s">
        <v>123</v>
      </c>
      <c r="W84" s="2" t="s">
        <v>123</v>
      </c>
      <c r="X84" s="2" t="s">
        <v>123</v>
      </c>
      <c r="Y84" s="2" t="s">
        <v>123</v>
      </c>
      <c r="Z84" s="2" t="s">
        <v>123</v>
      </c>
      <c r="AA84" s="2" t="s">
        <v>123</v>
      </c>
      <c r="AB84" s="2" t="s">
        <v>123</v>
      </c>
      <c r="AC84" s="2" t="s">
        <v>123</v>
      </c>
      <c r="AD84" s="2" t="s">
        <v>123</v>
      </c>
      <c r="AE84" s="2" t="s">
        <v>123</v>
      </c>
      <c r="AF84" s="2" t="s">
        <v>123</v>
      </c>
      <c r="AG84" s="2" t="s">
        <v>123</v>
      </c>
      <c r="AH84" s="2" t="s">
        <v>123</v>
      </c>
      <c r="AI84" s="2" t="s">
        <v>123</v>
      </c>
      <c r="AJ84" s="21"/>
      <c r="AK84" s="21"/>
      <c r="AL84" s="21"/>
      <c r="AM84" s="13" t="str">
        <f>IF(P84&lt;&gt;"","Ref required","")</f>
        <v/>
      </c>
      <c r="AN84" s="13" t="s">
        <v>122</v>
      </c>
      <c r="AO84" s="13" t="s">
        <v>122</v>
      </c>
      <c r="AP84" s="13" t="s">
        <v>122</v>
      </c>
      <c r="AQ84" s="13" t="s">
        <v>122</v>
      </c>
      <c r="AR84" s="13" t="s">
        <v>122</v>
      </c>
      <c r="AS84" s="13" t="s">
        <v>122</v>
      </c>
      <c r="AT84" s="13" t="s">
        <v>122</v>
      </c>
      <c r="AU84" s="13" t="s">
        <v>122</v>
      </c>
      <c r="AV84" s="13" t="s">
        <v>122</v>
      </c>
      <c r="AW84" s="13" t="s">
        <v>122</v>
      </c>
      <c r="AX84" s="13" t="s">
        <v>122</v>
      </c>
      <c r="AY84" s="13" t="s">
        <v>122</v>
      </c>
      <c r="AZ84" s="13" t="s">
        <v>122</v>
      </c>
      <c r="BA84" s="13" t="s">
        <v>122</v>
      </c>
      <c r="BB84" s="13" t="s">
        <v>122</v>
      </c>
      <c r="BC84" s="13" t="s">
        <v>122</v>
      </c>
      <c r="BD84" s="13" t="s">
        <v>122</v>
      </c>
      <c r="BE84" s="13" t="s">
        <v>122</v>
      </c>
      <c r="BF84" s="13" t="s">
        <v>122</v>
      </c>
    </row>
    <row r="85" spans="2:58" s="15" customFormat="1" ht="18.75" x14ac:dyDescent="0.25">
      <c r="B85" s="2" t="str">
        <f>F_Inputs_Formatted!B85</f>
        <v>SEW</v>
      </c>
      <c r="C85" s="2" t="str">
        <f>F_Inputs_Formatted!C85</f>
        <v>South East Water</v>
      </c>
      <c r="D85" s="2" t="str">
        <f>F_Inputs_Formatted!D85</f>
        <v>England</v>
      </c>
      <c r="E85" s="2" t="str">
        <f>F_Inputs_Formatted!E85</f>
        <v>Company</v>
      </c>
      <c r="F85" s="2" t="str">
        <f>F_Inputs_Formatted!F85</f>
        <v>WoC</v>
      </c>
      <c r="G85" s="2" t="str">
        <f>F_Inputs_Formatted!G85</f>
        <v>PCL Units</v>
      </c>
      <c r="H85" s="2" t="str">
        <f>F_Inputs_Formatted!H85</f>
        <v>OUT5_09_D_PR24</v>
      </c>
      <c r="I85" s="2" t="str">
        <f>F_Inputs_Formatted!I85</f>
        <v>SEWOUT5_09_D_PR24</v>
      </c>
      <c r="J85" s="2" t="str">
        <f>F_Inputs_Formatted!J85</f>
        <v>Totex</v>
      </c>
      <c r="K85" s="2" t="str">
        <f>F_Inputs_Formatted!K85</f>
        <v xml:space="preserve">Company view </v>
      </c>
      <c r="L85" s="2" t="str">
        <f>F_Inputs_Formatted!L85</f>
        <v>RWQ</v>
      </c>
      <c r="M85" s="2" t="str">
        <f>F_Inputs_Formatted!M85</f>
        <v>Underlying calculations for common performance commitments - wastewater - River water quality?(phosphorus) - Change in phosphorus discharged from treatment works</v>
      </c>
      <c r="N85" s="2" t="str">
        <f>F_Inputs_Formatted!N85</f>
        <v>kg</v>
      </c>
      <c r="O85" s="2">
        <f>F_Inputs_Formatted!O85</f>
        <v>4</v>
      </c>
      <c r="P85" s="2"/>
      <c r="Q85" s="2" t="s">
        <v>123</v>
      </c>
      <c r="R85" s="2" t="s">
        <v>123</v>
      </c>
      <c r="S85" s="2" t="s">
        <v>123</v>
      </c>
      <c r="T85" s="2" t="s">
        <v>123</v>
      </c>
      <c r="U85" s="2" t="s">
        <v>123</v>
      </c>
      <c r="V85" s="2" t="s">
        <v>123</v>
      </c>
      <c r="W85" s="2" t="s">
        <v>123</v>
      </c>
      <c r="X85" s="2" t="s">
        <v>123</v>
      </c>
      <c r="Y85" s="2" t="s">
        <v>123</v>
      </c>
      <c r="Z85" s="2" t="s">
        <v>123</v>
      </c>
      <c r="AA85" s="2" t="s">
        <v>123</v>
      </c>
      <c r="AB85" s="2" t="s">
        <v>123</v>
      </c>
      <c r="AC85" s="2" t="s">
        <v>123</v>
      </c>
      <c r="AD85" s="2" t="s">
        <v>123</v>
      </c>
      <c r="AE85" s="2" t="s">
        <v>123</v>
      </c>
      <c r="AF85" s="2" t="s">
        <v>123</v>
      </c>
      <c r="AG85" s="2" t="s">
        <v>123</v>
      </c>
      <c r="AH85" s="2" t="s">
        <v>123</v>
      </c>
      <c r="AI85" s="2" t="s">
        <v>123</v>
      </c>
      <c r="AJ85" s="21"/>
      <c r="AK85" s="21"/>
      <c r="AL85" s="21"/>
      <c r="AM85" s="13" t="str">
        <f>IF(P85&lt;&gt;"","Ref required","")</f>
        <v/>
      </c>
      <c r="AN85" s="13" t="s">
        <v>122</v>
      </c>
      <c r="AO85" s="13" t="s">
        <v>122</v>
      </c>
      <c r="AP85" s="13" t="s">
        <v>122</v>
      </c>
      <c r="AQ85" s="13" t="s">
        <v>122</v>
      </c>
      <c r="AR85" s="13" t="s">
        <v>122</v>
      </c>
      <c r="AS85" s="13" t="s">
        <v>122</v>
      </c>
      <c r="AT85" s="13" t="s">
        <v>122</v>
      </c>
      <c r="AU85" s="13" t="s">
        <v>122</v>
      </c>
      <c r="AV85" s="13" t="s">
        <v>122</v>
      </c>
      <c r="AW85" s="13" t="s">
        <v>122</v>
      </c>
      <c r="AX85" s="13" t="s">
        <v>122</v>
      </c>
      <c r="AY85" s="13" t="s">
        <v>122</v>
      </c>
      <c r="AZ85" s="13" t="s">
        <v>122</v>
      </c>
      <c r="BA85" s="13" t="s">
        <v>122</v>
      </c>
      <c r="BB85" s="13" t="s">
        <v>122</v>
      </c>
      <c r="BC85" s="13" t="s">
        <v>122</v>
      </c>
      <c r="BD85" s="13" t="s">
        <v>122</v>
      </c>
      <c r="BE85" s="13" t="s">
        <v>122</v>
      </c>
      <c r="BF85" s="13" t="s">
        <v>122</v>
      </c>
    </row>
    <row r="86" spans="2:58" s="15" customFormat="1" ht="18.75" x14ac:dyDescent="0.25">
      <c r="B86" s="2" t="str">
        <f>F_Inputs_Formatted!B86</f>
        <v>SSC</v>
      </c>
      <c r="C86" s="2" t="str">
        <f>F_Inputs_Formatted!C86</f>
        <v>South Staffordshire Water</v>
      </c>
      <c r="D86" s="2" t="str">
        <f>F_Inputs_Formatted!D86</f>
        <v>England</v>
      </c>
      <c r="E86" s="2" t="str">
        <f>F_Inputs_Formatted!E86</f>
        <v>Company</v>
      </c>
      <c r="F86" s="2" t="str">
        <f>F_Inputs_Formatted!F86</f>
        <v>WoC</v>
      </c>
      <c r="G86" s="2" t="str">
        <f>F_Inputs_Formatted!G86</f>
        <v>PCL Units</v>
      </c>
      <c r="H86" s="2" t="str">
        <f>F_Inputs_Formatted!H86</f>
        <v>OUT5_09_D_PR24</v>
      </c>
      <c r="I86" s="2" t="str">
        <f>F_Inputs_Formatted!I86</f>
        <v>SSCOUT5_09_D_PR24</v>
      </c>
      <c r="J86" s="2" t="str">
        <f>F_Inputs_Formatted!J86</f>
        <v>Totex</v>
      </c>
      <c r="K86" s="2" t="str">
        <f>F_Inputs_Formatted!K86</f>
        <v xml:space="preserve">Company view </v>
      </c>
      <c r="L86" s="2" t="str">
        <f>F_Inputs_Formatted!L86</f>
        <v>RWQ</v>
      </c>
      <c r="M86" s="2" t="str">
        <f>F_Inputs_Formatted!M86</f>
        <v>Underlying calculations for common performance commitments - wastewater - River water quality?(phosphorus) - Change in phosphorus discharged from treatment works</v>
      </c>
      <c r="N86" s="2" t="str">
        <f>F_Inputs_Formatted!N86</f>
        <v>kg</v>
      </c>
      <c r="O86" s="2">
        <f>F_Inputs_Formatted!O86</f>
        <v>4</v>
      </c>
      <c r="P86" s="2"/>
      <c r="Q86" s="2" t="s">
        <v>123</v>
      </c>
      <c r="R86" s="2" t="s">
        <v>123</v>
      </c>
      <c r="S86" s="2" t="s">
        <v>123</v>
      </c>
      <c r="T86" s="2" t="s">
        <v>123</v>
      </c>
      <c r="U86" s="2" t="s">
        <v>123</v>
      </c>
      <c r="V86" s="2" t="s">
        <v>123</v>
      </c>
      <c r="W86" s="2" t="s">
        <v>123</v>
      </c>
      <c r="X86" s="2" t="s">
        <v>123</v>
      </c>
      <c r="Y86" s="2" t="s">
        <v>123</v>
      </c>
      <c r="Z86" s="2" t="s">
        <v>123</v>
      </c>
      <c r="AA86" s="2" t="s">
        <v>123</v>
      </c>
      <c r="AB86" s="2" t="s">
        <v>123</v>
      </c>
      <c r="AC86" s="2" t="s">
        <v>123</v>
      </c>
      <c r="AD86" s="2" t="s">
        <v>123</v>
      </c>
      <c r="AE86" s="2" t="s">
        <v>123</v>
      </c>
      <c r="AF86" s="2" t="s">
        <v>123</v>
      </c>
      <c r="AG86" s="2" t="s">
        <v>123</v>
      </c>
      <c r="AH86" s="2" t="s">
        <v>123</v>
      </c>
      <c r="AI86" s="2" t="s">
        <v>123</v>
      </c>
      <c r="AJ86" s="21"/>
      <c r="AK86" s="21"/>
      <c r="AL86" s="21"/>
      <c r="AM86" s="13" t="str">
        <f>IF(P86&lt;&gt;"","Ref required","")</f>
        <v/>
      </c>
      <c r="AN86" s="13" t="s">
        <v>122</v>
      </c>
      <c r="AO86" s="13" t="s">
        <v>122</v>
      </c>
      <c r="AP86" s="13" t="s">
        <v>122</v>
      </c>
      <c r="AQ86" s="13" t="s">
        <v>122</v>
      </c>
      <c r="AR86" s="13" t="s">
        <v>122</v>
      </c>
      <c r="AS86" s="13" t="s">
        <v>122</v>
      </c>
      <c r="AT86" s="13" t="s">
        <v>122</v>
      </c>
      <c r="AU86" s="13" t="s">
        <v>122</v>
      </c>
      <c r="AV86" s="13" t="s">
        <v>122</v>
      </c>
      <c r="AW86" s="13" t="s">
        <v>122</v>
      </c>
      <c r="AX86" s="13" t="s">
        <v>122</v>
      </c>
      <c r="AY86" s="13" t="s">
        <v>122</v>
      </c>
      <c r="AZ86" s="13" t="s">
        <v>122</v>
      </c>
      <c r="BA86" s="13" t="s">
        <v>122</v>
      </c>
      <c r="BB86" s="13" t="s">
        <v>122</v>
      </c>
      <c r="BC86" s="13" t="s">
        <v>122</v>
      </c>
      <c r="BD86" s="13" t="s">
        <v>122</v>
      </c>
      <c r="BE86" s="13" t="s">
        <v>122</v>
      </c>
      <c r="BF86" s="13" t="s">
        <v>122</v>
      </c>
    </row>
    <row r="87" spans="2:58" s="15" customFormat="1" ht="18.75" x14ac:dyDescent="0.25">
      <c r="B87" s="2" t="str">
        <f>F_Inputs_Formatted!B87</f>
        <v>SES</v>
      </c>
      <c r="C87" s="2" t="str">
        <f>F_Inputs_Formatted!C87</f>
        <v>SES Water</v>
      </c>
      <c r="D87" s="2" t="str">
        <f>F_Inputs_Formatted!D87</f>
        <v>England</v>
      </c>
      <c r="E87" s="2" t="str">
        <f>F_Inputs_Formatted!E87</f>
        <v>Company</v>
      </c>
      <c r="F87" s="2" t="str">
        <f>F_Inputs_Formatted!F87</f>
        <v>WoC</v>
      </c>
      <c r="G87" s="2" t="str">
        <f>F_Inputs_Formatted!G87</f>
        <v>PCL Units</v>
      </c>
      <c r="H87" s="2" t="str">
        <f>F_Inputs_Formatted!H87</f>
        <v>OUT5_09_D_PR24</v>
      </c>
      <c r="I87" s="2" t="str">
        <f>F_Inputs_Formatted!I87</f>
        <v>SESOUT5_09_D_PR24</v>
      </c>
      <c r="J87" s="2" t="str">
        <f>F_Inputs_Formatted!J87</f>
        <v>Totex</v>
      </c>
      <c r="K87" s="2" t="str">
        <f>F_Inputs_Formatted!K87</f>
        <v xml:space="preserve">Company view </v>
      </c>
      <c r="L87" s="2" t="str">
        <f>F_Inputs_Formatted!L87</f>
        <v>RWQ</v>
      </c>
      <c r="M87" s="2" t="str">
        <f>F_Inputs_Formatted!M87</f>
        <v>Underlying calculations for common performance commitments - wastewater - River water quality?(phosphorus) - Change in phosphorus discharged from treatment works</v>
      </c>
      <c r="N87" s="2" t="str">
        <f>F_Inputs_Formatted!N87</f>
        <v>kg</v>
      </c>
      <c r="O87" s="2">
        <f>F_Inputs_Formatted!O87</f>
        <v>4</v>
      </c>
      <c r="P87" s="2"/>
      <c r="Q87" s="2" t="s">
        <v>123</v>
      </c>
      <c r="R87" s="2" t="s">
        <v>123</v>
      </c>
      <c r="S87" s="2" t="s">
        <v>123</v>
      </c>
      <c r="T87" s="2" t="s">
        <v>123</v>
      </c>
      <c r="U87" s="2" t="s">
        <v>123</v>
      </c>
      <c r="V87" s="2" t="s">
        <v>123</v>
      </c>
      <c r="W87" s="2" t="s">
        <v>123</v>
      </c>
      <c r="X87" s="2" t="s">
        <v>123</v>
      </c>
      <c r="Y87" s="2" t="s">
        <v>123</v>
      </c>
      <c r="Z87" s="2" t="s">
        <v>123</v>
      </c>
      <c r="AA87" s="2" t="s">
        <v>123</v>
      </c>
      <c r="AB87" s="2" t="s">
        <v>123</v>
      </c>
      <c r="AC87" s="2" t="s">
        <v>123</v>
      </c>
      <c r="AD87" s="2" t="s">
        <v>123</v>
      </c>
      <c r="AE87" s="2" t="s">
        <v>123</v>
      </c>
      <c r="AF87" s="2" t="s">
        <v>123</v>
      </c>
      <c r="AG87" s="2" t="s">
        <v>123</v>
      </c>
      <c r="AH87" s="2" t="s">
        <v>123</v>
      </c>
      <c r="AI87" s="2" t="s">
        <v>123</v>
      </c>
      <c r="AJ87" s="21"/>
      <c r="AK87" s="21"/>
      <c r="AL87" s="21"/>
      <c r="AM87" s="13" t="str">
        <f>IF(P87&lt;&gt;"","Ref required","")</f>
        <v/>
      </c>
      <c r="AN87" s="13" t="s">
        <v>122</v>
      </c>
      <c r="AO87" s="13" t="s">
        <v>122</v>
      </c>
      <c r="AP87" s="13" t="s">
        <v>122</v>
      </c>
      <c r="AQ87" s="13" t="s">
        <v>122</v>
      </c>
      <c r="AR87" s="13" t="s">
        <v>122</v>
      </c>
      <c r="AS87" s="13" t="s">
        <v>122</v>
      </c>
      <c r="AT87" s="13" t="s">
        <v>122</v>
      </c>
      <c r="AU87" s="13" t="s">
        <v>122</v>
      </c>
      <c r="AV87" s="13" t="s">
        <v>122</v>
      </c>
      <c r="AW87" s="13" t="s">
        <v>122</v>
      </c>
      <c r="AX87" s="13" t="s">
        <v>122</v>
      </c>
      <c r="AY87" s="13" t="s">
        <v>122</v>
      </c>
      <c r="AZ87" s="13" t="s">
        <v>122</v>
      </c>
      <c r="BA87" s="13" t="s">
        <v>122</v>
      </c>
      <c r="BB87" s="13" t="s">
        <v>122</v>
      </c>
      <c r="BC87" s="13" t="s">
        <v>122</v>
      </c>
      <c r="BD87" s="13" t="s">
        <v>122</v>
      </c>
      <c r="BE87" s="13" t="s">
        <v>122</v>
      </c>
      <c r="BF87" s="13" t="s">
        <v>122</v>
      </c>
    </row>
    <row r="88" spans="2:58" s="15" customFormat="1" ht="18.75" x14ac:dyDescent="0.25">
      <c r="B88" s="2" t="str">
        <f>F_Inputs_Formatted!B88</f>
        <v>SWB</v>
      </c>
      <c r="C88" s="2" t="str">
        <f>F_Inputs_Formatted!C88</f>
        <v>South West Water</v>
      </c>
      <c r="D88" s="2" t="str">
        <f>F_Inputs_Formatted!D88</f>
        <v>England</v>
      </c>
      <c r="E88" s="2" t="str">
        <f>F_Inputs_Formatted!E88</f>
        <v>Company</v>
      </c>
      <c r="F88" s="2" t="str">
        <f>F_Inputs_Formatted!F88</f>
        <v>WaSC</v>
      </c>
      <c r="G88" s="2" t="str">
        <f>F_Inputs_Formatted!G88</f>
        <v>PCL Units</v>
      </c>
      <c r="H88" s="2" t="str">
        <f>F_Inputs_Formatted!H88</f>
        <v>OUT5_09_D_PR24</v>
      </c>
      <c r="I88" s="2" t="str">
        <f>F_Inputs_Formatted!I88</f>
        <v>SWBOUT5_09_D_PR24</v>
      </c>
      <c r="J88" s="2" t="str">
        <f>F_Inputs_Formatted!J88</f>
        <v>Totex</v>
      </c>
      <c r="K88" s="2" t="str">
        <f>F_Inputs_Formatted!K88</f>
        <v xml:space="preserve">Company view </v>
      </c>
      <c r="L88" s="2" t="str">
        <f>F_Inputs_Formatted!L88</f>
        <v>RWQ</v>
      </c>
      <c r="M88" s="4" t="str">
        <f>F_Inputs_Formatted!M88</f>
        <v>Underlying calculations for common performance commitments - wastewater - River water quality?(phosphorus) - Change in phosphorus discharged from treatment works</v>
      </c>
      <c r="N88" s="2" t="str">
        <f>F_Inputs_Formatted!N88</f>
        <v>kg</v>
      </c>
      <c r="O88" s="2">
        <f>F_Inputs_Formatted!O88</f>
        <v>4</v>
      </c>
      <c r="P88" s="2"/>
      <c r="Q88" s="141">
        <f>Q54-Q71</f>
        <v>1173.12327</v>
      </c>
      <c r="R88" s="141">
        <f t="shared" ref="R88:AI88" si="39">R54-R71</f>
        <v>1107.3998499999998</v>
      </c>
      <c r="S88" s="141">
        <f t="shared" si="39"/>
        <v>-1517.5013799999997</v>
      </c>
      <c r="T88" s="141">
        <f t="shared" si="39"/>
        <v>337.20445000000018</v>
      </c>
      <c r="U88" s="141">
        <f t="shared" si="39"/>
        <v>-103.77682999999979</v>
      </c>
      <c r="V88" s="141">
        <f t="shared" si="39"/>
        <v>1274.3834099999985</v>
      </c>
      <c r="W88" s="141">
        <f t="shared" si="39"/>
        <v>-1889.0558100000017</v>
      </c>
      <c r="X88" s="141">
        <f t="shared" si="39"/>
        <v>296.82433999999921</v>
      </c>
      <c r="Y88" s="141">
        <f t="shared" si="39"/>
        <v>1356.0027300000002</v>
      </c>
      <c r="Z88" s="141">
        <f t="shared" si="39"/>
        <v>0</v>
      </c>
      <c r="AA88" s="141">
        <f t="shared" si="39"/>
        <v>2765.2152400000014</v>
      </c>
      <c r="AB88" s="141">
        <f t="shared" si="39"/>
        <v>5782.6070499999987</v>
      </c>
      <c r="AC88" s="141">
        <f t="shared" si="39"/>
        <v>5221.5382300000019</v>
      </c>
      <c r="AD88" s="141">
        <f t="shared" si="39"/>
        <v>5262.1885599999987</v>
      </c>
      <c r="AE88" s="141">
        <f t="shared" si="39"/>
        <v>4998.4695900000006</v>
      </c>
      <c r="AF88" s="141">
        <f t="shared" si="39"/>
        <v>17647.718800000002</v>
      </c>
      <c r="AG88" s="141">
        <v>18615.635600000001</v>
      </c>
      <c r="AH88" s="141">
        <v>19822.433850000001</v>
      </c>
      <c r="AI88" s="141">
        <v>23046.108039999999</v>
      </c>
      <c r="AJ88" s="21"/>
      <c r="AK88" s="21"/>
      <c r="AL88" s="21"/>
      <c r="AM88" s="13" t="str">
        <f>IF(P88&lt;&gt;"","Ref required","")</f>
        <v/>
      </c>
      <c r="AN88" s="13" t="s">
        <v>354</v>
      </c>
      <c r="AO88" s="13" t="s">
        <v>354</v>
      </c>
      <c r="AP88" s="13" t="s">
        <v>354</v>
      </c>
      <c r="AQ88" s="13" t="s">
        <v>354</v>
      </c>
      <c r="AR88" s="13" t="s">
        <v>354</v>
      </c>
      <c r="AS88" s="13" t="s">
        <v>354</v>
      </c>
      <c r="AT88" s="13" t="s">
        <v>354</v>
      </c>
      <c r="AU88" s="13" t="s">
        <v>354</v>
      </c>
      <c r="AV88" s="13" t="s">
        <v>354</v>
      </c>
      <c r="AW88" s="13" t="s">
        <v>354</v>
      </c>
      <c r="AX88" s="13" t="s">
        <v>354</v>
      </c>
      <c r="AY88" s="13" t="s">
        <v>354</v>
      </c>
      <c r="AZ88" s="13" t="s">
        <v>354</v>
      </c>
      <c r="BA88" s="13" t="s">
        <v>354</v>
      </c>
      <c r="BB88" s="13" t="s">
        <v>354</v>
      </c>
      <c r="BC88" s="13" t="s">
        <v>354</v>
      </c>
      <c r="BD88" s="13" t="s">
        <v>354</v>
      </c>
      <c r="BE88" s="13" t="s">
        <v>354</v>
      </c>
      <c r="BF88" s="13" t="s">
        <v>354</v>
      </c>
    </row>
    <row r="89" spans="2:58" s="15" customFormat="1" ht="18.75" x14ac:dyDescent="0.25">
      <c r="B89" s="2" t="str">
        <f>F_Inputs_Formatted!B89</f>
        <v>BRL</v>
      </c>
      <c r="C89" s="2" t="str">
        <f>F_Inputs_Formatted!C89</f>
        <v>Bristol Water</v>
      </c>
      <c r="D89" s="2" t="str">
        <f>F_Inputs_Formatted!D89</f>
        <v>England</v>
      </c>
      <c r="E89" s="2" t="str">
        <f>F_Inputs_Formatted!E89</f>
        <v>Company</v>
      </c>
      <c r="F89" s="2" t="str">
        <f>F_Inputs_Formatted!F89</f>
        <v>WoC</v>
      </c>
      <c r="G89" s="2" t="str">
        <f>F_Inputs_Formatted!G89</f>
        <v>PCL Units</v>
      </c>
      <c r="H89" s="2" t="str">
        <f>F_Inputs_Formatted!H89</f>
        <v>OUT5_09_D_PR24</v>
      </c>
      <c r="I89" s="2" t="str">
        <f>F_Inputs_Formatted!I89</f>
        <v>BRLOUT5_09_D_PR24</v>
      </c>
      <c r="J89" s="2" t="str">
        <f>F_Inputs_Formatted!J89</f>
        <v>Totex</v>
      </c>
      <c r="K89" s="2" t="str">
        <f>F_Inputs_Formatted!K89</f>
        <v xml:space="preserve">Company view </v>
      </c>
      <c r="L89" s="2" t="str">
        <f>F_Inputs_Formatted!L89</f>
        <v>RWQ</v>
      </c>
      <c r="M89" s="2" t="str">
        <f>F_Inputs_Formatted!M89</f>
        <v>Underlying calculations for common performance commitments - wastewater - River water quality?(phosphorus) - Change in phosphorus discharged from treatment works</v>
      </c>
      <c r="N89" s="2" t="str">
        <f>F_Inputs_Formatted!N89</f>
        <v>kg</v>
      </c>
      <c r="O89" s="2">
        <f>F_Inputs_Formatted!O89</f>
        <v>4</v>
      </c>
      <c r="P89" s="2"/>
      <c r="Q89" s="2" t="s">
        <v>123</v>
      </c>
      <c r="R89" s="2" t="s">
        <v>123</v>
      </c>
      <c r="S89" s="2" t="s">
        <v>123</v>
      </c>
      <c r="T89" s="2" t="s">
        <v>123</v>
      </c>
      <c r="U89" s="2" t="s">
        <v>123</v>
      </c>
      <c r="V89" s="2" t="s">
        <v>123</v>
      </c>
      <c r="W89" s="2" t="s">
        <v>123</v>
      </c>
      <c r="X89" s="2" t="s">
        <v>123</v>
      </c>
      <c r="Y89" s="2" t="s">
        <v>123</v>
      </c>
      <c r="Z89" s="2" t="s">
        <v>123</v>
      </c>
      <c r="AA89" s="2" t="s">
        <v>123</v>
      </c>
      <c r="AB89" s="2" t="s">
        <v>123</v>
      </c>
      <c r="AC89" s="2" t="s">
        <v>123</v>
      </c>
      <c r="AD89" s="2" t="s">
        <v>123</v>
      </c>
      <c r="AE89" s="2" t="s">
        <v>123</v>
      </c>
      <c r="AF89" s="2" t="s">
        <v>123</v>
      </c>
      <c r="AG89" s="2" t="s">
        <v>123</v>
      </c>
      <c r="AH89" s="2" t="s">
        <v>123</v>
      </c>
      <c r="AI89" s="2" t="s">
        <v>123</v>
      </c>
      <c r="AJ89" s="21"/>
      <c r="AK89" s="21"/>
      <c r="AL89" s="21"/>
      <c r="AM89" s="13" t="str">
        <f>IF(P89&lt;&gt;"","Ref required","")</f>
        <v/>
      </c>
      <c r="AN89" s="13" t="s">
        <v>122</v>
      </c>
      <c r="AO89" s="13" t="s">
        <v>122</v>
      </c>
      <c r="AP89" s="13" t="s">
        <v>122</v>
      </c>
      <c r="AQ89" s="13" t="s">
        <v>122</v>
      </c>
      <c r="AR89" s="13" t="s">
        <v>122</v>
      </c>
      <c r="AS89" s="13" t="s">
        <v>122</v>
      </c>
      <c r="AT89" s="13" t="s">
        <v>122</v>
      </c>
      <c r="AU89" s="13" t="s">
        <v>122</v>
      </c>
      <c r="AV89" s="13" t="s">
        <v>122</v>
      </c>
      <c r="AW89" s="13" t="s">
        <v>122</v>
      </c>
      <c r="AX89" s="13" t="s">
        <v>122</v>
      </c>
      <c r="AY89" s="13" t="s">
        <v>122</v>
      </c>
      <c r="AZ89" s="13" t="s">
        <v>122</v>
      </c>
      <c r="BA89" s="13" t="s">
        <v>122</v>
      </c>
      <c r="BB89" s="13" t="s">
        <v>122</v>
      </c>
      <c r="BC89" s="13" t="s">
        <v>122</v>
      </c>
      <c r="BD89" s="13" t="s">
        <v>122</v>
      </c>
      <c r="BE89" s="13" t="s">
        <v>122</v>
      </c>
      <c r="BF89" s="13" t="s">
        <v>122</v>
      </c>
    </row>
    <row r="90" spans="2:58" s="15" customFormat="1" ht="18.75" x14ac:dyDescent="0.25">
      <c r="B90" s="2" t="str">
        <f>F_Inputs_Formatted!B90</f>
        <v>ANH</v>
      </c>
      <c r="C90" s="2" t="str">
        <f>F_Inputs_Formatted!C90</f>
        <v>Anglian Water</v>
      </c>
      <c r="D90" s="2" t="str">
        <f>F_Inputs_Formatted!D90</f>
        <v>England</v>
      </c>
      <c r="E90" s="2" t="str">
        <f>F_Inputs_Formatted!E90</f>
        <v>Company</v>
      </c>
      <c r="F90" s="2" t="str">
        <f>F_Inputs_Formatted!F90</f>
        <v>WaSC</v>
      </c>
      <c r="G90" s="2" t="str">
        <f>F_Inputs_Formatted!G90</f>
        <v>PCL Units</v>
      </c>
      <c r="H90" s="2" t="str">
        <f>F_Inputs_Formatted!H90</f>
        <v>OUT5_09_E_PR24</v>
      </c>
      <c r="I90" s="2" t="str">
        <f>F_Inputs_Formatted!I90</f>
        <v>ANHOUT5_09_E_PR24</v>
      </c>
      <c r="J90" s="2" t="str">
        <f>F_Inputs_Formatted!J90</f>
        <v>Totex</v>
      </c>
      <c r="K90" s="2" t="str">
        <f>F_Inputs_Formatted!K90</f>
        <v xml:space="preserve">Company view </v>
      </c>
      <c r="L90" s="2" t="str">
        <f>F_Inputs_Formatted!L90</f>
        <v>RWQ</v>
      </c>
      <c r="M90" s="2" t="str">
        <f>F_Inputs_Formatted!M90</f>
        <v>Underlying calculations for common performance commitments - wastewater - River water quality?(phosphorus) - Phosphorus prevented from entering rivers from partnership working</v>
      </c>
      <c r="N90" s="2" t="str">
        <f>F_Inputs_Formatted!N90</f>
        <v>kg</v>
      </c>
      <c r="O90" s="2">
        <f>F_Inputs_Formatted!O90</f>
        <v>4</v>
      </c>
      <c r="P90" s="2"/>
      <c r="Q90" s="2"/>
      <c r="R90" s="2"/>
      <c r="S90" s="2"/>
      <c r="T90" s="2"/>
      <c r="U90" s="2"/>
      <c r="V90" s="2"/>
      <c r="W90" s="2"/>
      <c r="X90" s="2"/>
      <c r="Y90" s="2"/>
      <c r="Z90" s="2"/>
      <c r="AA90" s="2"/>
      <c r="AB90" s="2"/>
      <c r="AC90" s="2"/>
      <c r="AD90" s="2"/>
      <c r="AE90" s="2"/>
      <c r="AF90" s="2"/>
      <c r="AG90" s="2"/>
      <c r="AH90" s="2"/>
      <c r="AI90" s="2"/>
      <c r="AJ90" s="21"/>
      <c r="AK90" s="21"/>
      <c r="AL90" s="21"/>
      <c r="AM90" s="13" t="str">
        <f>IF(P90&lt;&gt;"","Ref required","")</f>
        <v/>
      </c>
      <c r="AN90" s="13" t="str">
        <f t="shared" si="20"/>
        <v/>
      </c>
      <c r="AO90" s="13" t="str">
        <f t="shared" si="21"/>
        <v/>
      </c>
      <c r="AP90" s="13" t="str">
        <f t="shared" si="22"/>
        <v/>
      </c>
      <c r="AQ90" s="13" t="str">
        <f t="shared" si="23"/>
        <v/>
      </c>
      <c r="AR90" s="13" t="str">
        <f t="shared" si="24"/>
        <v/>
      </c>
      <c r="AS90" s="13" t="str">
        <f t="shared" si="25"/>
        <v/>
      </c>
      <c r="AT90" s="13" t="str">
        <f t="shared" si="26"/>
        <v/>
      </c>
      <c r="AU90" s="13" t="str">
        <f t="shared" si="27"/>
        <v/>
      </c>
      <c r="AV90" s="13" t="str">
        <f t="shared" si="28"/>
        <v/>
      </c>
      <c r="AW90" s="13" t="str">
        <f t="shared" si="29"/>
        <v/>
      </c>
      <c r="AX90" s="13" t="str">
        <f t="shared" si="30"/>
        <v/>
      </c>
      <c r="AY90" s="13" t="str">
        <f t="shared" si="31"/>
        <v/>
      </c>
      <c r="AZ90" s="13" t="str">
        <f t="shared" si="32"/>
        <v/>
      </c>
      <c r="BA90" s="13" t="str">
        <f t="shared" si="33"/>
        <v/>
      </c>
      <c r="BB90" s="13" t="str">
        <f t="shared" si="34"/>
        <v/>
      </c>
      <c r="BC90" s="13" t="str">
        <f t="shared" si="35"/>
        <v/>
      </c>
      <c r="BD90" s="13" t="str">
        <f t="shared" si="36"/>
        <v/>
      </c>
      <c r="BE90" s="13" t="str">
        <f t="shared" si="37"/>
        <v/>
      </c>
      <c r="BF90" s="13" t="str">
        <f t="shared" si="38"/>
        <v/>
      </c>
    </row>
    <row r="91" spans="2:58" s="15" customFormat="1" ht="18.75" x14ac:dyDescent="0.25">
      <c r="B91" s="2" t="str">
        <f>F_Inputs_Formatted!B91</f>
        <v>WSH</v>
      </c>
      <c r="C91" s="2" t="str">
        <f>F_Inputs_Formatted!C91</f>
        <v>Dŵr Cymru</v>
      </c>
      <c r="D91" s="2" t="str">
        <f>F_Inputs_Formatted!D91</f>
        <v>Wales</v>
      </c>
      <c r="E91" s="2" t="str">
        <f>F_Inputs_Formatted!E91</f>
        <v>Company</v>
      </c>
      <c r="F91" s="2" t="str">
        <f>F_Inputs_Formatted!F91</f>
        <v>WaSC</v>
      </c>
      <c r="G91" s="2" t="str">
        <f>F_Inputs_Formatted!G91</f>
        <v>PCL Units</v>
      </c>
      <c r="H91" s="2" t="str">
        <f>F_Inputs_Formatted!H91</f>
        <v>OUT5_09_E_PR24</v>
      </c>
      <c r="I91" s="2" t="str">
        <f>F_Inputs_Formatted!I91</f>
        <v>WSHOUT5_09_E_PR24</v>
      </c>
      <c r="J91" s="2" t="str">
        <f>F_Inputs_Formatted!J91</f>
        <v>Totex</v>
      </c>
      <c r="K91" s="2" t="str">
        <f>F_Inputs_Formatted!K91</f>
        <v xml:space="preserve">Company view </v>
      </c>
      <c r="L91" s="2" t="str">
        <f>F_Inputs_Formatted!L91</f>
        <v>RWQ</v>
      </c>
      <c r="M91" s="2" t="str">
        <f>F_Inputs_Formatted!M91</f>
        <v>Underlying calculations for common performance commitments - wastewater - River water quality?(phosphorus) - Phosphorus prevented from entering rivers from partnership working</v>
      </c>
      <c r="N91" s="2" t="str">
        <f>F_Inputs_Formatted!N91</f>
        <v>kg</v>
      </c>
      <c r="O91" s="2">
        <f>F_Inputs_Formatted!O91</f>
        <v>4</v>
      </c>
      <c r="P91" s="2"/>
      <c r="Q91" s="2"/>
      <c r="R91" s="2"/>
      <c r="S91" s="2"/>
      <c r="T91" s="2"/>
      <c r="U91" s="2"/>
      <c r="V91" s="2"/>
      <c r="W91" s="2"/>
      <c r="X91" s="2"/>
      <c r="Y91" s="2"/>
      <c r="Z91" s="2"/>
      <c r="AA91" s="2"/>
      <c r="AB91" s="2"/>
      <c r="AC91" s="2"/>
      <c r="AD91" s="2"/>
      <c r="AE91" s="2"/>
      <c r="AF91" s="2"/>
      <c r="AG91" s="2"/>
      <c r="AH91" s="2"/>
      <c r="AI91" s="2"/>
      <c r="AJ91" s="21"/>
      <c r="AK91" s="21"/>
      <c r="AL91" s="21"/>
      <c r="AM91" s="13" t="str">
        <f>IF(P91&lt;&gt;"","Ref required","")</f>
        <v/>
      </c>
      <c r="AN91" s="13" t="str">
        <f t="shared" si="20"/>
        <v/>
      </c>
      <c r="AO91" s="13" t="str">
        <f t="shared" si="21"/>
        <v/>
      </c>
      <c r="AP91" s="13" t="str">
        <f t="shared" si="22"/>
        <v/>
      </c>
      <c r="AQ91" s="13" t="str">
        <f t="shared" si="23"/>
        <v/>
      </c>
      <c r="AR91" s="13" t="str">
        <f t="shared" si="24"/>
        <v/>
      </c>
      <c r="AS91" s="13" t="str">
        <f t="shared" si="25"/>
        <v/>
      </c>
      <c r="AT91" s="13" t="str">
        <f t="shared" si="26"/>
        <v/>
      </c>
      <c r="AU91" s="13" t="str">
        <f t="shared" si="27"/>
        <v/>
      </c>
      <c r="AV91" s="13" t="str">
        <f t="shared" si="28"/>
        <v/>
      </c>
      <c r="AW91" s="13" t="str">
        <f t="shared" si="29"/>
        <v/>
      </c>
      <c r="AX91" s="13" t="str">
        <f t="shared" si="30"/>
        <v/>
      </c>
      <c r="AY91" s="13" t="str">
        <f t="shared" si="31"/>
        <v/>
      </c>
      <c r="AZ91" s="13" t="str">
        <f t="shared" si="32"/>
        <v/>
      </c>
      <c r="BA91" s="13" t="str">
        <f t="shared" si="33"/>
        <v/>
      </c>
      <c r="BB91" s="13" t="str">
        <f t="shared" si="34"/>
        <v/>
      </c>
      <c r="BC91" s="13" t="str">
        <f t="shared" si="35"/>
        <v/>
      </c>
      <c r="BD91" s="13" t="str">
        <f t="shared" si="36"/>
        <v/>
      </c>
      <c r="BE91" s="13" t="str">
        <f t="shared" si="37"/>
        <v/>
      </c>
      <c r="BF91" s="13" t="str">
        <f t="shared" si="38"/>
        <v/>
      </c>
    </row>
    <row r="92" spans="2:58" s="15" customFormat="1" ht="18.75" x14ac:dyDescent="0.25">
      <c r="B92" s="2" t="str">
        <f>F_Inputs_Formatted!B92</f>
        <v>HDD</v>
      </c>
      <c r="C92" s="2" t="str">
        <f>F_Inputs_Formatted!C92</f>
        <v>Hafren Dyfrdwy</v>
      </c>
      <c r="D92" s="2" t="str">
        <f>F_Inputs_Formatted!D92</f>
        <v>Wales</v>
      </c>
      <c r="E92" s="2" t="str">
        <f>F_Inputs_Formatted!E92</f>
        <v>Company</v>
      </c>
      <c r="F92" s="2" t="str">
        <f>F_Inputs_Formatted!F92</f>
        <v>WaSC</v>
      </c>
      <c r="G92" s="2" t="str">
        <f>F_Inputs_Formatted!G92</f>
        <v>PCL Units</v>
      </c>
      <c r="H92" s="2" t="str">
        <f>F_Inputs_Formatted!H92</f>
        <v>OUT5_09_E_PR24</v>
      </c>
      <c r="I92" s="2" t="str">
        <f>F_Inputs_Formatted!I92</f>
        <v>HDDOUT5_09_E_PR24</v>
      </c>
      <c r="J92" s="2" t="str">
        <f>F_Inputs_Formatted!J92</f>
        <v>Totex</v>
      </c>
      <c r="K92" s="2" t="str">
        <f>F_Inputs_Formatted!K92</f>
        <v xml:space="preserve">Company view </v>
      </c>
      <c r="L92" s="2" t="str">
        <f>F_Inputs_Formatted!L92</f>
        <v>RWQ</v>
      </c>
      <c r="M92" s="2" t="str">
        <f>F_Inputs_Formatted!M92</f>
        <v>Underlying calculations for common performance commitments - wastewater - River water quality?(phosphorus) - Phosphorus prevented from entering rivers from partnership working</v>
      </c>
      <c r="N92" s="2" t="str">
        <f>F_Inputs_Formatted!N92</f>
        <v>kg</v>
      </c>
      <c r="O92" s="2">
        <f>F_Inputs_Formatted!O92</f>
        <v>4</v>
      </c>
      <c r="P92" s="2"/>
      <c r="Q92" s="2"/>
      <c r="R92" s="2"/>
      <c r="S92" s="2"/>
      <c r="T92" s="2"/>
      <c r="U92" s="2"/>
      <c r="V92" s="2"/>
      <c r="W92" s="2"/>
      <c r="X92" s="2"/>
      <c r="Y92" s="2"/>
      <c r="Z92" s="2"/>
      <c r="AA92" s="2"/>
      <c r="AB92" s="2"/>
      <c r="AC92" s="2"/>
      <c r="AD92" s="2"/>
      <c r="AE92" s="2"/>
      <c r="AF92" s="2"/>
      <c r="AG92" s="2"/>
      <c r="AH92" s="2"/>
      <c r="AI92" s="2"/>
      <c r="AJ92" s="21"/>
      <c r="AK92" s="21"/>
      <c r="AL92" s="21"/>
      <c r="AM92" s="13" t="str">
        <f>IF(P92&lt;&gt;"","Ref required","")</f>
        <v/>
      </c>
      <c r="AN92" s="13" t="str">
        <f t="shared" si="20"/>
        <v/>
      </c>
      <c r="AO92" s="13" t="str">
        <f t="shared" si="21"/>
        <v/>
      </c>
      <c r="AP92" s="13" t="str">
        <f t="shared" si="22"/>
        <v/>
      </c>
      <c r="AQ92" s="13" t="str">
        <f t="shared" si="23"/>
        <v/>
      </c>
      <c r="AR92" s="13" t="str">
        <f t="shared" si="24"/>
        <v/>
      </c>
      <c r="AS92" s="13" t="str">
        <f t="shared" si="25"/>
        <v/>
      </c>
      <c r="AT92" s="13" t="str">
        <f t="shared" si="26"/>
        <v/>
      </c>
      <c r="AU92" s="13" t="str">
        <f t="shared" si="27"/>
        <v/>
      </c>
      <c r="AV92" s="13" t="str">
        <f t="shared" si="28"/>
        <v/>
      </c>
      <c r="AW92" s="13" t="str">
        <f t="shared" si="29"/>
        <v/>
      </c>
      <c r="AX92" s="13" t="str">
        <f t="shared" si="30"/>
        <v/>
      </c>
      <c r="AY92" s="13" t="str">
        <f t="shared" si="31"/>
        <v/>
      </c>
      <c r="AZ92" s="13" t="str">
        <f t="shared" si="32"/>
        <v/>
      </c>
      <c r="BA92" s="13" t="str">
        <f t="shared" si="33"/>
        <v/>
      </c>
      <c r="BB92" s="13" t="str">
        <f t="shared" si="34"/>
        <v/>
      </c>
      <c r="BC92" s="13" t="str">
        <f t="shared" si="35"/>
        <v/>
      </c>
      <c r="BD92" s="13" t="str">
        <f t="shared" si="36"/>
        <v/>
      </c>
      <c r="BE92" s="13" t="str">
        <f t="shared" si="37"/>
        <v/>
      </c>
      <c r="BF92" s="13" t="str">
        <f t="shared" si="38"/>
        <v/>
      </c>
    </row>
    <row r="93" spans="2:58" s="15" customFormat="1" ht="18.75" x14ac:dyDescent="0.25">
      <c r="B93" s="2" t="str">
        <f>F_Inputs_Formatted!B93</f>
        <v>NES</v>
      </c>
      <c r="C93" s="2" t="str">
        <f>F_Inputs_Formatted!C93</f>
        <v>Northumbrian Water</v>
      </c>
      <c r="D93" s="2" t="str">
        <f>F_Inputs_Formatted!D93</f>
        <v>England</v>
      </c>
      <c r="E93" s="2" t="str">
        <f>F_Inputs_Formatted!E93</f>
        <v>Company</v>
      </c>
      <c r="F93" s="2" t="str">
        <f>F_Inputs_Formatted!F93</f>
        <v>WaSC</v>
      </c>
      <c r="G93" s="2" t="str">
        <f>F_Inputs_Formatted!G93</f>
        <v>PCL Units</v>
      </c>
      <c r="H93" s="2" t="str">
        <f>F_Inputs_Formatted!H93</f>
        <v>OUT5_09_E_PR24</v>
      </c>
      <c r="I93" s="2" t="str">
        <f>F_Inputs_Formatted!I93</f>
        <v>NESOUT5_09_E_PR24</v>
      </c>
      <c r="J93" s="2" t="str">
        <f>F_Inputs_Formatted!J93</f>
        <v>Totex</v>
      </c>
      <c r="K93" s="2" t="str">
        <f>F_Inputs_Formatted!K93</f>
        <v xml:space="preserve">Company view </v>
      </c>
      <c r="L93" s="2" t="str">
        <f>F_Inputs_Formatted!L93</f>
        <v>RWQ</v>
      </c>
      <c r="M93" s="2" t="str">
        <f>F_Inputs_Formatted!M93</f>
        <v>Underlying calculations for common performance commitments - wastewater - River water quality?(phosphorus) - Phosphorus prevented from entering rivers from partnership working</v>
      </c>
      <c r="N93" s="2" t="str">
        <f>F_Inputs_Formatted!N93</f>
        <v>kg</v>
      </c>
      <c r="O93" s="2">
        <f>F_Inputs_Formatted!O93</f>
        <v>4</v>
      </c>
      <c r="P93" s="2"/>
      <c r="Q93" s="2"/>
      <c r="R93" s="2"/>
      <c r="S93" s="2"/>
      <c r="T93" s="2"/>
      <c r="U93" s="2"/>
      <c r="V93" s="2"/>
      <c r="W93" s="2"/>
      <c r="X93" s="2"/>
      <c r="Y93" s="2"/>
      <c r="Z93" s="2"/>
      <c r="AA93" s="2"/>
      <c r="AB93" s="2"/>
      <c r="AC93" s="2"/>
      <c r="AD93" s="2"/>
      <c r="AE93" s="2"/>
      <c r="AF93" s="2"/>
      <c r="AG93" s="2"/>
      <c r="AH93" s="2"/>
      <c r="AI93" s="2"/>
      <c r="AJ93" s="21"/>
      <c r="AK93" s="21"/>
      <c r="AL93" s="21"/>
      <c r="AM93" s="13" t="str">
        <f>IF(P93&lt;&gt;"","Ref required","")</f>
        <v/>
      </c>
      <c r="AN93" s="13" t="str">
        <f t="shared" si="20"/>
        <v/>
      </c>
      <c r="AO93" s="13" t="str">
        <f t="shared" si="21"/>
        <v/>
      </c>
      <c r="AP93" s="13" t="str">
        <f t="shared" si="22"/>
        <v/>
      </c>
      <c r="AQ93" s="13" t="str">
        <f t="shared" si="23"/>
        <v/>
      </c>
      <c r="AR93" s="13" t="str">
        <f t="shared" si="24"/>
        <v/>
      </c>
      <c r="AS93" s="13" t="str">
        <f t="shared" si="25"/>
        <v/>
      </c>
      <c r="AT93" s="13" t="str">
        <f t="shared" si="26"/>
        <v/>
      </c>
      <c r="AU93" s="13" t="str">
        <f t="shared" si="27"/>
        <v/>
      </c>
      <c r="AV93" s="13" t="str">
        <f t="shared" si="28"/>
        <v/>
      </c>
      <c r="AW93" s="13" t="str">
        <f t="shared" si="29"/>
        <v/>
      </c>
      <c r="AX93" s="13" t="str">
        <f t="shared" si="30"/>
        <v/>
      </c>
      <c r="AY93" s="13" t="str">
        <f t="shared" si="31"/>
        <v/>
      </c>
      <c r="AZ93" s="13" t="str">
        <f t="shared" si="32"/>
        <v/>
      </c>
      <c r="BA93" s="13" t="str">
        <f t="shared" si="33"/>
        <v/>
      </c>
      <c r="BB93" s="13" t="str">
        <f t="shared" si="34"/>
        <v/>
      </c>
      <c r="BC93" s="13" t="str">
        <f t="shared" si="35"/>
        <v/>
      </c>
      <c r="BD93" s="13" t="str">
        <f t="shared" si="36"/>
        <v/>
      </c>
      <c r="BE93" s="13" t="str">
        <f t="shared" si="37"/>
        <v/>
      </c>
      <c r="BF93" s="13" t="str">
        <f t="shared" si="38"/>
        <v/>
      </c>
    </row>
    <row r="94" spans="2:58" s="15" customFormat="1" ht="18.75" x14ac:dyDescent="0.25">
      <c r="B94" s="2" t="str">
        <f>F_Inputs_Formatted!B94</f>
        <v>SVE</v>
      </c>
      <c r="C94" s="2" t="str">
        <f>F_Inputs_Formatted!C94</f>
        <v>Severn Trent Water</v>
      </c>
      <c r="D94" s="2" t="str">
        <f>F_Inputs_Formatted!D94</f>
        <v>England</v>
      </c>
      <c r="E94" s="2" t="str">
        <f>F_Inputs_Formatted!E94</f>
        <v>Company</v>
      </c>
      <c r="F94" s="2" t="str">
        <f>F_Inputs_Formatted!F94</f>
        <v>WaSC</v>
      </c>
      <c r="G94" s="2" t="str">
        <f>F_Inputs_Formatted!G94</f>
        <v>PCL Units</v>
      </c>
      <c r="H94" s="2" t="str">
        <f>F_Inputs_Formatted!H94</f>
        <v>OUT5_09_E_PR24</v>
      </c>
      <c r="I94" s="2" t="str">
        <f>F_Inputs_Formatted!I94</f>
        <v>SVEOUT5_09_E_PR24</v>
      </c>
      <c r="J94" s="2" t="str">
        <f>F_Inputs_Formatted!J94</f>
        <v>Totex</v>
      </c>
      <c r="K94" s="2" t="str">
        <f>F_Inputs_Formatted!K94</f>
        <v xml:space="preserve">Company view </v>
      </c>
      <c r="L94" s="2" t="str">
        <f>F_Inputs_Formatted!L94</f>
        <v>RWQ</v>
      </c>
      <c r="M94" s="2" t="str">
        <f>F_Inputs_Formatted!M94</f>
        <v>Underlying calculations for common performance commitments - wastewater - River water quality?(phosphorus) - Phosphorus prevented from entering rivers from partnership working</v>
      </c>
      <c r="N94" s="2" t="str">
        <f>F_Inputs_Formatted!N94</f>
        <v>kg</v>
      </c>
      <c r="O94" s="2">
        <f>F_Inputs_Formatted!O94</f>
        <v>4</v>
      </c>
      <c r="P94" s="2"/>
      <c r="Q94" s="2"/>
      <c r="R94" s="2"/>
      <c r="S94" s="2"/>
      <c r="T94" s="2"/>
      <c r="U94" s="2"/>
      <c r="V94" s="2"/>
      <c r="W94" s="2"/>
      <c r="X94" s="2"/>
      <c r="Y94" s="2"/>
      <c r="Z94" s="2"/>
      <c r="AA94" s="2"/>
      <c r="AB94" s="2"/>
      <c r="AC94" s="2"/>
      <c r="AD94" s="2"/>
      <c r="AE94" s="2"/>
      <c r="AF94" s="2"/>
      <c r="AG94" s="2"/>
      <c r="AH94" s="2"/>
      <c r="AI94" s="2"/>
      <c r="AJ94" s="21"/>
      <c r="AK94" s="21"/>
      <c r="AL94" s="21"/>
      <c r="AM94" s="13" t="str">
        <f>IF(P94&lt;&gt;"","Ref required","")</f>
        <v/>
      </c>
      <c r="AN94" s="13" t="str">
        <f t="shared" si="20"/>
        <v/>
      </c>
      <c r="AO94" s="13" t="str">
        <f t="shared" si="21"/>
        <v/>
      </c>
      <c r="AP94" s="13" t="str">
        <f t="shared" si="22"/>
        <v/>
      </c>
      <c r="AQ94" s="13" t="str">
        <f t="shared" si="23"/>
        <v/>
      </c>
      <c r="AR94" s="13" t="str">
        <f t="shared" si="24"/>
        <v/>
      </c>
      <c r="AS94" s="13" t="str">
        <f t="shared" si="25"/>
        <v/>
      </c>
      <c r="AT94" s="13" t="str">
        <f t="shared" si="26"/>
        <v/>
      </c>
      <c r="AU94" s="13" t="str">
        <f t="shared" si="27"/>
        <v/>
      </c>
      <c r="AV94" s="13" t="str">
        <f t="shared" si="28"/>
        <v/>
      </c>
      <c r="AW94" s="13" t="str">
        <f t="shared" si="29"/>
        <v/>
      </c>
      <c r="AX94" s="13" t="str">
        <f t="shared" si="30"/>
        <v/>
      </c>
      <c r="AY94" s="13" t="str">
        <f t="shared" si="31"/>
        <v/>
      </c>
      <c r="AZ94" s="13" t="str">
        <f t="shared" si="32"/>
        <v/>
      </c>
      <c r="BA94" s="13" t="str">
        <f t="shared" si="33"/>
        <v/>
      </c>
      <c r="BB94" s="13" t="str">
        <f t="shared" si="34"/>
        <v/>
      </c>
      <c r="BC94" s="13" t="str">
        <f t="shared" si="35"/>
        <v/>
      </c>
      <c r="BD94" s="13" t="str">
        <f t="shared" si="36"/>
        <v/>
      </c>
      <c r="BE94" s="13" t="str">
        <f t="shared" si="37"/>
        <v/>
      </c>
      <c r="BF94" s="13" t="str">
        <f t="shared" si="38"/>
        <v/>
      </c>
    </row>
    <row r="95" spans="2:58" s="15" customFormat="1" ht="18.75" x14ac:dyDescent="0.25">
      <c r="B95" s="2" t="str">
        <f>F_Inputs_Formatted!B95</f>
        <v>SRN</v>
      </c>
      <c r="C95" s="2" t="str">
        <f>F_Inputs_Formatted!C95</f>
        <v>Southern Water</v>
      </c>
      <c r="D95" s="2" t="str">
        <f>F_Inputs_Formatted!D95</f>
        <v>England</v>
      </c>
      <c r="E95" s="2" t="str">
        <f>F_Inputs_Formatted!E95</f>
        <v>Company</v>
      </c>
      <c r="F95" s="2" t="str">
        <f>F_Inputs_Formatted!F95</f>
        <v>WaSC</v>
      </c>
      <c r="G95" s="2" t="str">
        <f>F_Inputs_Formatted!G95</f>
        <v>PCL Units</v>
      </c>
      <c r="H95" s="2" t="str">
        <f>F_Inputs_Formatted!H95</f>
        <v>OUT5_09_E_PR24</v>
      </c>
      <c r="I95" s="2" t="str">
        <f>F_Inputs_Formatted!I95</f>
        <v>SRNOUT5_09_E_PR24</v>
      </c>
      <c r="J95" s="2" t="str">
        <f>F_Inputs_Formatted!J95</f>
        <v>Totex</v>
      </c>
      <c r="K95" s="2" t="str">
        <f>F_Inputs_Formatted!K95</f>
        <v xml:space="preserve">Company view </v>
      </c>
      <c r="L95" s="2" t="str">
        <f>F_Inputs_Formatted!L95</f>
        <v>RWQ</v>
      </c>
      <c r="M95" s="2" t="str">
        <f>F_Inputs_Formatted!M95</f>
        <v>Underlying calculations for common performance commitments - wastewater - River water quality?(phosphorus) - Phosphorus prevented from entering rivers from partnership working</v>
      </c>
      <c r="N95" s="2" t="str">
        <f>F_Inputs_Formatted!N95</f>
        <v>kg</v>
      </c>
      <c r="O95" s="2">
        <f>F_Inputs_Formatted!O95</f>
        <v>4</v>
      </c>
      <c r="P95" s="2"/>
      <c r="Q95" s="2"/>
      <c r="R95" s="2"/>
      <c r="S95" s="2"/>
      <c r="T95" s="2"/>
      <c r="U95" s="2"/>
      <c r="V95" s="2"/>
      <c r="W95" s="2"/>
      <c r="X95" s="2"/>
      <c r="Y95" s="2"/>
      <c r="Z95" s="2"/>
      <c r="AA95" s="2"/>
      <c r="AB95" s="2"/>
      <c r="AC95" s="2"/>
      <c r="AD95" s="2"/>
      <c r="AE95" s="2"/>
      <c r="AF95" s="2"/>
      <c r="AG95" s="2"/>
      <c r="AH95" s="2"/>
      <c r="AI95" s="2"/>
      <c r="AJ95" s="21"/>
      <c r="AK95" s="21"/>
      <c r="AL95" s="21"/>
      <c r="AM95" s="13" t="str">
        <f>IF(P95&lt;&gt;"","Ref required","")</f>
        <v/>
      </c>
      <c r="AN95" s="13" t="str">
        <f t="shared" si="20"/>
        <v/>
      </c>
      <c r="AO95" s="13" t="str">
        <f t="shared" si="21"/>
        <v/>
      </c>
      <c r="AP95" s="13" t="str">
        <f t="shared" si="22"/>
        <v/>
      </c>
      <c r="AQ95" s="13" t="str">
        <f t="shared" si="23"/>
        <v/>
      </c>
      <c r="AR95" s="13" t="str">
        <f t="shared" si="24"/>
        <v/>
      </c>
      <c r="AS95" s="13" t="str">
        <f t="shared" si="25"/>
        <v/>
      </c>
      <c r="AT95" s="13" t="str">
        <f t="shared" si="26"/>
        <v/>
      </c>
      <c r="AU95" s="13" t="str">
        <f t="shared" si="27"/>
        <v/>
      </c>
      <c r="AV95" s="13" t="str">
        <f t="shared" si="28"/>
        <v/>
      </c>
      <c r="AW95" s="13" t="str">
        <f t="shared" si="29"/>
        <v/>
      </c>
      <c r="AX95" s="13" t="str">
        <f t="shared" si="30"/>
        <v/>
      </c>
      <c r="AY95" s="13" t="str">
        <f t="shared" si="31"/>
        <v/>
      </c>
      <c r="AZ95" s="13" t="str">
        <f t="shared" si="32"/>
        <v/>
      </c>
      <c r="BA95" s="13" t="str">
        <f t="shared" si="33"/>
        <v/>
      </c>
      <c r="BB95" s="13" t="str">
        <f t="shared" si="34"/>
        <v/>
      </c>
      <c r="BC95" s="13" t="str">
        <f t="shared" si="35"/>
        <v/>
      </c>
      <c r="BD95" s="13" t="str">
        <f t="shared" si="36"/>
        <v/>
      </c>
      <c r="BE95" s="13" t="str">
        <f t="shared" si="37"/>
        <v/>
      </c>
      <c r="BF95" s="13" t="str">
        <f t="shared" si="38"/>
        <v/>
      </c>
    </row>
    <row r="96" spans="2:58" s="15" customFormat="1" ht="18.75" x14ac:dyDescent="0.25">
      <c r="B96" s="2" t="str">
        <f>F_Inputs_Formatted!B96</f>
        <v>TMS</v>
      </c>
      <c r="C96" s="2" t="str">
        <f>F_Inputs_Formatted!C96</f>
        <v>Thames Water</v>
      </c>
      <c r="D96" s="2" t="str">
        <f>F_Inputs_Formatted!D96</f>
        <v>England</v>
      </c>
      <c r="E96" s="2" t="str">
        <f>F_Inputs_Formatted!E96</f>
        <v>Company</v>
      </c>
      <c r="F96" s="2" t="str">
        <f>F_Inputs_Formatted!F96</f>
        <v>WaSC</v>
      </c>
      <c r="G96" s="2" t="str">
        <f>F_Inputs_Formatted!G96</f>
        <v>PCL Units</v>
      </c>
      <c r="H96" s="2" t="str">
        <f>F_Inputs_Formatted!H96</f>
        <v>OUT5_09_E_PR24</v>
      </c>
      <c r="I96" s="2" t="str">
        <f>F_Inputs_Formatted!I96</f>
        <v>TMSOUT5_09_E_PR24</v>
      </c>
      <c r="J96" s="2" t="str">
        <f>F_Inputs_Formatted!J96</f>
        <v>Totex</v>
      </c>
      <c r="K96" s="2" t="str">
        <f>F_Inputs_Formatted!K96</f>
        <v xml:space="preserve">Company view </v>
      </c>
      <c r="L96" s="2" t="str">
        <f>F_Inputs_Formatted!L96</f>
        <v>RWQ</v>
      </c>
      <c r="M96" s="2" t="str">
        <f>F_Inputs_Formatted!M96</f>
        <v>Underlying calculations for common performance commitments - wastewater - River water quality?(phosphorus) - Phosphorus prevented from entering rivers from partnership working</v>
      </c>
      <c r="N96" s="2" t="str">
        <f>F_Inputs_Formatted!N96</f>
        <v>kg</v>
      </c>
      <c r="O96" s="2">
        <f>F_Inputs_Formatted!O96</f>
        <v>4</v>
      </c>
      <c r="P96" s="2"/>
      <c r="Q96" s="2"/>
      <c r="R96" s="2"/>
      <c r="S96" s="2"/>
      <c r="T96" s="2"/>
      <c r="U96" s="2"/>
      <c r="V96" s="2"/>
      <c r="W96" s="2"/>
      <c r="X96" s="2"/>
      <c r="Y96" s="2"/>
      <c r="Z96" s="2"/>
      <c r="AA96" s="2"/>
      <c r="AB96" s="2"/>
      <c r="AC96" s="2"/>
      <c r="AD96" s="2"/>
      <c r="AE96" s="2"/>
      <c r="AF96" s="2"/>
      <c r="AG96" s="2"/>
      <c r="AH96" s="2"/>
      <c r="AI96" s="2"/>
      <c r="AJ96" s="21"/>
      <c r="AK96" s="21"/>
      <c r="AL96" s="21"/>
      <c r="AM96" s="13" t="str">
        <f>IF(P96&lt;&gt;"","Ref required","")</f>
        <v/>
      </c>
      <c r="AN96" s="13" t="str">
        <f t="shared" si="20"/>
        <v/>
      </c>
      <c r="AO96" s="13" t="str">
        <f t="shared" si="21"/>
        <v/>
      </c>
      <c r="AP96" s="13" t="str">
        <f t="shared" si="22"/>
        <v/>
      </c>
      <c r="AQ96" s="13" t="str">
        <f t="shared" si="23"/>
        <v/>
      </c>
      <c r="AR96" s="13" t="str">
        <f t="shared" si="24"/>
        <v/>
      </c>
      <c r="AS96" s="13" t="str">
        <f t="shared" si="25"/>
        <v/>
      </c>
      <c r="AT96" s="13" t="str">
        <f t="shared" si="26"/>
        <v/>
      </c>
      <c r="AU96" s="13" t="str">
        <f t="shared" si="27"/>
        <v/>
      </c>
      <c r="AV96" s="13" t="str">
        <f t="shared" si="28"/>
        <v/>
      </c>
      <c r="AW96" s="13" t="str">
        <f t="shared" si="29"/>
        <v/>
      </c>
      <c r="AX96" s="13" t="str">
        <f t="shared" si="30"/>
        <v/>
      </c>
      <c r="AY96" s="13" t="str">
        <f t="shared" si="31"/>
        <v/>
      </c>
      <c r="AZ96" s="13" t="str">
        <f t="shared" si="32"/>
        <v/>
      </c>
      <c r="BA96" s="13" t="str">
        <f t="shared" si="33"/>
        <v/>
      </c>
      <c r="BB96" s="13" t="str">
        <f t="shared" si="34"/>
        <v/>
      </c>
      <c r="BC96" s="13" t="str">
        <f t="shared" si="35"/>
        <v/>
      </c>
      <c r="BD96" s="13" t="str">
        <f t="shared" si="36"/>
        <v/>
      </c>
      <c r="BE96" s="13" t="str">
        <f t="shared" si="37"/>
        <v/>
      </c>
      <c r="BF96" s="13" t="str">
        <f t="shared" si="38"/>
        <v/>
      </c>
    </row>
    <row r="97" spans="2:58" s="15" customFormat="1" ht="18.75" x14ac:dyDescent="0.25">
      <c r="B97" s="2" t="str">
        <f>F_Inputs_Formatted!B97</f>
        <v>NWT</v>
      </c>
      <c r="C97" s="2" t="str">
        <f>F_Inputs_Formatted!C97</f>
        <v xml:space="preserve">United Utilities </v>
      </c>
      <c r="D97" s="2" t="str">
        <f>F_Inputs_Formatted!D97</f>
        <v>England</v>
      </c>
      <c r="E97" s="2" t="str">
        <f>F_Inputs_Formatted!E97</f>
        <v>Company</v>
      </c>
      <c r="F97" s="2" t="str">
        <f>F_Inputs_Formatted!F97</f>
        <v>WaSC</v>
      </c>
      <c r="G97" s="2" t="str">
        <f>F_Inputs_Formatted!G97</f>
        <v>PCL Units</v>
      </c>
      <c r="H97" s="2" t="str">
        <f>F_Inputs_Formatted!H97</f>
        <v>OUT5_09_E_PR24</v>
      </c>
      <c r="I97" s="2" t="str">
        <f>F_Inputs_Formatted!I97</f>
        <v>NWTOUT5_09_E_PR24</v>
      </c>
      <c r="J97" s="2" t="str">
        <f>F_Inputs_Formatted!J97</f>
        <v>Totex</v>
      </c>
      <c r="K97" s="2" t="str">
        <f>F_Inputs_Formatted!K97</f>
        <v xml:space="preserve">Company view </v>
      </c>
      <c r="L97" s="2" t="str">
        <f>F_Inputs_Formatted!L97</f>
        <v>RWQ</v>
      </c>
      <c r="M97" s="2" t="str">
        <f>F_Inputs_Formatted!M97</f>
        <v>Underlying calculations for common performance commitments - wastewater - River water quality?(phosphorus) - Phosphorus prevented from entering rivers from partnership working</v>
      </c>
      <c r="N97" s="2" t="str">
        <f>F_Inputs_Formatted!N97</f>
        <v>kg</v>
      </c>
      <c r="O97" s="2">
        <f>F_Inputs_Formatted!O97</f>
        <v>4</v>
      </c>
      <c r="P97" s="2"/>
      <c r="Q97" s="2"/>
      <c r="R97" s="2"/>
      <c r="S97" s="2"/>
      <c r="T97" s="2"/>
      <c r="U97" s="2"/>
      <c r="V97" s="2"/>
      <c r="W97" s="2"/>
      <c r="X97" s="2"/>
      <c r="Y97" s="2"/>
      <c r="Z97" s="2"/>
      <c r="AA97" s="2"/>
      <c r="AB97" s="2"/>
      <c r="AC97" s="2"/>
      <c r="AD97" s="2"/>
      <c r="AE97" s="2"/>
      <c r="AF97" s="2"/>
      <c r="AG97" s="2"/>
      <c r="AH97" s="2"/>
      <c r="AI97" s="2"/>
      <c r="AJ97" s="21"/>
      <c r="AK97" s="21"/>
      <c r="AL97" s="21"/>
      <c r="AM97" s="13" t="str">
        <f>IF(P97&lt;&gt;"","Ref required","")</f>
        <v/>
      </c>
      <c r="AN97" s="13" t="str">
        <f t="shared" si="20"/>
        <v/>
      </c>
      <c r="AO97" s="13" t="str">
        <f t="shared" si="21"/>
        <v/>
      </c>
      <c r="AP97" s="13" t="str">
        <f t="shared" si="22"/>
        <v/>
      </c>
      <c r="AQ97" s="13" t="str">
        <f t="shared" si="23"/>
        <v/>
      </c>
      <c r="AR97" s="13" t="str">
        <f t="shared" si="24"/>
        <v/>
      </c>
      <c r="AS97" s="13" t="str">
        <f t="shared" si="25"/>
        <v/>
      </c>
      <c r="AT97" s="13" t="str">
        <f t="shared" si="26"/>
        <v/>
      </c>
      <c r="AU97" s="13" t="str">
        <f t="shared" si="27"/>
        <v/>
      </c>
      <c r="AV97" s="13" t="str">
        <f t="shared" si="28"/>
        <v/>
      </c>
      <c r="AW97" s="13" t="str">
        <f t="shared" si="29"/>
        <v/>
      </c>
      <c r="AX97" s="13" t="str">
        <f t="shared" si="30"/>
        <v/>
      </c>
      <c r="AY97" s="13" t="str">
        <f t="shared" si="31"/>
        <v/>
      </c>
      <c r="AZ97" s="13" t="str">
        <f t="shared" si="32"/>
        <v/>
      </c>
      <c r="BA97" s="13" t="str">
        <f t="shared" si="33"/>
        <v/>
      </c>
      <c r="BB97" s="13" t="str">
        <f t="shared" si="34"/>
        <v/>
      </c>
      <c r="BC97" s="13" t="str">
        <f t="shared" si="35"/>
        <v/>
      </c>
      <c r="BD97" s="13" t="str">
        <f t="shared" si="36"/>
        <v/>
      </c>
      <c r="BE97" s="13" t="str">
        <f t="shared" si="37"/>
        <v/>
      </c>
      <c r="BF97" s="13" t="str">
        <f t="shared" si="38"/>
        <v/>
      </c>
    </row>
    <row r="98" spans="2:58" s="15" customFormat="1" ht="18.75" x14ac:dyDescent="0.25">
      <c r="B98" s="2" t="str">
        <f>F_Inputs_Formatted!B98</f>
        <v>WSX</v>
      </c>
      <c r="C98" s="2" t="str">
        <f>F_Inputs_Formatted!C98</f>
        <v>Wessex Water</v>
      </c>
      <c r="D98" s="2" t="str">
        <f>F_Inputs_Formatted!D98</f>
        <v>England</v>
      </c>
      <c r="E98" s="2" t="str">
        <f>F_Inputs_Formatted!E98</f>
        <v>Company</v>
      </c>
      <c r="F98" s="2" t="str">
        <f>F_Inputs_Formatted!F98</f>
        <v>WaSC</v>
      </c>
      <c r="G98" s="2" t="str">
        <f>F_Inputs_Formatted!G98</f>
        <v>PCL Units</v>
      </c>
      <c r="H98" s="2" t="str">
        <f>F_Inputs_Formatted!H98</f>
        <v>OUT5_09_E_PR24</v>
      </c>
      <c r="I98" s="2" t="str">
        <f>F_Inputs_Formatted!I98</f>
        <v>WSXOUT5_09_E_PR24</v>
      </c>
      <c r="J98" s="2" t="str">
        <f>F_Inputs_Formatted!J98</f>
        <v>Totex</v>
      </c>
      <c r="K98" s="2" t="str">
        <f>F_Inputs_Formatted!K98</f>
        <v xml:space="preserve">Company view </v>
      </c>
      <c r="L98" s="2" t="str">
        <f>F_Inputs_Formatted!L98</f>
        <v>RWQ</v>
      </c>
      <c r="M98" s="2" t="str">
        <f>F_Inputs_Formatted!M98</f>
        <v>Underlying calculations for common performance commitments - wastewater - River water quality?(phosphorus) - Phosphorus prevented from entering rivers from partnership working</v>
      </c>
      <c r="N98" s="2" t="str">
        <f>F_Inputs_Formatted!N98</f>
        <v>kg</v>
      </c>
      <c r="O98" s="2">
        <f>F_Inputs_Formatted!O98</f>
        <v>4</v>
      </c>
      <c r="P98" s="2"/>
      <c r="Q98" s="2"/>
      <c r="R98" s="2"/>
      <c r="S98" s="2"/>
      <c r="T98" s="2"/>
      <c r="U98" s="2"/>
      <c r="V98" s="2"/>
      <c r="W98" s="2"/>
      <c r="X98" s="2"/>
      <c r="Y98" s="2"/>
      <c r="Z98" s="2"/>
      <c r="AA98" s="2"/>
      <c r="AB98" s="2"/>
      <c r="AC98" s="2"/>
      <c r="AD98" s="2"/>
      <c r="AE98" s="2"/>
      <c r="AF98" s="2"/>
      <c r="AG98" s="2"/>
      <c r="AH98" s="2"/>
      <c r="AI98" s="2"/>
      <c r="AJ98" s="21"/>
      <c r="AK98" s="21"/>
      <c r="AL98" s="21"/>
      <c r="AM98" s="13" t="str">
        <f>IF(P98&lt;&gt;"","Ref required","")</f>
        <v/>
      </c>
      <c r="AN98" s="13" t="str">
        <f t="shared" si="20"/>
        <v/>
      </c>
      <c r="AO98" s="13" t="str">
        <f t="shared" si="21"/>
        <v/>
      </c>
      <c r="AP98" s="13" t="str">
        <f t="shared" si="22"/>
        <v/>
      </c>
      <c r="AQ98" s="13" t="str">
        <f t="shared" si="23"/>
        <v/>
      </c>
      <c r="AR98" s="13" t="str">
        <f t="shared" si="24"/>
        <v/>
      </c>
      <c r="AS98" s="13" t="str">
        <f t="shared" si="25"/>
        <v/>
      </c>
      <c r="AT98" s="13" t="str">
        <f t="shared" si="26"/>
        <v/>
      </c>
      <c r="AU98" s="13" t="str">
        <f t="shared" si="27"/>
        <v/>
      </c>
      <c r="AV98" s="13" t="str">
        <f t="shared" si="28"/>
        <v/>
      </c>
      <c r="AW98" s="13" t="str">
        <f t="shared" si="29"/>
        <v/>
      </c>
      <c r="AX98" s="13" t="str">
        <f t="shared" si="30"/>
        <v/>
      </c>
      <c r="AY98" s="13" t="str">
        <f t="shared" si="31"/>
        <v/>
      </c>
      <c r="AZ98" s="13" t="str">
        <f t="shared" si="32"/>
        <v/>
      </c>
      <c r="BA98" s="13" t="str">
        <f t="shared" si="33"/>
        <v/>
      </c>
      <c r="BB98" s="13" t="str">
        <f t="shared" si="34"/>
        <v/>
      </c>
      <c r="BC98" s="13" t="str">
        <f t="shared" si="35"/>
        <v/>
      </c>
      <c r="BD98" s="13" t="str">
        <f t="shared" si="36"/>
        <v/>
      </c>
      <c r="BE98" s="13" t="str">
        <f t="shared" si="37"/>
        <v/>
      </c>
      <c r="BF98" s="13" t="str">
        <f t="shared" si="38"/>
        <v/>
      </c>
    </row>
    <row r="99" spans="2:58" s="15" customFormat="1" ht="18.75" x14ac:dyDescent="0.25">
      <c r="B99" s="2" t="str">
        <f>F_Inputs_Formatted!B99</f>
        <v>YKY</v>
      </c>
      <c r="C99" s="2" t="str">
        <f>F_Inputs_Formatted!C99</f>
        <v>Yorkshire Water</v>
      </c>
      <c r="D99" s="2" t="str">
        <f>F_Inputs_Formatted!D99</f>
        <v>England</v>
      </c>
      <c r="E99" s="2" t="str">
        <f>F_Inputs_Formatted!E99</f>
        <v>Company</v>
      </c>
      <c r="F99" s="2" t="str">
        <f>F_Inputs_Formatted!F99</f>
        <v>WaSC</v>
      </c>
      <c r="G99" s="2" t="str">
        <f>F_Inputs_Formatted!G99</f>
        <v>PCL Units</v>
      </c>
      <c r="H99" s="2" t="str">
        <f>F_Inputs_Formatted!H99</f>
        <v>OUT5_09_E_PR24</v>
      </c>
      <c r="I99" s="2" t="str">
        <f>F_Inputs_Formatted!I99</f>
        <v>YKYOUT5_09_E_PR24</v>
      </c>
      <c r="J99" s="2" t="str">
        <f>F_Inputs_Formatted!J99</f>
        <v>Totex</v>
      </c>
      <c r="K99" s="2" t="str">
        <f>F_Inputs_Formatted!K99</f>
        <v xml:space="preserve">Company view </v>
      </c>
      <c r="L99" s="2" t="str">
        <f>F_Inputs_Formatted!L99</f>
        <v>RWQ</v>
      </c>
      <c r="M99" s="2" t="str">
        <f>F_Inputs_Formatted!M99</f>
        <v>Underlying calculations for common performance commitments - wastewater - River water quality?(phosphorus) - Phosphorus prevented from entering rivers from partnership working</v>
      </c>
      <c r="N99" s="2" t="str">
        <f>F_Inputs_Formatted!N99</f>
        <v>kg</v>
      </c>
      <c r="O99" s="2">
        <f>F_Inputs_Formatted!O99</f>
        <v>4</v>
      </c>
      <c r="P99" s="2"/>
      <c r="Q99" s="2"/>
      <c r="R99" s="2"/>
      <c r="S99" s="2"/>
      <c r="T99" s="2"/>
      <c r="U99" s="2"/>
      <c r="V99" s="2"/>
      <c r="W99" s="2"/>
      <c r="X99" s="2"/>
      <c r="Y99" s="2"/>
      <c r="Z99" s="2"/>
      <c r="AA99" s="2"/>
      <c r="AB99" s="2"/>
      <c r="AC99" s="2"/>
      <c r="AD99" s="2"/>
      <c r="AE99" s="2"/>
      <c r="AF99" s="2"/>
      <c r="AG99" s="2"/>
      <c r="AH99" s="2"/>
      <c r="AI99" s="2"/>
      <c r="AJ99" s="21"/>
      <c r="AK99" s="21"/>
      <c r="AL99" s="21"/>
      <c r="AM99" s="13" t="str">
        <f>IF(P99&lt;&gt;"","Ref required","")</f>
        <v/>
      </c>
      <c r="AN99" s="13" t="str">
        <f t="shared" si="20"/>
        <v/>
      </c>
      <c r="AO99" s="13" t="str">
        <f t="shared" si="21"/>
        <v/>
      </c>
      <c r="AP99" s="13" t="str">
        <f t="shared" si="22"/>
        <v/>
      </c>
      <c r="AQ99" s="13" t="str">
        <f t="shared" si="23"/>
        <v/>
      </c>
      <c r="AR99" s="13" t="str">
        <f t="shared" si="24"/>
        <v/>
      </c>
      <c r="AS99" s="13" t="str">
        <f t="shared" si="25"/>
        <v/>
      </c>
      <c r="AT99" s="13" t="str">
        <f t="shared" si="26"/>
        <v/>
      </c>
      <c r="AU99" s="13" t="str">
        <f t="shared" si="27"/>
        <v/>
      </c>
      <c r="AV99" s="13" t="str">
        <f t="shared" si="28"/>
        <v/>
      </c>
      <c r="AW99" s="13" t="str">
        <f t="shared" si="29"/>
        <v/>
      </c>
      <c r="AX99" s="13" t="str">
        <f t="shared" si="30"/>
        <v/>
      </c>
      <c r="AY99" s="13" t="str">
        <f t="shared" si="31"/>
        <v/>
      </c>
      <c r="AZ99" s="13" t="str">
        <f t="shared" si="32"/>
        <v/>
      </c>
      <c r="BA99" s="13" t="str">
        <f t="shared" si="33"/>
        <v/>
      </c>
      <c r="BB99" s="13" t="str">
        <f t="shared" si="34"/>
        <v/>
      </c>
      <c r="BC99" s="13" t="str">
        <f t="shared" si="35"/>
        <v/>
      </c>
      <c r="BD99" s="13" t="str">
        <f t="shared" si="36"/>
        <v/>
      </c>
      <c r="BE99" s="13" t="str">
        <f t="shared" si="37"/>
        <v/>
      </c>
      <c r="BF99" s="13" t="str">
        <f t="shared" si="38"/>
        <v/>
      </c>
    </row>
    <row r="100" spans="2:58" s="15" customFormat="1" ht="18.75" x14ac:dyDescent="0.25">
      <c r="B100" s="2" t="str">
        <f>F_Inputs_Formatted!B100</f>
        <v>AFW</v>
      </c>
      <c r="C100" s="2" t="str">
        <f>F_Inputs_Formatted!C100</f>
        <v>Affinity Water</v>
      </c>
      <c r="D100" s="2" t="str">
        <f>F_Inputs_Formatted!D100</f>
        <v>England</v>
      </c>
      <c r="E100" s="2" t="str">
        <f>F_Inputs_Formatted!E100</f>
        <v>Company</v>
      </c>
      <c r="F100" s="2" t="str">
        <f>F_Inputs_Formatted!F100</f>
        <v>WoC</v>
      </c>
      <c r="G100" s="2" t="str">
        <f>F_Inputs_Formatted!G100</f>
        <v>PCL Units</v>
      </c>
      <c r="H100" s="2" t="str">
        <f>F_Inputs_Formatted!H100</f>
        <v>OUT5_09_E_PR24</v>
      </c>
      <c r="I100" s="2" t="str">
        <f>F_Inputs_Formatted!I100</f>
        <v>AFWOUT5_09_E_PR24</v>
      </c>
      <c r="J100" s="2" t="str">
        <f>F_Inputs_Formatted!J100</f>
        <v>Totex</v>
      </c>
      <c r="K100" s="2" t="str">
        <f>F_Inputs_Formatted!K100</f>
        <v xml:space="preserve">Company view </v>
      </c>
      <c r="L100" s="2" t="str">
        <f>F_Inputs_Formatted!L100</f>
        <v>RWQ</v>
      </c>
      <c r="M100" s="2" t="str">
        <f>F_Inputs_Formatted!M100</f>
        <v>Underlying calculations for common performance commitments - wastewater - River water quality?(phosphorus) - Phosphorus prevented from entering rivers from partnership working</v>
      </c>
      <c r="N100" s="2" t="str">
        <f>F_Inputs_Formatted!N100</f>
        <v>kg</v>
      </c>
      <c r="O100" s="2">
        <f>F_Inputs_Formatted!O100</f>
        <v>4</v>
      </c>
      <c r="P100" s="2"/>
      <c r="Q100" s="2" t="s">
        <v>123</v>
      </c>
      <c r="R100" s="2" t="s">
        <v>123</v>
      </c>
      <c r="S100" s="2" t="s">
        <v>123</v>
      </c>
      <c r="T100" s="2" t="s">
        <v>123</v>
      </c>
      <c r="U100" s="2" t="s">
        <v>123</v>
      </c>
      <c r="V100" s="2" t="s">
        <v>123</v>
      </c>
      <c r="W100" s="2" t="s">
        <v>123</v>
      </c>
      <c r="X100" s="2" t="s">
        <v>123</v>
      </c>
      <c r="Y100" s="2" t="s">
        <v>123</v>
      </c>
      <c r="Z100" s="2" t="s">
        <v>123</v>
      </c>
      <c r="AA100" s="2" t="s">
        <v>123</v>
      </c>
      <c r="AB100" s="2" t="s">
        <v>123</v>
      </c>
      <c r="AC100" s="2" t="s">
        <v>123</v>
      </c>
      <c r="AD100" s="2" t="s">
        <v>123</v>
      </c>
      <c r="AE100" s="2" t="s">
        <v>123</v>
      </c>
      <c r="AF100" s="2" t="s">
        <v>123</v>
      </c>
      <c r="AG100" s="2" t="s">
        <v>123</v>
      </c>
      <c r="AH100" s="2" t="s">
        <v>123</v>
      </c>
      <c r="AI100" s="2" t="s">
        <v>123</v>
      </c>
      <c r="AJ100" s="21"/>
      <c r="AK100" s="21"/>
      <c r="AL100" s="21"/>
      <c r="AM100" s="13" t="str">
        <f>IF(P100&lt;&gt;"","Ref required","")</f>
        <v/>
      </c>
      <c r="AN100" s="13" t="s">
        <v>122</v>
      </c>
      <c r="AO100" s="13" t="s">
        <v>122</v>
      </c>
      <c r="AP100" s="13" t="s">
        <v>122</v>
      </c>
      <c r="AQ100" s="13" t="s">
        <v>122</v>
      </c>
      <c r="AR100" s="13" t="s">
        <v>122</v>
      </c>
      <c r="AS100" s="13" t="s">
        <v>122</v>
      </c>
      <c r="AT100" s="13" t="s">
        <v>122</v>
      </c>
      <c r="AU100" s="13" t="s">
        <v>122</v>
      </c>
      <c r="AV100" s="13" t="s">
        <v>122</v>
      </c>
      <c r="AW100" s="13" t="s">
        <v>122</v>
      </c>
      <c r="AX100" s="13" t="s">
        <v>122</v>
      </c>
      <c r="AY100" s="13" t="s">
        <v>122</v>
      </c>
      <c r="AZ100" s="13" t="s">
        <v>122</v>
      </c>
      <c r="BA100" s="13" t="s">
        <v>122</v>
      </c>
      <c r="BB100" s="13" t="s">
        <v>122</v>
      </c>
      <c r="BC100" s="13" t="s">
        <v>122</v>
      </c>
      <c r="BD100" s="13" t="s">
        <v>122</v>
      </c>
      <c r="BE100" s="13" t="s">
        <v>122</v>
      </c>
      <c r="BF100" s="13" t="s">
        <v>122</v>
      </c>
    </row>
    <row r="101" spans="2:58" s="15" customFormat="1" ht="18.75" x14ac:dyDescent="0.25">
      <c r="B101" s="2" t="str">
        <f>F_Inputs_Formatted!B101</f>
        <v>PRT</v>
      </c>
      <c r="C101" s="2" t="str">
        <f>F_Inputs_Formatted!C101</f>
        <v>Portsmouth Water</v>
      </c>
      <c r="D101" s="2" t="str">
        <f>F_Inputs_Formatted!D101</f>
        <v>England</v>
      </c>
      <c r="E101" s="2" t="str">
        <f>F_Inputs_Formatted!E101</f>
        <v>Company</v>
      </c>
      <c r="F101" s="2" t="str">
        <f>F_Inputs_Formatted!F101</f>
        <v>WoC</v>
      </c>
      <c r="G101" s="2" t="str">
        <f>F_Inputs_Formatted!G101</f>
        <v>PCL Units</v>
      </c>
      <c r="H101" s="2" t="str">
        <f>F_Inputs_Formatted!H101</f>
        <v>OUT5_09_E_PR24</v>
      </c>
      <c r="I101" s="2" t="str">
        <f>F_Inputs_Formatted!I101</f>
        <v>PRTOUT5_09_E_PR24</v>
      </c>
      <c r="J101" s="2" t="str">
        <f>F_Inputs_Formatted!J101</f>
        <v>Totex</v>
      </c>
      <c r="K101" s="2" t="str">
        <f>F_Inputs_Formatted!K101</f>
        <v xml:space="preserve">Company view </v>
      </c>
      <c r="L101" s="2" t="str">
        <f>F_Inputs_Formatted!L101</f>
        <v>RWQ</v>
      </c>
      <c r="M101" s="2" t="str">
        <f>F_Inputs_Formatted!M101</f>
        <v>Underlying calculations for common performance commitments - wastewater - River water quality?(phosphorus) - Phosphorus prevented from entering rivers from partnership working</v>
      </c>
      <c r="N101" s="2" t="str">
        <f>F_Inputs_Formatted!N101</f>
        <v>kg</v>
      </c>
      <c r="O101" s="2">
        <f>F_Inputs_Formatted!O101</f>
        <v>4</v>
      </c>
      <c r="P101" s="2"/>
      <c r="Q101" s="2" t="s">
        <v>123</v>
      </c>
      <c r="R101" s="2" t="s">
        <v>123</v>
      </c>
      <c r="S101" s="2" t="s">
        <v>123</v>
      </c>
      <c r="T101" s="2" t="s">
        <v>123</v>
      </c>
      <c r="U101" s="2" t="s">
        <v>123</v>
      </c>
      <c r="V101" s="2" t="s">
        <v>123</v>
      </c>
      <c r="W101" s="2" t="s">
        <v>123</v>
      </c>
      <c r="X101" s="2" t="s">
        <v>123</v>
      </c>
      <c r="Y101" s="2" t="s">
        <v>123</v>
      </c>
      <c r="Z101" s="2" t="s">
        <v>123</v>
      </c>
      <c r="AA101" s="2" t="s">
        <v>123</v>
      </c>
      <c r="AB101" s="2" t="s">
        <v>123</v>
      </c>
      <c r="AC101" s="2" t="s">
        <v>123</v>
      </c>
      <c r="AD101" s="2" t="s">
        <v>123</v>
      </c>
      <c r="AE101" s="2" t="s">
        <v>123</v>
      </c>
      <c r="AF101" s="2" t="s">
        <v>123</v>
      </c>
      <c r="AG101" s="2" t="s">
        <v>123</v>
      </c>
      <c r="AH101" s="2" t="s">
        <v>123</v>
      </c>
      <c r="AI101" s="2" t="s">
        <v>123</v>
      </c>
      <c r="AJ101" s="21"/>
      <c r="AK101" s="21"/>
      <c r="AL101" s="21"/>
      <c r="AM101" s="13" t="str">
        <f>IF(P101&lt;&gt;"","Ref required","")</f>
        <v/>
      </c>
      <c r="AN101" s="13" t="s">
        <v>122</v>
      </c>
      <c r="AO101" s="13" t="s">
        <v>122</v>
      </c>
      <c r="AP101" s="13" t="s">
        <v>122</v>
      </c>
      <c r="AQ101" s="13" t="s">
        <v>122</v>
      </c>
      <c r="AR101" s="13" t="s">
        <v>122</v>
      </c>
      <c r="AS101" s="13" t="s">
        <v>122</v>
      </c>
      <c r="AT101" s="13" t="s">
        <v>122</v>
      </c>
      <c r="AU101" s="13" t="s">
        <v>122</v>
      </c>
      <c r="AV101" s="13" t="s">
        <v>122</v>
      </c>
      <c r="AW101" s="13" t="s">
        <v>122</v>
      </c>
      <c r="AX101" s="13" t="s">
        <v>122</v>
      </c>
      <c r="AY101" s="13" t="s">
        <v>122</v>
      </c>
      <c r="AZ101" s="13" t="s">
        <v>122</v>
      </c>
      <c r="BA101" s="13" t="s">
        <v>122</v>
      </c>
      <c r="BB101" s="13" t="s">
        <v>122</v>
      </c>
      <c r="BC101" s="13" t="s">
        <v>122</v>
      </c>
      <c r="BD101" s="13" t="s">
        <v>122</v>
      </c>
      <c r="BE101" s="13" t="s">
        <v>122</v>
      </c>
      <c r="BF101" s="13" t="s">
        <v>122</v>
      </c>
    </row>
    <row r="102" spans="2:58" s="15" customFormat="1" ht="18.75" x14ac:dyDescent="0.25">
      <c r="B102" s="2" t="str">
        <f>F_Inputs_Formatted!B102</f>
        <v>SEW</v>
      </c>
      <c r="C102" s="2" t="str">
        <f>F_Inputs_Formatted!C102</f>
        <v>South East Water</v>
      </c>
      <c r="D102" s="2" t="str">
        <f>F_Inputs_Formatted!D102</f>
        <v>England</v>
      </c>
      <c r="E102" s="2" t="str">
        <f>F_Inputs_Formatted!E102</f>
        <v>Company</v>
      </c>
      <c r="F102" s="2" t="str">
        <f>F_Inputs_Formatted!F102</f>
        <v>WoC</v>
      </c>
      <c r="G102" s="2" t="str">
        <f>F_Inputs_Formatted!G102</f>
        <v>PCL Units</v>
      </c>
      <c r="H102" s="2" t="str">
        <f>F_Inputs_Formatted!H102</f>
        <v>OUT5_09_E_PR24</v>
      </c>
      <c r="I102" s="2" t="str">
        <f>F_Inputs_Formatted!I102</f>
        <v>SEWOUT5_09_E_PR24</v>
      </c>
      <c r="J102" s="2" t="str">
        <f>F_Inputs_Formatted!J102</f>
        <v>Totex</v>
      </c>
      <c r="K102" s="2" t="str">
        <f>F_Inputs_Formatted!K102</f>
        <v xml:space="preserve">Company view </v>
      </c>
      <c r="L102" s="2" t="str">
        <f>F_Inputs_Formatted!L102</f>
        <v>RWQ</v>
      </c>
      <c r="M102" s="2" t="str">
        <f>F_Inputs_Formatted!M102</f>
        <v>Underlying calculations for common performance commitments - wastewater - River water quality?(phosphorus) - Phosphorus prevented from entering rivers from partnership working</v>
      </c>
      <c r="N102" s="2" t="str">
        <f>F_Inputs_Formatted!N102</f>
        <v>kg</v>
      </c>
      <c r="O102" s="2">
        <f>F_Inputs_Formatted!O102</f>
        <v>4</v>
      </c>
      <c r="P102" s="2"/>
      <c r="Q102" s="2" t="s">
        <v>123</v>
      </c>
      <c r="R102" s="2" t="s">
        <v>123</v>
      </c>
      <c r="S102" s="2" t="s">
        <v>123</v>
      </c>
      <c r="T102" s="2" t="s">
        <v>123</v>
      </c>
      <c r="U102" s="2" t="s">
        <v>123</v>
      </c>
      <c r="V102" s="2" t="s">
        <v>123</v>
      </c>
      <c r="W102" s="2" t="s">
        <v>123</v>
      </c>
      <c r="X102" s="2" t="s">
        <v>123</v>
      </c>
      <c r="Y102" s="2" t="s">
        <v>123</v>
      </c>
      <c r="Z102" s="2" t="s">
        <v>123</v>
      </c>
      <c r="AA102" s="2" t="s">
        <v>123</v>
      </c>
      <c r="AB102" s="2" t="s">
        <v>123</v>
      </c>
      <c r="AC102" s="2" t="s">
        <v>123</v>
      </c>
      <c r="AD102" s="2" t="s">
        <v>123</v>
      </c>
      <c r="AE102" s="2" t="s">
        <v>123</v>
      </c>
      <c r="AF102" s="2" t="s">
        <v>123</v>
      </c>
      <c r="AG102" s="2" t="s">
        <v>123</v>
      </c>
      <c r="AH102" s="2" t="s">
        <v>123</v>
      </c>
      <c r="AI102" s="2" t="s">
        <v>123</v>
      </c>
      <c r="AJ102" s="21"/>
      <c r="AK102" s="21"/>
      <c r="AL102" s="21"/>
      <c r="AM102" s="13" t="str">
        <f>IF(P102&lt;&gt;"","Ref required","")</f>
        <v/>
      </c>
      <c r="AN102" s="13" t="s">
        <v>122</v>
      </c>
      <c r="AO102" s="13" t="s">
        <v>122</v>
      </c>
      <c r="AP102" s="13" t="s">
        <v>122</v>
      </c>
      <c r="AQ102" s="13" t="s">
        <v>122</v>
      </c>
      <c r="AR102" s="13" t="s">
        <v>122</v>
      </c>
      <c r="AS102" s="13" t="s">
        <v>122</v>
      </c>
      <c r="AT102" s="13" t="s">
        <v>122</v>
      </c>
      <c r="AU102" s="13" t="s">
        <v>122</v>
      </c>
      <c r="AV102" s="13" t="s">
        <v>122</v>
      </c>
      <c r="AW102" s="13" t="s">
        <v>122</v>
      </c>
      <c r="AX102" s="13" t="s">
        <v>122</v>
      </c>
      <c r="AY102" s="13" t="s">
        <v>122</v>
      </c>
      <c r="AZ102" s="13" t="s">
        <v>122</v>
      </c>
      <c r="BA102" s="13" t="s">
        <v>122</v>
      </c>
      <c r="BB102" s="13" t="s">
        <v>122</v>
      </c>
      <c r="BC102" s="13" t="s">
        <v>122</v>
      </c>
      <c r="BD102" s="13" t="s">
        <v>122</v>
      </c>
      <c r="BE102" s="13" t="s">
        <v>122</v>
      </c>
      <c r="BF102" s="13" t="s">
        <v>122</v>
      </c>
    </row>
    <row r="103" spans="2:58" s="15" customFormat="1" ht="18.75" x14ac:dyDescent="0.25">
      <c r="B103" s="2" t="str">
        <f>F_Inputs_Formatted!B103</f>
        <v>SSC</v>
      </c>
      <c r="C103" s="2" t="str">
        <f>F_Inputs_Formatted!C103</f>
        <v>South Staffordshire Water</v>
      </c>
      <c r="D103" s="2" t="str">
        <f>F_Inputs_Formatted!D103</f>
        <v>England</v>
      </c>
      <c r="E103" s="2" t="str">
        <f>F_Inputs_Formatted!E103</f>
        <v>Company</v>
      </c>
      <c r="F103" s="2" t="str">
        <f>F_Inputs_Formatted!F103</f>
        <v>WoC</v>
      </c>
      <c r="G103" s="2" t="str">
        <f>F_Inputs_Formatted!G103</f>
        <v>PCL Units</v>
      </c>
      <c r="H103" s="2" t="str">
        <f>F_Inputs_Formatted!H103</f>
        <v>OUT5_09_E_PR24</v>
      </c>
      <c r="I103" s="2" t="str">
        <f>F_Inputs_Formatted!I103</f>
        <v>SSCOUT5_09_E_PR24</v>
      </c>
      <c r="J103" s="2" t="str">
        <f>F_Inputs_Formatted!J103</f>
        <v>Totex</v>
      </c>
      <c r="K103" s="2" t="str">
        <f>F_Inputs_Formatted!K103</f>
        <v xml:space="preserve">Company view </v>
      </c>
      <c r="L103" s="2" t="str">
        <f>F_Inputs_Formatted!L103</f>
        <v>RWQ</v>
      </c>
      <c r="M103" s="2" t="str">
        <f>F_Inputs_Formatted!M103</f>
        <v>Underlying calculations for common performance commitments - wastewater - River water quality?(phosphorus) - Phosphorus prevented from entering rivers from partnership working</v>
      </c>
      <c r="N103" s="2" t="str">
        <f>F_Inputs_Formatted!N103</f>
        <v>kg</v>
      </c>
      <c r="O103" s="2">
        <f>F_Inputs_Formatted!O103</f>
        <v>4</v>
      </c>
      <c r="P103" s="2"/>
      <c r="Q103" s="2" t="s">
        <v>123</v>
      </c>
      <c r="R103" s="2" t="s">
        <v>123</v>
      </c>
      <c r="S103" s="2" t="s">
        <v>123</v>
      </c>
      <c r="T103" s="2" t="s">
        <v>123</v>
      </c>
      <c r="U103" s="2" t="s">
        <v>123</v>
      </c>
      <c r="V103" s="2" t="s">
        <v>123</v>
      </c>
      <c r="W103" s="2" t="s">
        <v>123</v>
      </c>
      <c r="X103" s="2" t="s">
        <v>123</v>
      </c>
      <c r="Y103" s="2" t="s">
        <v>123</v>
      </c>
      <c r="Z103" s="2" t="s">
        <v>123</v>
      </c>
      <c r="AA103" s="2" t="s">
        <v>123</v>
      </c>
      <c r="AB103" s="2" t="s">
        <v>123</v>
      </c>
      <c r="AC103" s="2" t="s">
        <v>123</v>
      </c>
      <c r="AD103" s="2" t="s">
        <v>123</v>
      </c>
      <c r="AE103" s="2" t="s">
        <v>123</v>
      </c>
      <c r="AF103" s="2" t="s">
        <v>123</v>
      </c>
      <c r="AG103" s="2" t="s">
        <v>123</v>
      </c>
      <c r="AH103" s="2" t="s">
        <v>123</v>
      </c>
      <c r="AI103" s="2" t="s">
        <v>123</v>
      </c>
      <c r="AJ103" s="21"/>
      <c r="AK103" s="21"/>
      <c r="AL103" s="21"/>
      <c r="AM103" s="13" t="str">
        <f>IF(P103&lt;&gt;"","Ref required","")</f>
        <v/>
      </c>
      <c r="AN103" s="13" t="s">
        <v>122</v>
      </c>
      <c r="AO103" s="13" t="s">
        <v>122</v>
      </c>
      <c r="AP103" s="13" t="s">
        <v>122</v>
      </c>
      <c r="AQ103" s="13" t="s">
        <v>122</v>
      </c>
      <c r="AR103" s="13" t="s">
        <v>122</v>
      </c>
      <c r="AS103" s="13" t="s">
        <v>122</v>
      </c>
      <c r="AT103" s="13" t="s">
        <v>122</v>
      </c>
      <c r="AU103" s="13" t="s">
        <v>122</v>
      </c>
      <c r="AV103" s="13" t="s">
        <v>122</v>
      </c>
      <c r="AW103" s="13" t="s">
        <v>122</v>
      </c>
      <c r="AX103" s="13" t="s">
        <v>122</v>
      </c>
      <c r="AY103" s="13" t="s">
        <v>122</v>
      </c>
      <c r="AZ103" s="13" t="s">
        <v>122</v>
      </c>
      <c r="BA103" s="13" t="s">
        <v>122</v>
      </c>
      <c r="BB103" s="13" t="s">
        <v>122</v>
      </c>
      <c r="BC103" s="13" t="s">
        <v>122</v>
      </c>
      <c r="BD103" s="13" t="s">
        <v>122</v>
      </c>
      <c r="BE103" s="13" t="s">
        <v>122</v>
      </c>
      <c r="BF103" s="13" t="s">
        <v>122</v>
      </c>
    </row>
    <row r="104" spans="2:58" s="15" customFormat="1" ht="18.75" x14ac:dyDescent="0.25">
      <c r="B104" s="2" t="str">
        <f>F_Inputs_Formatted!B104</f>
        <v>SES</v>
      </c>
      <c r="C104" s="2" t="str">
        <f>F_Inputs_Formatted!C104</f>
        <v>SES Water</v>
      </c>
      <c r="D104" s="2" t="str">
        <f>F_Inputs_Formatted!D104</f>
        <v>England</v>
      </c>
      <c r="E104" s="2" t="str">
        <f>F_Inputs_Formatted!E104</f>
        <v>Company</v>
      </c>
      <c r="F104" s="2" t="str">
        <f>F_Inputs_Formatted!F104</f>
        <v>WoC</v>
      </c>
      <c r="G104" s="2" t="str">
        <f>F_Inputs_Formatted!G104</f>
        <v>PCL Units</v>
      </c>
      <c r="H104" s="2" t="str">
        <f>F_Inputs_Formatted!H104</f>
        <v>OUT5_09_E_PR24</v>
      </c>
      <c r="I104" s="2" t="str">
        <f>F_Inputs_Formatted!I104</f>
        <v>SESOUT5_09_E_PR24</v>
      </c>
      <c r="J104" s="2" t="str">
        <f>F_Inputs_Formatted!J104</f>
        <v>Totex</v>
      </c>
      <c r="K104" s="2" t="str">
        <f>F_Inputs_Formatted!K104</f>
        <v xml:space="preserve">Company view </v>
      </c>
      <c r="L104" s="2" t="str">
        <f>F_Inputs_Formatted!L104</f>
        <v>RWQ</v>
      </c>
      <c r="M104" s="2" t="str">
        <f>F_Inputs_Formatted!M104</f>
        <v>Underlying calculations for common performance commitments - wastewater - River water quality?(phosphorus) - Phosphorus prevented from entering rivers from partnership working</v>
      </c>
      <c r="N104" s="2" t="str">
        <f>F_Inputs_Formatted!N104</f>
        <v>kg</v>
      </c>
      <c r="O104" s="2">
        <f>F_Inputs_Formatted!O104</f>
        <v>4</v>
      </c>
      <c r="P104" s="2"/>
      <c r="Q104" s="2" t="s">
        <v>123</v>
      </c>
      <c r="R104" s="2" t="s">
        <v>123</v>
      </c>
      <c r="S104" s="2" t="s">
        <v>123</v>
      </c>
      <c r="T104" s="2" t="s">
        <v>123</v>
      </c>
      <c r="U104" s="2" t="s">
        <v>123</v>
      </c>
      <c r="V104" s="2" t="s">
        <v>123</v>
      </c>
      <c r="W104" s="2" t="s">
        <v>123</v>
      </c>
      <c r="X104" s="2" t="s">
        <v>123</v>
      </c>
      <c r="Y104" s="2" t="s">
        <v>123</v>
      </c>
      <c r="Z104" s="2" t="s">
        <v>123</v>
      </c>
      <c r="AA104" s="2" t="s">
        <v>123</v>
      </c>
      <c r="AB104" s="2" t="s">
        <v>123</v>
      </c>
      <c r="AC104" s="2" t="s">
        <v>123</v>
      </c>
      <c r="AD104" s="2" t="s">
        <v>123</v>
      </c>
      <c r="AE104" s="2" t="s">
        <v>123</v>
      </c>
      <c r="AF104" s="2" t="s">
        <v>123</v>
      </c>
      <c r="AG104" s="2" t="s">
        <v>123</v>
      </c>
      <c r="AH104" s="2" t="s">
        <v>123</v>
      </c>
      <c r="AI104" s="2" t="s">
        <v>123</v>
      </c>
      <c r="AJ104" s="21"/>
      <c r="AK104" s="21"/>
      <c r="AL104" s="21"/>
      <c r="AM104" s="13" t="str">
        <f>IF(P104&lt;&gt;"","Ref required","")</f>
        <v/>
      </c>
      <c r="AN104" s="13" t="s">
        <v>122</v>
      </c>
      <c r="AO104" s="13" t="s">
        <v>122</v>
      </c>
      <c r="AP104" s="13" t="s">
        <v>122</v>
      </c>
      <c r="AQ104" s="13" t="s">
        <v>122</v>
      </c>
      <c r="AR104" s="13" t="s">
        <v>122</v>
      </c>
      <c r="AS104" s="13" t="s">
        <v>122</v>
      </c>
      <c r="AT104" s="13" t="s">
        <v>122</v>
      </c>
      <c r="AU104" s="13" t="s">
        <v>122</v>
      </c>
      <c r="AV104" s="13" t="s">
        <v>122</v>
      </c>
      <c r="AW104" s="13" t="s">
        <v>122</v>
      </c>
      <c r="AX104" s="13" t="s">
        <v>122</v>
      </c>
      <c r="AY104" s="13" t="s">
        <v>122</v>
      </c>
      <c r="AZ104" s="13" t="s">
        <v>122</v>
      </c>
      <c r="BA104" s="13" t="s">
        <v>122</v>
      </c>
      <c r="BB104" s="13" t="s">
        <v>122</v>
      </c>
      <c r="BC104" s="13" t="s">
        <v>122</v>
      </c>
      <c r="BD104" s="13" t="s">
        <v>122</v>
      </c>
      <c r="BE104" s="13" t="s">
        <v>122</v>
      </c>
      <c r="BF104" s="13" t="s">
        <v>122</v>
      </c>
    </row>
    <row r="105" spans="2:58" s="15" customFormat="1" ht="18.75" x14ac:dyDescent="0.25">
      <c r="B105" s="2" t="str">
        <f>F_Inputs_Formatted!B105</f>
        <v>SWB</v>
      </c>
      <c r="C105" s="2" t="str">
        <f>F_Inputs_Formatted!C105</f>
        <v>South West Water</v>
      </c>
      <c r="D105" s="2" t="str">
        <f>F_Inputs_Formatted!D105</f>
        <v>England</v>
      </c>
      <c r="E105" s="2" t="str">
        <f>F_Inputs_Formatted!E105</f>
        <v>Company</v>
      </c>
      <c r="F105" s="2" t="str">
        <f>F_Inputs_Formatted!F105</f>
        <v>WaSC</v>
      </c>
      <c r="G105" s="2" t="str">
        <f>F_Inputs_Formatted!G105</f>
        <v>PCL Units</v>
      </c>
      <c r="H105" s="2" t="str">
        <f>F_Inputs_Formatted!H105</f>
        <v>OUT5_09_E_PR24</v>
      </c>
      <c r="I105" s="2" t="str">
        <f>F_Inputs_Formatted!I105</f>
        <v>SWBOUT5_09_E_PR24</v>
      </c>
      <c r="J105" s="2" t="str">
        <f>F_Inputs_Formatted!J105</f>
        <v>Totex</v>
      </c>
      <c r="K105" s="2" t="str">
        <f>F_Inputs_Formatted!K105</f>
        <v xml:space="preserve">Company view </v>
      </c>
      <c r="L105" s="2" t="str">
        <f>F_Inputs_Formatted!L105</f>
        <v>RWQ</v>
      </c>
      <c r="M105" s="4" t="str">
        <f>F_Inputs_Formatted!M105</f>
        <v>Underlying calculations for common performance commitments - wastewater - River water quality?(phosphorus) - Phosphorus prevented from entering rivers from partnership working</v>
      </c>
      <c r="N105" s="2" t="str">
        <f>F_Inputs_Formatted!N105</f>
        <v>kg</v>
      </c>
      <c r="O105" s="2">
        <f>F_Inputs_Formatted!O105</f>
        <v>4</v>
      </c>
      <c r="P105" s="2"/>
      <c r="Q105" s="142"/>
      <c r="R105" s="142"/>
      <c r="S105" s="142"/>
      <c r="T105" s="142"/>
      <c r="U105" s="142"/>
      <c r="V105" s="142"/>
      <c r="W105" s="142"/>
      <c r="X105" s="142"/>
      <c r="Y105" s="142"/>
      <c r="Z105" s="142"/>
      <c r="AA105" s="142"/>
      <c r="AB105" s="142"/>
      <c r="AC105" s="142"/>
      <c r="AD105" s="142"/>
      <c r="AE105" s="142"/>
      <c r="AF105" s="142"/>
      <c r="AG105" s="142"/>
      <c r="AH105" s="142"/>
      <c r="AI105" s="142"/>
      <c r="AJ105" s="21"/>
      <c r="AK105" s="21"/>
      <c r="AL105" s="21"/>
      <c r="AM105" s="13" t="str">
        <f>IF(P105&lt;&gt;"","Ref required","")</f>
        <v/>
      </c>
      <c r="AN105" s="13" t="str">
        <f t="shared" si="20"/>
        <v/>
      </c>
      <c r="AO105" s="13" t="str">
        <f t="shared" si="21"/>
        <v/>
      </c>
      <c r="AP105" s="13" t="str">
        <f t="shared" si="22"/>
        <v/>
      </c>
      <c r="AQ105" s="13" t="str">
        <f t="shared" si="23"/>
        <v/>
      </c>
      <c r="AR105" s="13" t="str">
        <f t="shared" si="24"/>
        <v/>
      </c>
      <c r="AS105" s="13" t="str">
        <f t="shared" si="25"/>
        <v/>
      </c>
      <c r="AT105" s="13" t="str">
        <f t="shared" si="26"/>
        <v/>
      </c>
      <c r="AU105" s="13" t="str">
        <f t="shared" si="27"/>
        <v/>
      </c>
      <c r="AV105" s="13" t="str">
        <f t="shared" si="28"/>
        <v/>
      </c>
      <c r="AW105" s="13" t="str">
        <f t="shared" si="29"/>
        <v/>
      </c>
      <c r="AX105" s="13" t="str">
        <f t="shared" si="30"/>
        <v/>
      </c>
      <c r="AY105" s="13" t="str">
        <f t="shared" si="31"/>
        <v/>
      </c>
      <c r="AZ105" s="13" t="str">
        <f t="shared" si="32"/>
        <v/>
      </c>
      <c r="BA105" s="13" t="str">
        <f t="shared" si="33"/>
        <v/>
      </c>
      <c r="BB105" s="13" t="str">
        <f t="shared" si="34"/>
        <v/>
      </c>
      <c r="BC105" s="13" t="str">
        <f t="shared" si="35"/>
        <v/>
      </c>
      <c r="BD105" s="13" t="str">
        <f t="shared" si="36"/>
        <v/>
      </c>
      <c r="BE105" s="13" t="str">
        <f t="shared" si="37"/>
        <v/>
      </c>
      <c r="BF105" s="13" t="str">
        <f t="shared" si="38"/>
        <v/>
      </c>
    </row>
    <row r="106" spans="2:58" s="15" customFormat="1" ht="18.75" x14ac:dyDescent="0.25">
      <c r="B106" s="2" t="str">
        <f>F_Inputs_Formatted!B106</f>
        <v>BRL</v>
      </c>
      <c r="C106" s="2" t="str">
        <f>F_Inputs_Formatted!C106</f>
        <v>Bristol Water</v>
      </c>
      <c r="D106" s="2" t="str">
        <f>F_Inputs_Formatted!D106</f>
        <v>England</v>
      </c>
      <c r="E106" s="2" t="str">
        <f>F_Inputs_Formatted!E106</f>
        <v>Company</v>
      </c>
      <c r="F106" s="2" t="str">
        <f>F_Inputs_Formatted!F106</f>
        <v>WoC</v>
      </c>
      <c r="G106" s="2" t="str">
        <f>F_Inputs_Formatted!G106</f>
        <v>PCL Units</v>
      </c>
      <c r="H106" s="2" t="str">
        <f>F_Inputs_Formatted!H106</f>
        <v>OUT5_09_E_PR24</v>
      </c>
      <c r="I106" s="2" t="str">
        <f>F_Inputs_Formatted!I106</f>
        <v>BRLOUT5_09_E_PR24</v>
      </c>
      <c r="J106" s="2" t="str">
        <f>F_Inputs_Formatted!J106</f>
        <v>Totex</v>
      </c>
      <c r="K106" s="2" t="str">
        <f>F_Inputs_Formatted!K106</f>
        <v xml:space="preserve">Company view </v>
      </c>
      <c r="L106" s="2" t="str">
        <f>F_Inputs_Formatted!L106</f>
        <v>RWQ</v>
      </c>
      <c r="M106" s="2" t="str">
        <f>F_Inputs_Formatted!M106</f>
        <v>Underlying calculations for common performance commitments - wastewater - River water quality?(phosphorus) - Phosphorus prevented from entering rivers from partnership working</v>
      </c>
      <c r="N106" s="2" t="str">
        <f>F_Inputs_Formatted!N106</f>
        <v>kg</v>
      </c>
      <c r="O106" s="2">
        <f>F_Inputs_Formatted!O106</f>
        <v>4</v>
      </c>
      <c r="P106" s="2"/>
      <c r="Q106" s="2" t="s">
        <v>123</v>
      </c>
      <c r="R106" s="2" t="s">
        <v>123</v>
      </c>
      <c r="S106" s="2" t="s">
        <v>123</v>
      </c>
      <c r="T106" s="2" t="s">
        <v>123</v>
      </c>
      <c r="U106" s="2" t="s">
        <v>123</v>
      </c>
      <c r="V106" s="2" t="s">
        <v>123</v>
      </c>
      <c r="W106" s="2" t="s">
        <v>123</v>
      </c>
      <c r="X106" s="2" t="s">
        <v>123</v>
      </c>
      <c r="Y106" s="2" t="s">
        <v>123</v>
      </c>
      <c r="Z106" s="2" t="s">
        <v>123</v>
      </c>
      <c r="AA106" s="2" t="s">
        <v>123</v>
      </c>
      <c r="AB106" s="2" t="s">
        <v>123</v>
      </c>
      <c r="AC106" s="2" t="s">
        <v>123</v>
      </c>
      <c r="AD106" s="2" t="s">
        <v>123</v>
      </c>
      <c r="AE106" s="2" t="s">
        <v>123</v>
      </c>
      <c r="AF106" s="2" t="s">
        <v>123</v>
      </c>
      <c r="AG106" s="2" t="s">
        <v>123</v>
      </c>
      <c r="AH106" s="2" t="s">
        <v>123</v>
      </c>
      <c r="AI106" s="2" t="s">
        <v>123</v>
      </c>
      <c r="AJ106" s="21"/>
      <c r="AK106" s="21"/>
      <c r="AL106" s="21"/>
      <c r="AM106" s="13" t="str">
        <f>IF(P106&lt;&gt;"","Ref required","")</f>
        <v/>
      </c>
      <c r="AN106" s="13" t="s">
        <v>122</v>
      </c>
      <c r="AO106" s="13" t="s">
        <v>122</v>
      </c>
      <c r="AP106" s="13" t="s">
        <v>122</v>
      </c>
      <c r="AQ106" s="13" t="s">
        <v>122</v>
      </c>
      <c r="AR106" s="13" t="s">
        <v>122</v>
      </c>
      <c r="AS106" s="13" t="s">
        <v>122</v>
      </c>
      <c r="AT106" s="13" t="s">
        <v>122</v>
      </c>
      <c r="AU106" s="13" t="s">
        <v>122</v>
      </c>
      <c r="AV106" s="13" t="s">
        <v>122</v>
      </c>
      <c r="AW106" s="13" t="s">
        <v>122</v>
      </c>
      <c r="AX106" s="13" t="s">
        <v>122</v>
      </c>
      <c r="AY106" s="13" t="s">
        <v>122</v>
      </c>
      <c r="AZ106" s="13" t="s">
        <v>122</v>
      </c>
      <c r="BA106" s="13" t="s">
        <v>122</v>
      </c>
      <c r="BB106" s="13" t="s">
        <v>122</v>
      </c>
      <c r="BC106" s="13" t="s">
        <v>122</v>
      </c>
      <c r="BD106" s="13" t="s">
        <v>122</v>
      </c>
      <c r="BE106" s="13" t="s">
        <v>122</v>
      </c>
      <c r="BF106" s="13" t="s">
        <v>122</v>
      </c>
    </row>
    <row r="107" spans="2:58" s="15" customFormat="1" ht="18.75" x14ac:dyDescent="0.25">
      <c r="B107" s="2" t="str">
        <f>F_Inputs_Formatted!B107</f>
        <v>ANH</v>
      </c>
      <c r="C107" s="2" t="str">
        <f>F_Inputs_Formatted!C107</f>
        <v>Anglian Water</v>
      </c>
      <c r="D107" s="2" t="str">
        <f>F_Inputs_Formatted!D107</f>
        <v>England</v>
      </c>
      <c r="E107" s="2" t="str">
        <f>F_Inputs_Formatted!E107</f>
        <v>Company</v>
      </c>
      <c r="F107" s="2" t="str">
        <f>F_Inputs_Formatted!F107</f>
        <v>WaSC</v>
      </c>
      <c r="G107" s="2" t="str">
        <f>F_Inputs_Formatted!G107</f>
        <v>PCL Units</v>
      </c>
      <c r="H107" s="2" t="str">
        <f>F_Inputs_Formatted!H107</f>
        <v>OUT5_09_F_PR24</v>
      </c>
      <c r="I107" s="2" t="str">
        <f>F_Inputs_Formatted!I107</f>
        <v>ANHOUT5_09_F_PR24</v>
      </c>
      <c r="J107" s="2" t="str">
        <f>F_Inputs_Formatted!J107</f>
        <v>Totex</v>
      </c>
      <c r="K107" s="2" t="str">
        <f>F_Inputs_Formatted!K107</f>
        <v xml:space="preserve">Company view </v>
      </c>
      <c r="L107" s="2" t="str">
        <f>F_Inputs_Formatted!L107</f>
        <v>RWQ</v>
      </c>
      <c r="M107" s="2" t="str">
        <f>F_Inputs_Formatted!M107</f>
        <v>Underlying calculations for common performance commitments - wastewater - River water quality?(phosphorus) - Phosphorus prevented from entering rivers from partnership working in 2020</v>
      </c>
      <c r="N107" s="2" t="str">
        <f>F_Inputs_Formatted!N107</f>
        <v>kg</v>
      </c>
      <c r="O107" s="2">
        <f>F_Inputs_Formatted!O107</f>
        <v>4</v>
      </c>
      <c r="P107" s="2"/>
      <c r="Q107" s="2"/>
      <c r="R107" s="2"/>
      <c r="S107" s="2"/>
      <c r="T107" s="2"/>
      <c r="U107" s="2"/>
      <c r="V107" s="2"/>
      <c r="W107" s="2"/>
      <c r="X107" s="2"/>
      <c r="Y107" s="2"/>
      <c r="Z107" s="2"/>
      <c r="AA107" s="2"/>
      <c r="AB107" s="2"/>
      <c r="AC107" s="2"/>
      <c r="AD107" s="2"/>
      <c r="AE107" s="2"/>
      <c r="AF107" s="2"/>
      <c r="AG107" s="2"/>
      <c r="AH107" s="2"/>
      <c r="AI107" s="2"/>
      <c r="AJ107" s="21"/>
      <c r="AK107" s="21"/>
      <c r="AL107" s="21"/>
      <c r="AM107" s="13" t="str">
        <f>IF(P107&lt;&gt;"","Ref required","")</f>
        <v/>
      </c>
      <c r="AN107" s="13" t="str">
        <f t="shared" si="20"/>
        <v/>
      </c>
      <c r="AO107" s="13" t="str">
        <f t="shared" si="21"/>
        <v/>
      </c>
      <c r="AP107" s="13" t="str">
        <f t="shared" si="22"/>
        <v/>
      </c>
      <c r="AQ107" s="13" t="str">
        <f t="shared" si="23"/>
        <v/>
      </c>
      <c r="AR107" s="13" t="str">
        <f t="shared" si="24"/>
        <v/>
      </c>
      <c r="AS107" s="13" t="str">
        <f t="shared" si="25"/>
        <v/>
      </c>
      <c r="AT107" s="13" t="str">
        <f t="shared" si="26"/>
        <v/>
      </c>
      <c r="AU107" s="13" t="str">
        <f t="shared" si="27"/>
        <v/>
      </c>
      <c r="AV107" s="13" t="str">
        <f t="shared" si="28"/>
        <v/>
      </c>
      <c r="AW107" s="13" t="str">
        <f t="shared" si="29"/>
        <v/>
      </c>
      <c r="AX107" s="13" t="str">
        <f t="shared" si="30"/>
        <v/>
      </c>
      <c r="AY107" s="13" t="str">
        <f t="shared" si="31"/>
        <v/>
      </c>
      <c r="AZ107" s="13" t="str">
        <f t="shared" si="32"/>
        <v/>
      </c>
      <c r="BA107" s="13" t="str">
        <f t="shared" si="33"/>
        <v/>
      </c>
      <c r="BB107" s="13" t="str">
        <f t="shared" si="34"/>
        <v/>
      </c>
      <c r="BC107" s="13" t="str">
        <f t="shared" si="35"/>
        <v/>
      </c>
      <c r="BD107" s="13" t="str">
        <f t="shared" si="36"/>
        <v/>
      </c>
      <c r="BE107" s="13" t="str">
        <f t="shared" si="37"/>
        <v/>
      </c>
      <c r="BF107" s="13" t="str">
        <f t="shared" si="38"/>
        <v/>
      </c>
    </row>
    <row r="108" spans="2:58" s="15" customFormat="1" ht="18.75" x14ac:dyDescent="0.25">
      <c r="B108" s="2" t="str">
        <f>F_Inputs_Formatted!B108</f>
        <v>WSH</v>
      </c>
      <c r="C108" s="2" t="str">
        <f>F_Inputs_Formatted!C108</f>
        <v>Dŵr Cymru</v>
      </c>
      <c r="D108" s="2" t="str">
        <f>F_Inputs_Formatted!D108</f>
        <v>Wales</v>
      </c>
      <c r="E108" s="2" t="str">
        <f>F_Inputs_Formatted!E108</f>
        <v>Company</v>
      </c>
      <c r="F108" s="2" t="str">
        <f>F_Inputs_Formatted!F108</f>
        <v>WaSC</v>
      </c>
      <c r="G108" s="2" t="str">
        <f>F_Inputs_Formatted!G108</f>
        <v>PCL Units</v>
      </c>
      <c r="H108" s="2" t="str">
        <f>F_Inputs_Formatted!H108</f>
        <v>OUT5_09_F_PR24</v>
      </c>
      <c r="I108" s="2" t="str">
        <f>F_Inputs_Formatted!I108</f>
        <v>WSHOUT5_09_F_PR24</v>
      </c>
      <c r="J108" s="2" t="str">
        <f>F_Inputs_Formatted!J108</f>
        <v>Totex</v>
      </c>
      <c r="K108" s="2" t="str">
        <f>F_Inputs_Formatted!K108</f>
        <v xml:space="preserve">Company view </v>
      </c>
      <c r="L108" s="2" t="str">
        <f>F_Inputs_Formatted!L108</f>
        <v>RWQ</v>
      </c>
      <c r="M108" s="2" t="str">
        <f>F_Inputs_Formatted!M108</f>
        <v>Underlying calculations for common performance commitments - wastewater - River water quality?(phosphorus) - Phosphorus prevented from entering rivers from partnership working in 2020</v>
      </c>
      <c r="N108" s="2" t="str">
        <f>F_Inputs_Formatted!N108</f>
        <v>kg</v>
      </c>
      <c r="O108" s="2">
        <f>F_Inputs_Formatted!O108</f>
        <v>4</v>
      </c>
      <c r="P108" s="2"/>
      <c r="Q108" s="2"/>
      <c r="R108" s="2"/>
      <c r="S108" s="2"/>
      <c r="T108" s="2"/>
      <c r="U108" s="2"/>
      <c r="V108" s="2"/>
      <c r="W108" s="2"/>
      <c r="X108" s="2"/>
      <c r="Y108" s="2"/>
      <c r="Z108" s="2"/>
      <c r="AA108" s="2"/>
      <c r="AB108" s="2"/>
      <c r="AC108" s="2"/>
      <c r="AD108" s="2"/>
      <c r="AE108" s="2"/>
      <c r="AF108" s="2"/>
      <c r="AG108" s="2"/>
      <c r="AH108" s="2"/>
      <c r="AI108" s="2"/>
      <c r="AJ108" s="21"/>
      <c r="AK108" s="21"/>
      <c r="AL108" s="21"/>
      <c r="AM108" s="13" t="str">
        <f>IF(P108&lt;&gt;"","Ref required","")</f>
        <v/>
      </c>
      <c r="AN108" s="13" t="str">
        <f t="shared" si="20"/>
        <v/>
      </c>
      <c r="AO108" s="13" t="str">
        <f t="shared" si="21"/>
        <v/>
      </c>
      <c r="AP108" s="13" t="str">
        <f t="shared" si="22"/>
        <v/>
      </c>
      <c r="AQ108" s="13" t="str">
        <f t="shared" si="23"/>
        <v/>
      </c>
      <c r="AR108" s="13" t="str">
        <f t="shared" si="24"/>
        <v/>
      </c>
      <c r="AS108" s="13" t="str">
        <f t="shared" si="25"/>
        <v/>
      </c>
      <c r="AT108" s="13" t="str">
        <f t="shared" si="26"/>
        <v/>
      </c>
      <c r="AU108" s="13" t="str">
        <f t="shared" si="27"/>
        <v/>
      </c>
      <c r="AV108" s="13" t="str">
        <f t="shared" si="28"/>
        <v/>
      </c>
      <c r="AW108" s="13" t="str">
        <f t="shared" si="29"/>
        <v/>
      </c>
      <c r="AX108" s="13" t="str">
        <f t="shared" si="30"/>
        <v/>
      </c>
      <c r="AY108" s="13" t="str">
        <f t="shared" si="31"/>
        <v/>
      </c>
      <c r="AZ108" s="13" t="str">
        <f t="shared" si="32"/>
        <v/>
      </c>
      <c r="BA108" s="13" t="str">
        <f t="shared" si="33"/>
        <v/>
      </c>
      <c r="BB108" s="13" t="str">
        <f t="shared" si="34"/>
        <v/>
      </c>
      <c r="BC108" s="13" t="str">
        <f t="shared" si="35"/>
        <v/>
      </c>
      <c r="BD108" s="13" t="str">
        <f t="shared" si="36"/>
        <v/>
      </c>
      <c r="BE108" s="13" t="str">
        <f t="shared" si="37"/>
        <v/>
      </c>
      <c r="BF108" s="13" t="str">
        <f t="shared" si="38"/>
        <v/>
      </c>
    </row>
    <row r="109" spans="2:58" s="15" customFormat="1" ht="18.75" x14ac:dyDescent="0.25">
      <c r="B109" s="2" t="str">
        <f>F_Inputs_Formatted!B109</f>
        <v>HDD</v>
      </c>
      <c r="C109" s="2" t="str">
        <f>F_Inputs_Formatted!C109</f>
        <v>Hafren Dyfrdwy</v>
      </c>
      <c r="D109" s="2" t="str">
        <f>F_Inputs_Formatted!D109</f>
        <v>Wales</v>
      </c>
      <c r="E109" s="2" t="str">
        <f>F_Inputs_Formatted!E109</f>
        <v>Company</v>
      </c>
      <c r="F109" s="2" t="str">
        <f>F_Inputs_Formatted!F109</f>
        <v>WaSC</v>
      </c>
      <c r="G109" s="2" t="str">
        <f>F_Inputs_Formatted!G109</f>
        <v>PCL Units</v>
      </c>
      <c r="H109" s="2" t="str">
        <f>F_Inputs_Formatted!H109</f>
        <v>OUT5_09_F_PR24</v>
      </c>
      <c r="I109" s="2" t="str">
        <f>F_Inputs_Formatted!I109</f>
        <v>HDDOUT5_09_F_PR24</v>
      </c>
      <c r="J109" s="2" t="str">
        <f>F_Inputs_Formatted!J109</f>
        <v>Totex</v>
      </c>
      <c r="K109" s="2" t="str">
        <f>F_Inputs_Formatted!K109</f>
        <v xml:space="preserve">Company view </v>
      </c>
      <c r="L109" s="2" t="str">
        <f>F_Inputs_Formatted!L109</f>
        <v>RWQ</v>
      </c>
      <c r="M109" s="2" t="str">
        <f>F_Inputs_Formatted!M109</f>
        <v>Underlying calculations for common performance commitments - wastewater - River water quality?(phosphorus) - Phosphorus prevented from entering rivers from partnership working in 2020</v>
      </c>
      <c r="N109" s="2" t="str">
        <f>F_Inputs_Formatted!N109</f>
        <v>kg</v>
      </c>
      <c r="O109" s="2">
        <f>F_Inputs_Formatted!O109</f>
        <v>4</v>
      </c>
      <c r="P109" s="2"/>
      <c r="Q109" s="2"/>
      <c r="R109" s="2"/>
      <c r="S109" s="2"/>
      <c r="T109" s="2"/>
      <c r="U109" s="2"/>
      <c r="V109" s="2"/>
      <c r="W109" s="2"/>
      <c r="X109" s="2"/>
      <c r="Y109" s="2"/>
      <c r="Z109" s="2"/>
      <c r="AA109" s="2"/>
      <c r="AB109" s="2"/>
      <c r="AC109" s="2"/>
      <c r="AD109" s="2"/>
      <c r="AE109" s="2"/>
      <c r="AF109" s="2"/>
      <c r="AG109" s="2"/>
      <c r="AH109" s="2"/>
      <c r="AI109" s="2"/>
      <c r="AJ109" s="21"/>
      <c r="AK109" s="21"/>
      <c r="AL109" s="21"/>
      <c r="AM109" s="13" t="str">
        <f>IF(P109&lt;&gt;"","Ref required","")</f>
        <v/>
      </c>
      <c r="AN109" s="13" t="str">
        <f t="shared" si="20"/>
        <v/>
      </c>
      <c r="AO109" s="13" t="str">
        <f t="shared" si="21"/>
        <v/>
      </c>
      <c r="AP109" s="13" t="str">
        <f t="shared" si="22"/>
        <v/>
      </c>
      <c r="AQ109" s="13" t="str">
        <f t="shared" si="23"/>
        <v/>
      </c>
      <c r="AR109" s="13" t="str">
        <f t="shared" si="24"/>
        <v/>
      </c>
      <c r="AS109" s="13" t="str">
        <f t="shared" si="25"/>
        <v/>
      </c>
      <c r="AT109" s="13" t="str">
        <f t="shared" si="26"/>
        <v/>
      </c>
      <c r="AU109" s="13" t="str">
        <f t="shared" si="27"/>
        <v/>
      </c>
      <c r="AV109" s="13" t="str">
        <f t="shared" si="28"/>
        <v/>
      </c>
      <c r="AW109" s="13" t="str">
        <f t="shared" si="29"/>
        <v/>
      </c>
      <c r="AX109" s="13" t="str">
        <f t="shared" si="30"/>
        <v/>
      </c>
      <c r="AY109" s="13" t="str">
        <f t="shared" si="31"/>
        <v/>
      </c>
      <c r="AZ109" s="13" t="str">
        <f t="shared" si="32"/>
        <v/>
      </c>
      <c r="BA109" s="13" t="str">
        <f t="shared" si="33"/>
        <v/>
      </c>
      <c r="BB109" s="13" t="str">
        <f t="shared" si="34"/>
        <v/>
      </c>
      <c r="BC109" s="13" t="str">
        <f t="shared" si="35"/>
        <v/>
      </c>
      <c r="BD109" s="13" t="str">
        <f t="shared" si="36"/>
        <v/>
      </c>
      <c r="BE109" s="13" t="str">
        <f t="shared" si="37"/>
        <v/>
      </c>
      <c r="BF109" s="13" t="str">
        <f t="shared" si="38"/>
        <v/>
      </c>
    </row>
    <row r="110" spans="2:58" s="15" customFormat="1" ht="18.75" x14ac:dyDescent="0.25">
      <c r="B110" s="2" t="str">
        <f>F_Inputs_Formatted!B110</f>
        <v>NES</v>
      </c>
      <c r="C110" s="2" t="str">
        <f>F_Inputs_Formatted!C110</f>
        <v>Northumbrian Water</v>
      </c>
      <c r="D110" s="2" t="str">
        <f>F_Inputs_Formatted!D110</f>
        <v>England</v>
      </c>
      <c r="E110" s="2" t="str">
        <f>F_Inputs_Formatted!E110</f>
        <v>Company</v>
      </c>
      <c r="F110" s="2" t="str">
        <f>F_Inputs_Formatted!F110</f>
        <v>WaSC</v>
      </c>
      <c r="G110" s="2" t="str">
        <f>F_Inputs_Formatted!G110</f>
        <v>PCL Units</v>
      </c>
      <c r="H110" s="2" t="str">
        <f>F_Inputs_Formatted!H110</f>
        <v>OUT5_09_F_PR24</v>
      </c>
      <c r="I110" s="2" t="str">
        <f>F_Inputs_Formatted!I110</f>
        <v>NESOUT5_09_F_PR24</v>
      </c>
      <c r="J110" s="2" t="str">
        <f>F_Inputs_Formatted!J110</f>
        <v>Totex</v>
      </c>
      <c r="K110" s="2" t="str">
        <f>F_Inputs_Formatted!K110</f>
        <v xml:space="preserve">Company view </v>
      </c>
      <c r="L110" s="2" t="str">
        <f>F_Inputs_Formatted!L110</f>
        <v>RWQ</v>
      </c>
      <c r="M110" s="2" t="str">
        <f>F_Inputs_Formatted!M110</f>
        <v>Underlying calculations for common performance commitments - wastewater - River water quality?(phosphorus) - Phosphorus prevented from entering rivers from partnership working in 2020</v>
      </c>
      <c r="N110" s="2" t="str">
        <f>F_Inputs_Formatted!N110</f>
        <v>kg</v>
      </c>
      <c r="O110" s="2">
        <f>F_Inputs_Formatted!O110</f>
        <v>4</v>
      </c>
      <c r="P110" s="2"/>
      <c r="Q110" s="2"/>
      <c r="R110" s="2"/>
      <c r="S110" s="2"/>
      <c r="T110" s="2"/>
      <c r="U110" s="2"/>
      <c r="V110" s="2"/>
      <c r="W110" s="2"/>
      <c r="X110" s="2"/>
      <c r="Y110" s="2"/>
      <c r="Z110" s="2"/>
      <c r="AA110" s="2"/>
      <c r="AB110" s="2"/>
      <c r="AC110" s="2"/>
      <c r="AD110" s="2"/>
      <c r="AE110" s="2"/>
      <c r="AF110" s="2"/>
      <c r="AG110" s="2"/>
      <c r="AH110" s="2"/>
      <c r="AI110" s="2"/>
      <c r="AJ110" s="21"/>
      <c r="AK110" s="21"/>
      <c r="AL110" s="21"/>
      <c r="AM110" s="13" t="str">
        <f>IF(P110&lt;&gt;"","Ref required","")</f>
        <v/>
      </c>
      <c r="AN110" s="13" t="str">
        <f t="shared" si="20"/>
        <v/>
      </c>
      <c r="AO110" s="13" t="str">
        <f t="shared" si="21"/>
        <v/>
      </c>
      <c r="AP110" s="13" t="str">
        <f t="shared" si="22"/>
        <v/>
      </c>
      <c r="AQ110" s="13" t="str">
        <f t="shared" si="23"/>
        <v/>
      </c>
      <c r="AR110" s="13" t="str">
        <f t="shared" si="24"/>
        <v/>
      </c>
      <c r="AS110" s="13" t="str">
        <f t="shared" si="25"/>
        <v/>
      </c>
      <c r="AT110" s="13" t="str">
        <f t="shared" si="26"/>
        <v/>
      </c>
      <c r="AU110" s="13" t="str">
        <f t="shared" si="27"/>
        <v/>
      </c>
      <c r="AV110" s="13" t="str">
        <f t="shared" si="28"/>
        <v/>
      </c>
      <c r="AW110" s="13" t="str">
        <f t="shared" si="29"/>
        <v/>
      </c>
      <c r="AX110" s="13" t="str">
        <f t="shared" si="30"/>
        <v/>
      </c>
      <c r="AY110" s="13" t="str">
        <f t="shared" si="31"/>
        <v/>
      </c>
      <c r="AZ110" s="13" t="str">
        <f t="shared" si="32"/>
        <v/>
      </c>
      <c r="BA110" s="13" t="str">
        <f t="shared" si="33"/>
        <v/>
      </c>
      <c r="BB110" s="13" t="str">
        <f t="shared" si="34"/>
        <v/>
      </c>
      <c r="BC110" s="13" t="str">
        <f t="shared" si="35"/>
        <v/>
      </c>
      <c r="BD110" s="13" t="str">
        <f t="shared" si="36"/>
        <v/>
      </c>
      <c r="BE110" s="13" t="str">
        <f t="shared" si="37"/>
        <v/>
      </c>
      <c r="BF110" s="13" t="str">
        <f t="shared" si="38"/>
        <v/>
      </c>
    </row>
    <row r="111" spans="2:58" s="15" customFormat="1" ht="18.75" x14ac:dyDescent="0.25">
      <c r="B111" s="2" t="str">
        <f>F_Inputs_Formatted!B111</f>
        <v>SVE</v>
      </c>
      <c r="C111" s="2" t="str">
        <f>F_Inputs_Formatted!C111</f>
        <v>Severn Trent Water</v>
      </c>
      <c r="D111" s="2" t="str">
        <f>F_Inputs_Formatted!D111</f>
        <v>England</v>
      </c>
      <c r="E111" s="2" t="str">
        <f>F_Inputs_Formatted!E111</f>
        <v>Company</v>
      </c>
      <c r="F111" s="2" t="str">
        <f>F_Inputs_Formatted!F111</f>
        <v>WaSC</v>
      </c>
      <c r="G111" s="2" t="str">
        <f>F_Inputs_Formatted!G111</f>
        <v>PCL Units</v>
      </c>
      <c r="H111" s="2" t="str">
        <f>F_Inputs_Formatted!H111</f>
        <v>OUT5_09_F_PR24</v>
      </c>
      <c r="I111" s="2" t="str">
        <f>F_Inputs_Formatted!I111</f>
        <v>SVEOUT5_09_F_PR24</v>
      </c>
      <c r="J111" s="2" t="str">
        <f>F_Inputs_Formatted!J111</f>
        <v>Totex</v>
      </c>
      <c r="K111" s="2" t="str">
        <f>F_Inputs_Formatted!K111</f>
        <v xml:space="preserve">Company view </v>
      </c>
      <c r="L111" s="2" t="str">
        <f>F_Inputs_Formatted!L111</f>
        <v>RWQ</v>
      </c>
      <c r="M111" s="2" t="str">
        <f>F_Inputs_Formatted!M111</f>
        <v>Underlying calculations for common performance commitments - wastewater - River water quality?(phosphorus) - Phosphorus prevented from entering rivers from partnership working in 2020</v>
      </c>
      <c r="N111" s="2" t="str">
        <f>F_Inputs_Formatted!N111</f>
        <v>kg</v>
      </c>
      <c r="O111" s="2">
        <f>F_Inputs_Formatted!O111</f>
        <v>4</v>
      </c>
      <c r="P111" s="2"/>
      <c r="Q111" s="2"/>
      <c r="R111" s="2"/>
      <c r="S111" s="2"/>
      <c r="T111" s="2"/>
      <c r="U111" s="2"/>
      <c r="V111" s="2"/>
      <c r="W111" s="2"/>
      <c r="X111" s="2"/>
      <c r="Y111" s="2"/>
      <c r="Z111" s="2"/>
      <c r="AA111" s="2"/>
      <c r="AB111" s="2"/>
      <c r="AC111" s="2"/>
      <c r="AD111" s="2"/>
      <c r="AE111" s="2"/>
      <c r="AF111" s="2"/>
      <c r="AG111" s="2"/>
      <c r="AH111" s="2"/>
      <c r="AI111" s="2"/>
      <c r="AJ111" s="21"/>
      <c r="AK111" s="21"/>
      <c r="AL111" s="21"/>
      <c r="AM111" s="13" t="str">
        <f>IF(P111&lt;&gt;"","Ref required","")</f>
        <v/>
      </c>
      <c r="AN111" s="13" t="str">
        <f t="shared" si="20"/>
        <v/>
      </c>
      <c r="AO111" s="13" t="str">
        <f t="shared" si="21"/>
        <v/>
      </c>
      <c r="AP111" s="13" t="str">
        <f t="shared" si="22"/>
        <v/>
      </c>
      <c r="AQ111" s="13" t="str">
        <f t="shared" si="23"/>
        <v/>
      </c>
      <c r="AR111" s="13" t="str">
        <f t="shared" si="24"/>
        <v/>
      </c>
      <c r="AS111" s="13" t="str">
        <f t="shared" si="25"/>
        <v/>
      </c>
      <c r="AT111" s="13" t="str">
        <f t="shared" si="26"/>
        <v/>
      </c>
      <c r="AU111" s="13" t="str">
        <f t="shared" si="27"/>
        <v/>
      </c>
      <c r="AV111" s="13" t="str">
        <f t="shared" si="28"/>
        <v/>
      </c>
      <c r="AW111" s="13" t="str">
        <f t="shared" si="29"/>
        <v/>
      </c>
      <c r="AX111" s="13" t="str">
        <f t="shared" si="30"/>
        <v/>
      </c>
      <c r="AY111" s="13" t="str">
        <f t="shared" si="31"/>
        <v/>
      </c>
      <c r="AZ111" s="13" t="str">
        <f t="shared" si="32"/>
        <v/>
      </c>
      <c r="BA111" s="13" t="str">
        <f t="shared" si="33"/>
        <v/>
      </c>
      <c r="BB111" s="13" t="str">
        <f t="shared" si="34"/>
        <v/>
      </c>
      <c r="BC111" s="13" t="str">
        <f t="shared" si="35"/>
        <v/>
      </c>
      <c r="BD111" s="13" t="str">
        <f t="shared" si="36"/>
        <v/>
      </c>
      <c r="BE111" s="13" t="str">
        <f t="shared" si="37"/>
        <v/>
      </c>
      <c r="BF111" s="13" t="str">
        <f t="shared" si="38"/>
        <v/>
      </c>
    </row>
    <row r="112" spans="2:58" s="15" customFormat="1" ht="18.75" x14ac:dyDescent="0.25">
      <c r="B112" s="2" t="str">
        <f>F_Inputs_Formatted!B112</f>
        <v>SRN</v>
      </c>
      <c r="C112" s="2" t="str">
        <f>F_Inputs_Formatted!C112</f>
        <v>Southern Water</v>
      </c>
      <c r="D112" s="2" t="str">
        <f>F_Inputs_Formatted!D112</f>
        <v>England</v>
      </c>
      <c r="E112" s="2" t="str">
        <f>F_Inputs_Formatted!E112</f>
        <v>Company</v>
      </c>
      <c r="F112" s="2" t="str">
        <f>F_Inputs_Formatted!F112</f>
        <v>WaSC</v>
      </c>
      <c r="G112" s="2" t="str">
        <f>F_Inputs_Formatted!G112</f>
        <v>PCL Units</v>
      </c>
      <c r="H112" s="2" t="str">
        <f>F_Inputs_Formatted!H112</f>
        <v>OUT5_09_F_PR24</v>
      </c>
      <c r="I112" s="2" t="str">
        <f>F_Inputs_Formatted!I112</f>
        <v>SRNOUT5_09_F_PR24</v>
      </c>
      <c r="J112" s="2" t="str">
        <f>F_Inputs_Formatted!J112</f>
        <v>Totex</v>
      </c>
      <c r="K112" s="2" t="str">
        <f>F_Inputs_Formatted!K112</f>
        <v xml:space="preserve">Company view </v>
      </c>
      <c r="L112" s="2" t="str">
        <f>F_Inputs_Formatted!L112</f>
        <v>RWQ</v>
      </c>
      <c r="M112" s="2" t="str">
        <f>F_Inputs_Formatted!M112</f>
        <v>Underlying calculations for common performance commitments - wastewater - River water quality?(phosphorus) - Phosphorus prevented from entering rivers from partnership working in 2020</v>
      </c>
      <c r="N112" s="2" t="str">
        <f>F_Inputs_Formatted!N112</f>
        <v>kg</v>
      </c>
      <c r="O112" s="2">
        <f>F_Inputs_Formatted!O112</f>
        <v>4</v>
      </c>
      <c r="P112" s="2"/>
      <c r="Q112" s="2"/>
      <c r="R112" s="2"/>
      <c r="S112" s="2"/>
      <c r="T112" s="2"/>
      <c r="U112" s="2"/>
      <c r="V112" s="2"/>
      <c r="W112" s="2"/>
      <c r="X112" s="2"/>
      <c r="Y112" s="2"/>
      <c r="Z112" s="2"/>
      <c r="AA112" s="2"/>
      <c r="AB112" s="2"/>
      <c r="AC112" s="2"/>
      <c r="AD112" s="2"/>
      <c r="AE112" s="2"/>
      <c r="AF112" s="2"/>
      <c r="AG112" s="2"/>
      <c r="AH112" s="2"/>
      <c r="AI112" s="2"/>
      <c r="AJ112" s="21"/>
      <c r="AK112" s="21"/>
      <c r="AL112" s="21"/>
      <c r="AM112" s="13" t="str">
        <f>IF(P112&lt;&gt;"","Ref required","")</f>
        <v/>
      </c>
      <c r="AN112" s="13" t="str">
        <f t="shared" si="20"/>
        <v/>
      </c>
      <c r="AO112" s="13" t="str">
        <f t="shared" si="21"/>
        <v/>
      </c>
      <c r="AP112" s="13" t="str">
        <f t="shared" si="22"/>
        <v/>
      </c>
      <c r="AQ112" s="13" t="str">
        <f t="shared" si="23"/>
        <v/>
      </c>
      <c r="AR112" s="13" t="str">
        <f t="shared" si="24"/>
        <v/>
      </c>
      <c r="AS112" s="13" t="str">
        <f t="shared" si="25"/>
        <v/>
      </c>
      <c r="AT112" s="13" t="str">
        <f t="shared" si="26"/>
        <v/>
      </c>
      <c r="AU112" s="13" t="str">
        <f t="shared" si="27"/>
        <v/>
      </c>
      <c r="AV112" s="13" t="str">
        <f t="shared" si="28"/>
        <v/>
      </c>
      <c r="AW112" s="13" t="str">
        <f t="shared" si="29"/>
        <v/>
      </c>
      <c r="AX112" s="13" t="str">
        <f t="shared" si="30"/>
        <v/>
      </c>
      <c r="AY112" s="13" t="str">
        <f t="shared" si="31"/>
        <v/>
      </c>
      <c r="AZ112" s="13" t="str">
        <f t="shared" si="32"/>
        <v/>
      </c>
      <c r="BA112" s="13" t="str">
        <f t="shared" si="33"/>
        <v/>
      </c>
      <c r="BB112" s="13" t="str">
        <f t="shared" si="34"/>
        <v/>
      </c>
      <c r="BC112" s="13" t="str">
        <f t="shared" si="35"/>
        <v/>
      </c>
      <c r="BD112" s="13" t="str">
        <f t="shared" si="36"/>
        <v/>
      </c>
      <c r="BE112" s="13" t="str">
        <f t="shared" si="37"/>
        <v/>
      </c>
      <c r="BF112" s="13" t="str">
        <f t="shared" si="38"/>
        <v/>
      </c>
    </row>
    <row r="113" spans="2:58" s="15" customFormat="1" ht="18.75" x14ac:dyDescent="0.25">
      <c r="B113" s="2" t="str">
        <f>F_Inputs_Formatted!B113</f>
        <v>TMS</v>
      </c>
      <c r="C113" s="2" t="str">
        <f>F_Inputs_Formatted!C113</f>
        <v>Thames Water</v>
      </c>
      <c r="D113" s="2" t="str">
        <f>F_Inputs_Formatted!D113</f>
        <v>England</v>
      </c>
      <c r="E113" s="2" t="str">
        <f>F_Inputs_Formatted!E113</f>
        <v>Company</v>
      </c>
      <c r="F113" s="2" t="str">
        <f>F_Inputs_Formatted!F113</f>
        <v>WaSC</v>
      </c>
      <c r="G113" s="2" t="str">
        <f>F_Inputs_Formatted!G113</f>
        <v>PCL Units</v>
      </c>
      <c r="H113" s="2" t="str">
        <f>F_Inputs_Formatted!H113</f>
        <v>OUT5_09_F_PR24</v>
      </c>
      <c r="I113" s="2" t="str">
        <f>F_Inputs_Formatted!I113</f>
        <v>TMSOUT5_09_F_PR24</v>
      </c>
      <c r="J113" s="2" t="str">
        <f>F_Inputs_Formatted!J113</f>
        <v>Totex</v>
      </c>
      <c r="K113" s="2" t="str">
        <f>F_Inputs_Formatted!K113</f>
        <v xml:space="preserve">Company view </v>
      </c>
      <c r="L113" s="2" t="str">
        <f>F_Inputs_Formatted!L113</f>
        <v>RWQ</v>
      </c>
      <c r="M113" s="2" t="str">
        <f>F_Inputs_Formatted!M113</f>
        <v>Underlying calculations for common performance commitments - wastewater - River water quality?(phosphorus) - Phosphorus prevented from entering rivers from partnership working in 2020</v>
      </c>
      <c r="N113" s="2" t="str">
        <f>F_Inputs_Formatted!N113</f>
        <v>kg</v>
      </c>
      <c r="O113" s="2">
        <f>F_Inputs_Formatted!O113</f>
        <v>4</v>
      </c>
      <c r="P113" s="2"/>
      <c r="Q113" s="2"/>
      <c r="R113" s="2"/>
      <c r="S113" s="2"/>
      <c r="T113" s="2"/>
      <c r="U113" s="2"/>
      <c r="V113" s="2"/>
      <c r="W113" s="2"/>
      <c r="X113" s="2"/>
      <c r="Y113" s="2"/>
      <c r="Z113" s="2"/>
      <c r="AA113" s="2"/>
      <c r="AB113" s="2"/>
      <c r="AC113" s="2"/>
      <c r="AD113" s="2"/>
      <c r="AE113" s="2"/>
      <c r="AF113" s="2"/>
      <c r="AG113" s="2"/>
      <c r="AH113" s="2"/>
      <c r="AI113" s="2"/>
      <c r="AJ113" s="21"/>
      <c r="AK113" s="21"/>
      <c r="AL113" s="21"/>
      <c r="AM113" s="13" t="str">
        <f>IF(P113&lt;&gt;"","Ref required","")</f>
        <v/>
      </c>
      <c r="AN113" s="13" t="str">
        <f t="shared" si="20"/>
        <v/>
      </c>
      <c r="AO113" s="13" t="str">
        <f t="shared" si="21"/>
        <v/>
      </c>
      <c r="AP113" s="13" t="str">
        <f t="shared" si="22"/>
        <v/>
      </c>
      <c r="AQ113" s="13" t="str">
        <f t="shared" si="23"/>
        <v/>
      </c>
      <c r="AR113" s="13" t="str">
        <f t="shared" si="24"/>
        <v/>
      </c>
      <c r="AS113" s="13" t="str">
        <f t="shared" si="25"/>
        <v/>
      </c>
      <c r="AT113" s="13" t="str">
        <f t="shared" si="26"/>
        <v/>
      </c>
      <c r="AU113" s="13" t="str">
        <f t="shared" si="27"/>
        <v/>
      </c>
      <c r="AV113" s="13" t="str">
        <f t="shared" si="28"/>
        <v/>
      </c>
      <c r="AW113" s="13" t="str">
        <f t="shared" si="29"/>
        <v/>
      </c>
      <c r="AX113" s="13" t="str">
        <f t="shared" si="30"/>
        <v/>
      </c>
      <c r="AY113" s="13" t="str">
        <f t="shared" si="31"/>
        <v/>
      </c>
      <c r="AZ113" s="13" t="str">
        <f t="shared" si="32"/>
        <v/>
      </c>
      <c r="BA113" s="13" t="str">
        <f t="shared" si="33"/>
        <v/>
      </c>
      <c r="BB113" s="13" t="str">
        <f t="shared" si="34"/>
        <v/>
      </c>
      <c r="BC113" s="13" t="str">
        <f t="shared" si="35"/>
        <v/>
      </c>
      <c r="BD113" s="13" t="str">
        <f t="shared" si="36"/>
        <v/>
      </c>
      <c r="BE113" s="13" t="str">
        <f t="shared" si="37"/>
        <v/>
      </c>
      <c r="BF113" s="13" t="str">
        <f t="shared" si="38"/>
        <v/>
      </c>
    </row>
    <row r="114" spans="2:58" s="15" customFormat="1" ht="18.75" x14ac:dyDescent="0.25">
      <c r="B114" s="2" t="str">
        <f>F_Inputs_Formatted!B114</f>
        <v>NWT</v>
      </c>
      <c r="C114" s="2" t="str">
        <f>F_Inputs_Formatted!C114</f>
        <v xml:space="preserve">United Utilities </v>
      </c>
      <c r="D114" s="2" t="str">
        <f>F_Inputs_Formatted!D114</f>
        <v>England</v>
      </c>
      <c r="E114" s="2" t="str">
        <f>F_Inputs_Formatted!E114</f>
        <v>Company</v>
      </c>
      <c r="F114" s="2" t="str">
        <f>F_Inputs_Formatted!F114</f>
        <v>WaSC</v>
      </c>
      <c r="G114" s="2" t="str">
        <f>F_Inputs_Formatted!G114</f>
        <v>PCL Units</v>
      </c>
      <c r="H114" s="2" t="str">
        <f>F_Inputs_Formatted!H114</f>
        <v>OUT5_09_F_PR24</v>
      </c>
      <c r="I114" s="2" t="str">
        <f>F_Inputs_Formatted!I114</f>
        <v>NWTOUT5_09_F_PR24</v>
      </c>
      <c r="J114" s="2" t="str">
        <f>F_Inputs_Formatted!J114</f>
        <v>Totex</v>
      </c>
      <c r="K114" s="2" t="str">
        <f>F_Inputs_Formatted!K114</f>
        <v xml:space="preserve">Company view </v>
      </c>
      <c r="L114" s="2" t="str">
        <f>F_Inputs_Formatted!L114</f>
        <v>RWQ</v>
      </c>
      <c r="M114" s="2" t="str">
        <f>F_Inputs_Formatted!M114</f>
        <v>Underlying calculations for common performance commitments - wastewater - River water quality?(phosphorus) - Phosphorus prevented from entering rivers from partnership working in 2020</v>
      </c>
      <c r="N114" s="2" t="str">
        <f>F_Inputs_Formatted!N114</f>
        <v>kg</v>
      </c>
      <c r="O114" s="2">
        <f>F_Inputs_Formatted!O114</f>
        <v>4</v>
      </c>
      <c r="P114" s="2"/>
      <c r="Q114" s="2"/>
      <c r="R114" s="2"/>
      <c r="S114" s="2"/>
      <c r="T114" s="2"/>
      <c r="U114" s="2"/>
      <c r="V114" s="2"/>
      <c r="W114" s="2"/>
      <c r="X114" s="2"/>
      <c r="Y114" s="2"/>
      <c r="Z114" s="2"/>
      <c r="AA114" s="2"/>
      <c r="AB114" s="2"/>
      <c r="AC114" s="2"/>
      <c r="AD114" s="2"/>
      <c r="AE114" s="2"/>
      <c r="AF114" s="2"/>
      <c r="AG114" s="2"/>
      <c r="AH114" s="2"/>
      <c r="AI114" s="2"/>
      <c r="AJ114" s="21"/>
      <c r="AK114" s="21"/>
      <c r="AL114" s="21"/>
      <c r="AM114" s="13" t="str">
        <f>IF(P114&lt;&gt;"","Ref required","")</f>
        <v/>
      </c>
      <c r="AN114" s="13" t="str">
        <f t="shared" si="20"/>
        <v/>
      </c>
      <c r="AO114" s="13" t="str">
        <f t="shared" si="21"/>
        <v/>
      </c>
      <c r="AP114" s="13" t="str">
        <f t="shared" si="22"/>
        <v/>
      </c>
      <c r="AQ114" s="13" t="str">
        <f t="shared" si="23"/>
        <v/>
      </c>
      <c r="AR114" s="13" t="str">
        <f t="shared" si="24"/>
        <v/>
      </c>
      <c r="AS114" s="13" t="str">
        <f t="shared" si="25"/>
        <v/>
      </c>
      <c r="AT114" s="13" t="str">
        <f t="shared" si="26"/>
        <v/>
      </c>
      <c r="AU114" s="13" t="str">
        <f t="shared" si="27"/>
        <v/>
      </c>
      <c r="AV114" s="13" t="str">
        <f t="shared" si="28"/>
        <v/>
      </c>
      <c r="AW114" s="13" t="str">
        <f t="shared" si="29"/>
        <v/>
      </c>
      <c r="AX114" s="13" t="str">
        <f t="shared" si="30"/>
        <v/>
      </c>
      <c r="AY114" s="13" t="str">
        <f t="shared" si="31"/>
        <v/>
      </c>
      <c r="AZ114" s="13" t="str">
        <f t="shared" si="32"/>
        <v/>
      </c>
      <c r="BA114" s="13" t="str">
        <f t="shared" si="33"/>
        <v/>
      </c>
      <c r="BB114" s="13" t="str">
        <f t="shared" si="34"/>
        <v/>
      </c>
      <c r="BC114" s="13" t="str">
        <f t="shared" si="35"/>
        <v/>
      </c>
      <c r="BD114" s="13" t="str">
        <f t="shared" si="36"/>
        <v/>
      </c>
      <c r="BE114" s="13" t="str">
        <f t="shared" si="37"/>
        <v/>
      </c>
      <c r="BF114" s="13" t="str">
        <f t="shared" si="38"/>
        <v/>
      </c>
    </row>
    <row r="115" spans="2:58" s="15" customFormat="1" ht="18.75" x14ac:dyDescent="0.25">
      <c r="B115" s="2" t="str">
        <f>F_Inputs_Formatted!B115</f>
        <v>WSX</v>
      </c>
      <c r="C115" s="2" t="str">
        <f>F_Inputs_Formatted!C115</f>
        <v>Wessex Water</v>
      </c>
      <c r="D115" s="2" t="str">
        <f>F_Inputs_Formatted!D115</f>
        <v>England</v>
      </c>
      <c r="E115" s="2" t="str">
        <f>F_Inputs_Formatted!E115</f>
        <v>Company</v>
      </c>
      <c r="F115" s="2" t="str">
        <f>F_Inputs_Formatted!F115</f>
        <v>WaSC</v>
      </c>
      <c r="G115" s="2" t="str">
        <f>F_Inputs_Formatted!G115</f>
        <v>PCL Units</v>
      </c>
      <c r="H115" s="2" t="str">
        <f>F_Inputs_Formatted!H115</f>
        <v>OUT5_09_F_PR24</v>
      </c>
      <c r="I115" s="2" t="str">
        <f>F_Inputs_Formatted!I115</f>
        <v>WSXOUT5_09_F_PR24</v>
      </c>
      <c r="J115" s="2" t="str">
        <f>F_Inputs_Formatted!J115</f>
        <v>Totex</v>
      </c>
      <c r="K115" s="2" t="str">
        <f>F_Inputs_Formatted!K115</f>
        <v xml:space="preserve">Company view </v>
      </c>
      <c r="L115" s="2" t="str">
        <f>F_Inputs_Formatted!L115</f>
        <v>RWQ</v>
      </c>
      <c r="M115" s="2" t="str">
        <f>F_Inputs_Formatted!M115</f>
        <v>Underlying calculations for common performance commitments - wastewater - River water quality?(phosphorus) - Phosphorus prevented from entering rivers from partnership working in 2020</v>
      </c>
      <c r="N115" s="2" t="str">
        <f>F_Inputs_Formatted!N115</f>
        <v>kg</v>
      </c>
      <c r="O115" s="2">
        <f>F_Inputs_Formatted!O115</f>
        <v>4</v>
      </c>
      <c r="P115" s="2"/>
      <c r="Q115" s="2"/>
      <c r="R115" s="2"/>
      <c r="S115" s="2"/>
      <c r="T115" s="2"/>
      <c r="U115" s="2"/>
      <c r="V115" s="2"/>
      <c r="W115" s="2"/>
      <c r="X115" s="2"/>
      <c r="Y115" s="2"/>
      <c r="Z115" s="2"/>
      <c r="AA115" s="2"/>
      <c r="AB115" s="2"/>
      <c r="AC115" s="2"/>
      <c r="AD115" s="2"/>
      <c r="AE115" s="2"/>
      <c r="AF115" s="2"/>
      <c r="AG115" s="2"/>
      <c r="AH115" s="2"/>
      <c r="AI115" s="2"/>
      <c r="AJ115" s="21"/>
      <c r="AK115" s="21"/>
      <c r="AL115" s="21"/>
      <c r="AM115" s="13" t="str">
        <f>IF(P115&lt;&gt;"","Ref required","")</f>
        <v/>
      </c>
      <c r="AN115" s="13" t="str">
        <f t="shared" si="20"/>
        <v/>
      </c>
      <c r="AO115" s="13" t="str">
        <f t="shared" si="21"/>
        <v/>
      </c>
      <c r="AP115" s="13" t="str">
        <f t="shared" si="22"/>
        <v/>
      </c>
      <c r="AQ115" s="13" t="str">
        <f t="shared" si="23"/>
        <v/>
      </c>
      <c r="AR115" s="13" t="str">
        <f t="shared" si="24"/>
        <v/>
      </c>
      <c r="AS115" s="13" t="str">
        <f t="shared" si="25"/>
        <v/>
      </c>
      <c r="AT115" s="13" t="str">
        <f t="shared" si="26"/>
        <v/>
      </c>
      <c r="AU115" s="13" t="str">
        <f t="shared" si="27"/>
        <v/>
      </c>
      <c r="AV115" s="13" t="str">
        <f t="shared" si="28"/>
        <v/>
      </c>
      <c r="AW115" s="13" t="str">
        <f t="shared" si="29"/>
        <v/>
      </c>
      <c r="AX115" s="13" t="str">
        <f t="shared" si="30"/>
        <v/>
      </c>
      <c r="AY115" s="13" t="str">
        <f t="shared" si="31"/>
        <v/>
      </c>
      <c r="AZ115" s="13" t="str">
        <f t="shared" si="32"/>
        <v/>
      </c>
      <c r="BA115" s="13" t="str">
        <f t="shared" si="33"/>
        <v/>
      </c>
      <c r="BB115" s="13" t="str">
        <f t="shared" si="34"/>
        <v/>
      </c>
      <c r="BC115" s="13" t="str">
        <f t="shared" si="35"/>
        <v/>
      </c>
      <c r="BD115" s="13" t="str">
        <f t="shared" si="36"/>
        <v/>
      </c>
      <c r="BE115" s="13" t="str">
        <f t="shared" si="37"/>
        <v/>
      </c>
      <c r="BF115" s="13" t="str">
        <f t="shared" si="38"/>
        <v/>
      </c>
    </row>
    <row r="116" spans="2:58" s="15" customFormat="1" ht="18.75" x14ac:dyDescent="0.25">
      <c r="B116" s="2" t="str">
        <f>F_Inputs_Formatted!B116</f>
        <v>YKY</v>
      </c>
      <c r="C116" s="2" t="str">
        <f>F_Inputs_Formatted!C116</f>
        <v>Yorkshire Water</v>
      </c>
      <c r="D116" s="2" t="str">
        <f>F_Inputs_Formatted!D116</f>
        <v>England</v>
      </c>
      <c r="E116" s="2" t="str">
        <f>F_Inputs_Formatted!E116</f>
        <v>Company</v>
      </c>
      <c r="F116" s="2" t="str">
        <f>F_Inputs_Formatted!F116</f>
        <v>WaSC</v>
      </c>
      <c r="G116" s="2" t="str">
        <f>F_Inputs_Formatted!G116</f>
        <v>PCL Units</v>
      </c>
      <c r="H116" s="2" t="str">
        <f>F_Inputs_Formatted!H116</f>
        <v>OUT5_09_F_PR24</v>
      </c>
      <c r="I116" s="2" t="str">
        <f>F_Inputs_Formatted!I116</f>
        <v>YKYOUT5_09_F_PR24</v>
      </c>
      <c r="J116" s="2" t="str">
        <f>F_Inputs_Formatted!J116</f>
        <v>Totex</v>
      </c>
      <c r="K116" s="2" t="str">
        <f>F_Inputs_Formatted!K116</f>
        <v xml:space="preserve">Company view </v>
      </c>
      <c r="L116" s="2" t="str">
        <f>F_Inputs_Formatted!L116</f>
        <v>RWQ</v>
      </c>
      <c r="M116" s="2" t="str">
        <f>F_Inputs_Formatted!M116</f>
        <v>Underlying calculations for common performance commitments - wastewater - River water quality?(phosphorus) - Phosphorus prevented from entering rivers from partnership working in 2020</v>
      </c>
      <c r="N116" s="2" t="str">
        <f>F_Inputs_Formatted!N116</f>
        <v>kg</v>
      </c>
      <c r="O116" s="2">
        <f>F_Inputs_Formatted!O116</f>
        <v>4</v>
      </c>
      <c r="P116" s="2"/>
      <c r="Q116" s="2"/>
      <c r="R116" s="2"/>
      <c r="S116" s="2"/>
      <c r="T116" s="2"/>
      <c r="U116" s="2"/>
      <c r="V116" s="2"/>
      <c r="W116" s="2"/>
      <c r="X116" s="2"/>
      <c r="Y116" s="2"/>
      <c r="Z116" s="2"/>
      <c r="AA116" s="2"/>
      <c r="AB116" s="2"/>
      <c r="AC116" s="2"/>
      <c r="AD116" s="2"/>
      <c r="AE116" s="2"/>
      <c r="AF116" s="2"/>
      <c r="AG116" s="2"/>
      <c r="AH116" s="2"/>
      <c r="AI116" s="2"/>
      <c r="AJ116" s="21"/>
      <c r="AK116" s="21"/>
      <c r="AL116" s="21"/>
      <c r="AM116" s="13" t="str">
        <f>IF(P116&lt;&gt;"","Ref required","")</f>
        <v/>
      </c>
      <c r="AN116" s="13" t="str">
        <f t="shared" si="20"/>
        <v/>
      </c>
      <c r="AO116" s="13" t="str">
        <f t="shared" si="21"/>
        <v/>
      </c>
      <c r="AP116" s="13" t="str">
        <f t="shared" si="22"/>
        <v/>
      </c>
      <c r="AQ116" s="13" t="str">
        <f t="shared" si="23"/>
        <v/>
      </c>
      <c r="AR116" s="13" t="str">
        <f t="shared" si="24"/>
        <v/>
      </c>
      <c r="AS116" s="13" t="str">
        <f t="shared" si="25"/>
        <v/>
      </c>
      <c r="AT116" s="13" t="str">
        <f t="shared" si="26"/>
        <v/>
      </c>
      <c r="AU116" s="13" t="str">
        <f t="shared" si="27"/>
        <v/>
      </c>
      <c r="AV116" s="13" t="str">
        <f t="shared" si="28"/>
        <v/>
      </c>
      <c r="AW116" s="13" t="str">
        <f t="shared" si="29"/>
        <v/>
      </c>
      <c r="AX116" s="13" t="str">
        <f t="shared" si="30"/>
        <v/>
      </c>
      <c r="AY116" s="13" t="str">
        <f t="shared" si="31"/>
        <v/>
      </c>
      <c r="AZ116" s="13" t="str">
        <f t="shared" si="32"/>
        <v/>
      </c>
      <c r="BA116" s="13" t="str">
        <f t="shared" si="33"/>
        <v/>
      </c>
      <c r="BB116" s="13" t="str">
        <f t="shared" si="34"/>
        <v/>
      </c>
      <c r="BC116" s="13" t="str">
        <f t="shared" si="35"/>
        <v/>
      </c>
      <c r="BD116" s="13" t="str">
        <f t="shared" si="36"/>
        <v/>
      </c>
      <c r="BE116" s="13" t="str">
        <f t="shared" si="37"/>
        <v/>
      </c>
      <c r="BF116" s="13" t="str">
        <f t="shared" si="38"/>
        <v/>
      </c>
    </row>
    <row r="117" spans="2:58" s="15" customFormat="1" ht="18.75" x14ac:dyDescent="0.25">
      <c r="B117" s="2" t="str">
        <f>F_Inputs_Formatted!B117</f>
        <v>AFW</v>
      </c>
      <c r="C117" s="2" t="str">
        <f>F_Inputs_Formatted!C117</f>
        <v>Affinity Water</v>
      </c>
      <c r="D117" s="2" t="str">
        <f>F_Inputs_Formatted!D117</f>
        <v>England</v>
      </c>
      <c r="E117" s="2" t="str">
        <f>F_Inputs_Formatted!E117</f>
        <v>Company</v>
      </c>
      <c r="F117" s="2" t="str">
        <f>F_Inputs_Formatted!F117</f>
        <v>WoC</v>
      </c>
      <c r="G117" s="2" t="str">
        <f>F_Inputs_Formatted!G117</f>
        <v>PCL Units</v>
      </c>
      <c r="H117" s="2" t="str">
        <f>F_Inputs_Formatted!H117</f>
        <v>OUT5_09_F_PR24</v>
      </c>
      <c r="I117" s="2" t="str">
        <f>F_Inputs_Formatted!I117</f>
        <v>AFWOUT5_09_F_PR24</v>
      </c>
      <c r="J117" s="2" t="str">
        <f>F_Inputs_Formatted!J117</f>
        <v>Totex</v>
      </c>
      <c r="K117" s="2" t="str">
        <f>F_Inputs_Formatted!K117</f>
        <v xml:space="preserve">Company view </v>
      </c>
      <c r="L117" s="2" t="str">
        <f>F_Inputs_Formatted!L117</f>
        <v>RWQ</v>
      </c>
      <c r="M117" s="2" t="str">
        <f>F_Inputs_Formatted!M117</f>
        <v>Underlying calculations for common performance commitments - wastewater - River water quality?(phosphorus) - Phosphorus prevented from entering rivers from partnership working in 2020</v>
      </c>
      <c r="N117" s="2" t="str">
        <f>F_Inputs_Formatted!N117</f>
        <v>kg</v>
      </c>
      <c r="O117" s="2">
        <f>F_Inputs_Formatted!O117</f>
        <v>4</v>
      </c>
      <c r="P117" s="2"/>
      <c r="Q117" s="2" t="s">
        <v>123</v>
      </c>
      <c r="R117" s="2" t="s">
        <v>123</v>
      </c>
      <c r="S117" s="2" t="s">
        <v>123</v>
      </c>
      <c r="T117" s="2" t="s">
        <v>123</v>
      </c>
      <c r="U117" s="2" t="s">
        <v>123</v>
      </c>
      <c r="V117" s="2" t="s">
        <v>123</v>
      </c>
      <c r="W117" s="2" t="s">
        <v>123</v>
      </c>
      <c r="X117" s="2" t="s">
        <v>123</v>
      </c>
      <c r="Y117" s="2" t="s">
        <v>123</v>
      </c>
      <c r="Z117" s="2" t="s">
        <v>123</v>
      </c>
      <c r="AA117" s="2" t="s">
        <v>123</v>
      </c>
      <c r="AB117" s="2" t="s">
        <v>123</v>
      </c>
      <c r="AC117" s="2" t="s">
        <v>123</v>
      </c>
      <c r="AD117" s="2" t="s">
        <v>123</v>
      </c>
      <c r="AE117" s="2" t="s">
        <v>123</v>
      </c>
      <c r="AF117" s="2" t="s">
        <v>123</v>
      </c>
      <c r="AG117" s="2" t="s">
        <v>123</v>
      </c>
      <c r="AH117" s="2" t="s">
        <v>123</v>
      </c>
      <c r="AI117" s="2" t="s">
        <v>123</v>
      </c>
      <c r="AJ117" s="21"/>
      <c r="AK117" s="21"/>
      <c r="AL117" s="21"/>
      <c r="AM117" s="13" t="str">
        <f>IF(P117&lt;&gt;"","Ref required","")</f>
        <v/>
      </c>
      <c r="AN117" s="13" t="s">
        <v>122</v>
      </c>
      <c r="AO117" s="13" t="s">
        <v>122</v>
      </c>
      <c r="AP117" s="13" t="s">
        <v>122</v>
      </c>
      <c r="AQ117" s="13" t="s">
        <v>122</v>
      </c>
      <c r="AR117" s="13" t="s">
        <v>122</v>
      </c>
      <c r="AS117" s="13" t="s">
        <v>122</v>
      </c>
      <c r="AT117" s="13" t="s">
        <v>122</v>
      </c>
      <c r="AU117" s="13" t="s">
        <v>122</v>
      </c>
      <c r="AV117" s="13" t="s">
        <v>122</v>
      </c>
      <c r="AW117" s="13" t="s">
        <v>122</v>
      </c>
      <c r="AX117" s="13" t="s">
        <v>122</v>
      </c>
      <c r="AY117" s="13" t="s">
        <v>122</v>
      </c>
      <c r="AZ117" s="13" t="s">
        <v>122</v>
      </c>
      <c r="BA117" s="13" t="s">
        <v>122</v>
      </c>
      <c r="BB117" s="13" t="s">
        <v>122</v>
      </c>
      <c r="BC117" s="13" t="s">
        <v>122</v>
      </c>
      <c r="BD117" s="13" t="s">
        <v>122</v>
      </c>
      <c r="BE117" s="13" t="s">
        <v>122</v>
      </c>
      <c r="BF117" s="13" t="s">
        <v>122</v>
      </c>
    </row>
    <row r="118" spans="2:58" s="15" customFormat="1" ht="18.75" x14ac:dyDescent="0.25">
      <c r="B118" s="2" t="str">
        <f>F_Inputs_Formatted!B118</f>
        <v>PRT</v>
      </c>
      <c r="C118" s="2" t="str">
        <f>F_Inputs_Formatted!C118</f>
        <v>Portsmouth Water</v>
      </c>
      <c r="D118" s="2" t="str">
        <f>F_Inputs_Formatted!D118</f>
        <v>England</v>
      </c>
      <c r="E118" s="2" t="str">
        <f>F_Inputs_Formatted!E118</f>
        <v>Company</v>
      </c>
      <c r="F118" s="2" t="str">
        <f>F_Inputs_Formatted!F118</f>
        <v>WoC</v>
      </c>
      <c r="G118" s="2" t="str">
        <f>F_Inputs_Formatted!G118</f>
        <v>PCL Units</v>
      </c>
      <c r="H118" s="2" t="str">
        <f>F_Inputs_Formatted!H118</f>
        <v>OUT5_09_F_PR24</v>
      </c>
      <c r="I118" s="2" t="str">
        <f>F_Inputs_Formatted!I118</f>
        <v>PRTOUT5_09_F_PR24</v>
      </c>
      <c r="J118" s="2" t="str">
        <f>F_Inputs_Formatted!J118</f>
        <v>Totex</v>
      </c>
      <c r="K118" s="2" t="str">
        <f>F_Inputs_Formatted!K118</f>
        <v xml:space="preserve">Company view </v>
      </c>
      <c r="L118" s="2" t="str">
        <f>F_Inputs_Formatted!L118</f>
        <v>RWQ</v>
      </c>
      <c r="M118" s="2" t="str">
        <f>F_Inputs_Formatted!M118</f>
        <v>Underlying calculations for common performance commitments - wastewater - River water quality?(phosphorus) - Phosphorus prevented from entering rivers from partnership working in 2020</v>
      </c>
      <c r="N118" s="2" t="str">
        <f>F_Inputs_Formatted!N118</f>
        <v>kg</v>
      </c>
      <c r="O118" s="2">
        <f>F_Inputs_Formatted!O118</f>
        <v>4</v>
      </c>
      <c r="P118" s="2"/>
      <c r="Q118" s="2" t="s">
        <v>123</v>
      </c>
      <c r="R118" s="2" t="s">
        <v>123</v>
      </c>
      <c r="S118" s="2" t="s">
        <v>123</v>
      </c>
      <c r="T118" s="2" t="s">
        <v>123</v>
      </c>
      <c r="U118" s="2" t="s">
        <v>123</v>
      </c>
      <c r="V118" s="2" t="s">
        <v>123</v>
      </c>
      <c r="W118" s="2" t="s">
        <v>123</v>
      </c>
      <c r="X118" s="2" t="s">
        <v>123</v>
      </c>
      <c r="Y118" s="2" t="s">
        <v>123</v>
      </c>
      <c r="Z118" s="2" t="s">
        <v>123</v>
      </c>
      <c r="AA118" s="2" t="s">
        <v>123</v>
      </c>
      <c r="AB118" s="2" t="s">
        <v>123</v>
      </c>
      <c r="AC118" s="2" t="s">
        <v>123</v>
      </c>
      <c r="AD118" s="2" t="s">
        <v>123</v>
      </c>
      <c r="AE118" s="2" t="s">
        <v>123</v>
      </c>
      <c r="AF118" s="2" t="s">
        <v>123</v>
      </c>
      <c r="AG118" s="2" t="s">
        <v>123</v>
      </c>
      <c r="AH118" s="2" t="s">
        <v>123</v>
      </c>
      <c r="AI118" s="2" t="s">
        <v>123</v>
      </c>
      <c r="AJ118" s="21"/>
      <c r="AK118" s="21"/>
      <c r="AL118" s="21"/>
      <c r="AM118" s="13" t="str">
        <f>IF(P118&lt;&gt;"","Ref required","")</f>
        <v/>
      </c>
      <c r="AN118" s="13" t="s">
        <v>122</v>
      </c>
      <c r="AO118" s="13" t="s">
        <v>122</v>
      </c>
      <c r="AP118" s="13" t="s">
        <v>122</v>
      </c>
      <c r="AQ118" s="13" t="s">
        <v>122</v>
      </c>
      <c r="AR118" s="13" t="s">
        <v>122</v>
      </c>
      <c r="AS118" s="13" t="s">
        <v>122</v>
      </c>
      <c r="AT118" s="13" t="s">
        <v>122</v>
      </c>
      <c r="AU118" s="13" t="s">
        <v>122</v>
      </c>
      <c r="AV118" s="13" t="s">
        <v>122</v>
      </c>
      <c r="AW118" s="13" t="s">
        <v>122</v>
      </c>
      <c r="AX118" s="13" t="s">
        <v>122</v>
      </c>
      <c r="AY118" s="13" t="s">
        <v>122</v>
      </c>
      <c r="AZ118" s="13" t="s">
        <v>122</v>
      </c>
      <c r="BA118" s="13" t="s">
        <v>122</v>
      </c>
      <c r="BB118" s="13" t="s">
        <v>122</v>
      </c>
      <c r="BC118" s="13" t="s">
        <v>122</v>
      </c>
      <c r="BD118" s="13" t="s">
        <v>122</v>
      </c>
      <c r="BE118" s="13" t="s">
        <v>122</v>
      </c>
      <c r="BF118" s="13" t="s">
        <v>122</v>
      </c>
    </row>
    <row r="119" spans="2:58" s="15" customFormat="1" ht="18.75" x14ac:dyDescent="0.25">
      <c r="B119" s="2" t="str">
        <f>F_Inputs_Formatted!B119</f>
        <v>SEW</v>
      </c>
      <c r="C119" s="2" t="str">
        <f>F_Inputs_Formatted!C119</f>
        <v>South East Water</v>
      </c>
      <c r="D119" s="2" t="str">
        <f>F_Inputs_Formatted!D119</f>
        <v>England</v>
      </c>
      <c r="E119" s="2" t="str">
        <f>F_Inputs_Formatted!E119</f>
        <v>Company</v>
      </c>
      <c r="F119" s="2" t="str">
        <f>F_Inputs_Formatted!F119</f>
        <v>WoC</v>
      </c>
      <c r="G119" s="2" t="str">
        <f>F_Inputs_Formatted!G119</f>
        <v>PCL Units</v>
      </c>
      <c r="H119" s="2" t="str">
        <f>F_Inputs_Formatted!H119</f>
        <v>OUT5_09_F_PR24</v>
      </c>
      <c r="I119" s="2" t="str">
        <f>F_Inputs_Formatted!I119</f>
        <v>SEWOUT5_09_F_PR24</v>
      </c>
      <c r="J119" s="2" t="str">
        <f>F_Inputs_Formatted!J119</f>
        <v>Totex</v>
      </c>
      <c r="K119" s="2" t="str">
        <f>F_Inputs_Formatted!K119</f>
        <v xml:space="preserve">Company view </v>
      </c>
      <c r="L119" s="2" t="str">
        <f>F_Inputs_Formatted!L119</f>
        <v>RWQ</v>
      </c>
      <c r="M119" s="2" t="str">
        <f>F_Inputs_Formatted!M119</f>
        <v>Underlying calculations for common performance commitments - wastewater - River water quality?(phosphorus) - Phosphorus prevented from entering rivers from partnership working in 2020</v>
      </c>
      <c r="N119" s="2" t="str">
        <f>F_Inputs_Formatted!N119</f>
        <v>kg</v>
      </c>
      <c r="O119" s="2">
        <f>F_Inputs_Formatted!O119</f>
        <v>4</v>
      </c>
      <c r="P119" s="2"/>
      <c r="Q119" s="2" t="s">
        <v>123</v>
      </c>
      <c r="R119" s="2" t="s">
        <v>123</v>
      </c>
      <c r="S119" s="2" t="s">
        <v>123</v>
      </c>
      <c r="T119" s="2" t="s">
        <v>123</v>
      </c>
      <c r="U119" s="2" t="s">
        <v>123</v>
      </c>
      <c r="V119" s="2" t="s">
        <v>123</v>
      </c>
      <c r="W119" s="2" t="s">
        <v>123</v>
      </c>
      <c r="X119" s="2" t="s">
        <v>123</v>
      </c>
      <c r="Y119" s="2" t="s">
        <v>123</v>
      </c>
      <c r="Z119" s="2" t="s">
        <v>123</v>
      </c>
      <c r="AA119" s="2" t="s">
        <v>123</v>
      </c>
      <c r="AB119" s="2" t="s">
        <v>123</v>
      </c>
      <c r="AC119" s="2" t="s">
        <v>123</v>
      </c>
      <c r="AD119" s="2" t="s">
        <v>123</v>
      </c>
      <c r="AE119" s="2" t="s">
        <v>123</v>
      </c>
      <c r="AF119" s="2" t="s">
        <v>123</v>
      </c>
      <c r="AG119" s="2" t="s">
        <v>123</v>
      </c>
      <c r="AH119" s="2" t="s">
        <v>123</v>
      </c>
      <c r="AI119" s="2" t="s">
        <v>123</v>
      </c>
      <c r="AJ119" s="21"/>
      <c r="AK119" s="21"/>
      <c r="AL119" s="21"/>
      <c r="AM119" s="13" t="str">
        <f>IF(P119&lt;&gt;"","Ref required","")</f>
        <v/>
      </c>
      <c r="AN119" s="13" t="s">
        <v>122</v>
      </c>
      <c r="AO119" s="13" t="s">
        <v>122</v>
      </c>
      <c r="AP119" s="13" t="s">
        <v>122</v>
      </c>
      <c r="AQ119" s="13" t="s">
        <v>122</v>
      </c>
      <c r="AR119" s="13" t="s">
        <v>122</v>
      </c>
      <c r="AS119" s="13" t="s">
        <v>122</v>
      </c>
      <c r="AT119" s="13" t="s">
        <v>122</v>
      </c>
      <c r="AU119" s="13" t="s">
        <v>122</v>
      </c>
      <c r="AV119" s="13" t="s">
        <v>122</v>
      </c>
      <c r="AW119" s="13" t="s">
        <v>122</v>
      </c>
      <c r="AX119" s="13" t="s">
        <v>122</v>
      </c>
      <c r="AY119" s="13" t="s">
        <v>122</v>
      </c>
      <c r="AZ119" s="13" t="s">
        <v>122</v>
      </c>
      <c r="BA119" s="13" t="s">
        <v>122</v>
      </c>
      <c r="BB119" s="13" t="s">
        <v>122</v>
      </c>
      <c r="BC119" s="13" t="s">
        <v>122</v>
      </c>
      <c r="BD119" s="13" t="s">
        <v>122</v>
      </c>
      <c r="BE119" s="13" t="s">
        <v>122</v>
      </c>
      <c r="BF119" s="13" t="s">
        <v>122</v>
      </c>
    </row>
    <row r="120" spans="2:58" s="15" customFormat="1" ht="18.75" x14ac:dyDescent="0.25">
      <c r="B120" s="2" t="str">
        <f>F_Inputs_Formatted!B120</f>
        <v>SSC</v>
      </c>
      <c r="C120" s="2" t="str">
        <f>F_Inputs_Formatted!C120</f>
        <v>South Staffordshire Water</v>
      </c>
      <c r="D120" s="2" t="str">
        <f>F_Inputs_Formatted!D120</f>
        <v>England</v>
      </c>
      <c r="E120" s="2" t="str">
        <f>F_Inputs_Formatted!E120</f>
        <v>Company</v>
      </c>
      <c r="F120" s="2" t="str">
        <f>F_Inputs_Formatted!F120</f>
        <v>WoC</v>
      </c>
      <c r="G120" s="2" t="str">
        <f>F_Inputs_Formatted!G120</f>
        <v>PCL Units</v>
      </c>
      <c r="H120" s="2" t="str">
        <f>F_Inputs_Formatted!H120</f>
        <v>OUT5_09_F_PR24</v>
      </c>
      <c r="I120" s="2" t="str">
        <f>F_Inputs_Formatted!I120</f>
        <v>SSCOUT5_09_F_PR24</v>
      </c>
      <c r="J120" s="2" t="str">
        <f>F_Inputs_Formatted!J120</f>
        <v>Totex</v>
      </c>
      <c r="K120" s="2" t="str">
        <f>F_Inputs_Formatted!K120</f>
        <v xml:space="preserve">Company view </v>
      </c>
      <c r="L120" s="2" t="str">
        <f>F_Inputs_Formatted!L120</f>
        <v>RWQ</v>
      </c>
      <c r="M120" s="2" t="str">
        <f>F_Inputs_Formatted!M120</f>
        <v>Underlying calculations for common performance commitments - wastewater - River water quality?(phosphorus) - Phosphorus prevented from entering rivers from partnership working in 2020</v>
      </c>
      <c r="N120" s="2" t="str">
        <f>F_Inputs_Formatted!N120</f>
        <v>kg</v>
      </c>
      <c r="O120" s="2">
        <f>F_Inputs_Formatted!O120</f>
        <v>4</v>
      </c>
      <c r="P120" s="2"/>
      <c r="Q120" s="2" t="s">
        <v>123</v>
      </c>
      <c r="R120" s="2" t="s">
        <v>123</v>
      </c>
      <c r="S120" s="2" t="s">
        <v>123</v>
      </c>
      <c r="T120" s="2" t="s">
        <v>123</v>
      </c>
      <c r="U120" s="2" t="s">
        <v>123</v>
      </c>
      <c r="V120" s="2" t="s">
        <v>123</v>
      </c>
      <c r="W120" s="2" t="s">
        <v>123</v>
      </c>
      <c r="X120" s="2" t="s">
        <v>123</v>
      </c>
      <c r="Y120" s="2" t="s">
        <v>123</v>
      </c>
      <c r="Z120" s="2" t="s">
        <v>123</v>
      </c>
      <c r="AA120" s="2" t="s">
        <v>123</v>
      </c>
      <c r="AB120" s="2" t="s">
        <v>123</v>
      </c>
      <c r="AC120" s="2" t="s">
        <v>123</v>
      </c>
      <c r="AD120" s="2" t="s">
        <v>123</v>
      </c>
      <c r="AE120" s="2" t="s">
        <v>123</v>
      </c>
      <c r="AF120" s="2" t="s">
        <v>123</v>
      </c>
      <c r="AG120" s="2" t="s">
        <v>123</v>
      </c>
      <c r="AH120" s="2" t="s">
        <v>123</v>
      </c>
      <c r="AI120" s="2" t="s">
        <v>123</v>
      </c>
      <c r="AJ120" s="21"/>
      <c r="AK120" s="21"/>
      <c r="AL120" s="21"/>
      <c r="AM120" s="13" t="str">
        <f>IF(P120&lt;&gt;"","Ref required","")</f>
        <v/>
      </c>
      <c r="AN120" s="13" t="s">
        <v>122</v>
      </c>
      <c r="AO120" s="13" t="s">
        <v>122</v>
      </c>
      <c r="AP120" s="13" t="s">
        <v>122</v>
      </c>
      <c r="AQ120" s="13" t="s">
        <v>122</v>
      </c>
      <c r="AR120" s="13" t="s">
        <v>122</v>
      </c>
      <c r="AS120" s="13" t="s">
        <v>122</v>
      </c>
      <c r="AT120" s="13" t="s">
        <v>122</v>
      </c>
      <c r="AU120" s="13" t="s">
        <v>122</v>
      </c>
      <c r="AV120" s="13" t="s">
        <v>122</v>
      </c>
      <c r="AW120" s="13" t="s">
        <v>122</v>
      </c>
      <c r="AX120" s="13" t="s">
        <v>122</v>
      </c>
      <c r="AY120" s="13" t="s">
        <v>122</v>
      </c>
      <c r="AZ120" s="13" t="s">
        <v>122</v>
      </c>
      <c r="BA120" s="13" t="s">
        <v>122</v>
      </c>
      <c r="BB120" s="13" t="s">
        <v>122</v>
      </c>
      <c r="BC120" s="13" t="s">
        <v>122</v>
      </c>
      <c r="BD120" s="13" t="s">
        <v>122</v>
      </c>
      <c r="BE120" s="13" t="s">
        <v>122</v>
      </c>
      <c r="BF120" s="13" t="s">
        <v>122</v>
      </c>
    </row>
    <row r="121" spans="2:58" s="15" customFormat="1" ht="18.75" x14ac:dyDescent="0.25">
      <c r="B121" s="2" t="str">
        <f>F_Inputs_Formatted!B121</f>
        <v>SES</v>
      </c>
      <c r="C121" s="2" t="str">
        <f>F_Inputs_Formatted!C121</f>
        <v>SES Water</v>
      </c>
      <c r="D121" s="2" t="str">
        <f>F_Inputs_Formatted!D121</f>
        <v>England</v>
      </c>
      <c r="E121" s="2" t="str">
        <f>F_Inputs_Formatted!E121</f>
        <v>Company</v>
      </c>
      <c r="F121" s="2" t="str">
        <f>F_Inputs_Formatted!F121</f>
        <v>WoC</v>
      </c>
      <c r="G121" s="2" t="str">
        <f>F_Inputs_Formatted!G121</f>
        <v>PCL Units</v>
      </c>
      <c r="H121" s="2" t="str">
        <f>F_Inputs_Formatted!H121</f>
        <v>OUT5_09_F_PR24</v>
      </c>
      <c r="I121" s="2" t="str">
        <f>F_Inputs_Formatted!I121</f>
        <v>SESOUT5_09_F_PR24</v>
      </c>
      <c r="J121" s="2" t="str">
        <f>F_Inputs_Formatted!J121</f>
        <v>Totex</v>
      </c>
      <c r="K121" s="2" t="str">
        <f>F_Inputs_Formatted!K121</f>
        <v xml:space="preserve">Company view </v>
      </c>
      <c r="L121" s="2" t="str">
        <f>F_Inputs_Formatted!L121</f>
        <v>RWQ</v>
      </c>
      <c r="M121" s="2" t="str">
        <f>F_Inputs_Formatted!M121</f>
        <v>Underlying calculations for common performance commitments - wastewater - River water quality?(phosphorus) - Phosphorus prevented from entering rivers from partnership working in 2020</v>
      </c>
      <c r="N121" s="2" t="str">
        <f>F_Inputs_Formatted!N121</f>
        <v>kg</v>
      </c>
      <c r="O121" s="2">
        <f>F_Inputs_Formatted!O121</f>
        <v>4</v>
      </c>
      <c r="P121" s="2"/>
      <c r="Q121" s="2" t="s">
        <v>123</v>
      </c>
      <c r="R121" s="2" t="s">
        <v>123</v>
      </c>
      <c r="S121" s="2" t="s">
        <v>123</v>
      </c>
      <c r="T121" s="2" t="s">
        <v>123</v>
      </c>
      <c r="U121" s="2" t="s">
        <v>123</v>
      </c>
      <c r="V121" s="2" t="s">
        <v>123</v>
      </c>
      <c r="W121" s="2" t="s">
        <v>123</v>
      </c>
      <c r="X121" s="2" t="s">
        <v>123</v>
      </c>
      <c r="Y121" s="2" t="s">
        <v>123</v>
      </c>
      <c r="Z121" s="2" t="s">
        <v>123</v>
      </c>
      <c r="AA121" s="2" t="s">
        <v>123</v>
      </c>
      <c r="AB121" s="2" t="s">
        <v>123</v>
      </c>
      <c r="AC121" s="2" t="s">
        <v>123</v>
      </c>
      <c r="AD121" s="2" t="s">
        <v>123</v>
      </c>
      <c r="AE121" s="2" t="s">
        <v>123</v>
      </c>
      <c r="AF121" s="2" t="s">
        <v>123</v>
      </c>
      <c r="AG121" s="2" t="s">
        <v>123</v>
      </c>
      <c r="AH121" s="2" t="s">
        <v>123</v>
      </c>
      <c r="AI121" s="2" t="s">
        <v>123</v>
      </c>
      <c r="AJ121" s="21"/>
      <c r="AK121" s="21"/>
      <c r="AL121" s="21"/>
      <c r="AM121" s="13" t="str">
        <f>IF(P121&lt;&gt;"","Ref required","")</f>
        <v/>
      </c>
      <c r="AN121" s="13" t="s">
        <v>122</v>
      </c>
      <c r="AO121" s="13" t="s">
        <v>122</v>
      </c>
      <c r="AP121" s="13" t="s">
        <v>122</v>
      </c>
      <c r="AQ121" s="13" t="s">
        <v>122</v>
      </c>
      <c r="AR121" s="13" t="s">
        <v>122</v>
      </c>
      <c r="AS121" s="13" t="s">
        <v>122</v>
      </c>
      <c r="AT121" s="13" t="s">
        <v>122</v>
      </c>
      <c r="AU121" s="13" t="s">
        <v>122</v>
      </c>
      <c r="AV121" s="13" t="s">
        <v>122</v>
      </c>
      <c r="AW121" s="13" t="s">
        <v>122</v>
      </c>
      <c r="AX121" s="13" t="s">
        <v>122</v>
      </c>
      <c r="AY121" s="13" t="s">
        <v>122</v>
      </c>
      <c r="AZ121" s="13" t="s">
        <v>122</v>
      </c>
      <c r="BA121" s="13" t="s">
        <v>122</v>
      </c>
      <c r="BB121" s="13" t="s">
        <v>122</v>
      </c>
      <c r="BC121" s="13" t="s">
        <v>122</v>
      </c>
      <c r="BD121" s="13" t="s">
        <v>122</v>
      </c>
      <c r="BE121" s="13" t="s">
        <v>122</v>
      </c>
      <c r="BF121" s="13" t="s">
        <v>122</v>
      </c>
    </row>
    <row r="122" spans="2:58" s="15" customFormat="1" ht="18.75" x14ac:dyDescent="0.25">
      <c r="B122" s="2" t="str">
        <f>F_Inputs_Formatted!B122</f>
        <v>SWB</v>
      </c>
      <c r="C122" s="2" t="str">
        <f>F_Inputs_Formatted!C122</f>
        <v>South West Water</v>
      </c>
      <c r="D122" s="2" t="str">
        <f>F_Inputs_Formatted!D122</f>
        <v>England</v>
      </c>
      <c r="E122" s="2" t="str">
        <f>F_Inputs_Formatted!E122</f>
        <v>Company</v>
      </c>
      <c r="F122" s="2" t="str">
        <f>F_Inputs_Formatted!F122</f>
        <v>WaSC</v>
      </c>
      <c r="G122" s="2" t="str">
        <f>F_Inputs_Formatted!G122</f>
        <v>PCL Units</v>
      </c>
      <c r="H122" s="2" t="str">
        <f>F_Inputs_Formatted!H122</f>
        <v>OUT5_09_F_PR24</v>
      </c>
      <c r="I122" s="2" t="str">
        <f>F_Inputs_Formatted!I122</f>
        <v>SWBOUT5_09_F_PR24</v>
      </c>
      <c r="J122" s="2" t="str">
        <f>F_Inputs_Formatted!J122</f>
        <v>Totex</v>
      </c>
      <c r="K122" s="2" t="str">
        <f>F_Inputs_Formatted!K122</f>
        <v xml:space="preserve">Company view </v>
      </c>
      <c r="L122" s="2" t="str">
        <f>F_Inputs_Formatted!L122</f>
        <v>RWQ</v>
      </c>
      <c r="M122" s="4" t="str">
        <f>F_Inputs_Formatted!M122</f>
        <v>Underlying calculations for common performance commitments - wastewater - River water quality?(phosphorus) - Phosphorus prevented from entering rivers from partnership working in 2020</v>
      </c>
      <c r="N122" s="2" t="str">
        <f>F_Inputs_Formatted!N122</f>
        <v>kg</v>
      </c>
      <c r="O122" s="2">
        <f>F_Inputs_Formatted!O122</f>
        <v>4</v>
      </c>
      <c r="P122" s="2"/>
      <c r="Q122" s="142"/>
      <c r="R122" s="142"/>
      <c r="S122" s="142"/>
      <c r="T122" s="142"/>
      <c r="U122" s="142"/>
      <c r="V122" s="142"/>
      <c r="W122" s="142"/>
      <c r="X122" s="142"/>
      <c r="Y122" s="142"/>
      <c r="Z122" s="142"/>
      <c r="AA122" s="142"/>
      <c r="AB122" s="142"/>
      <c r="AC122" s="142"/>
      <c r="AD122" s="142"/>
      <c r="AE122" s="142"/>
      <c r="AF122" s="142"/>
      <c r="AG122" s="142"/>
      <c r="AH122" s="142"/>
      <c r="AI122" s="142"/>
      <c r="AJ122" s="21"/>
      <c r="AK122" s="21"/>
      <c r="AL122" s="21"/>
      <c r="AM122" s="13" t="str">
        <f>IF(P122&lt;&gt;"","Ref required","")</f>
        <v/>
      </c>
      <c r="AN122" s="13" t="str">
        <f t="shared" si="20"/>
        <v/>
      </c>
      <c r="AO122" s="13" t="str">
        <f t="shared" si="21"/>
        <v/>
      </c>
      <c r="AP122" s="13" t="str">
        <f t="shared" si="22"/>
        <v/>
      </c>
      <c r="AQ122" s="13" t="str">
        <f t="shared" si="23"/>
        <v/>
      </c>
      <c r="AR122" s="13" t="str">
        <f t="shared" si="24"/>
        <v/>
      </c>
      <c r="AS122" s="13" t="str">
        <f t="shared" si="25"/>
        <v/>
      </c>
      <c r="AT122" s="13" t="str">
        <f t="shared" si="26"/>
        <v/>
      </c>
      <c r="AU122" s="13" t="str">
        <f t="shared" si="27"/>
        <v/>
      </c>
      <c r="AV122" s="13" t="str">
        <f t="shared" si="28"/>
        <v/>
      </c>
      <c r="AW122" s="13" t="str">
        <f t="shared" si="29"/>
        <v/>
      </c>
      <c r="AX122" s="13" t="str">
        <f t="shared" si="30"/>
        <v/>
      </c>
      <c r="AY122" s="13" t="str">
        <f t="shared" si="31"/>
        <v/>
      </c>
      <c r="AZ122" s="13" t="str">
        <f t="shared" si="32"/>
        <v/>
      </c>
      <c r="BA122" s="13" t="str">
        <f t="shared" si="33"/>
        <v/>
      </c>
      <c r="BB122" s="13" t="str">
        <f t="shared" si="34"/>
        <v/>
      </c>
      <c r="BC122" s="13" t="str">
        <f t="shared" si="35"/>
        <v/>
      </c>
      <c r="BD122" s="13" t="str">
        <f t="shared" si="36"/>
        <v/>
      </c>
      <c r="BE122" s="13" t="str">
        <f t="shared" si="37"/>
        <v/>
      </c>
      <c r="BF122" s="13" t="str">
        <f t="shared" si="38"/>
        <v/>
      </c>
    </row>
    <row r="123" spans="2:58" s="15" customFormat="1" ht="18.75" x14ac:dyDescent="0.25">
      <c r="B123" s="2" t="str">
        <f>F_Inputs_Formatted!B123</f>
        <v>BRL</v>
      </c>
      <c r="C123" s="2" t="str">
        <f>F_Inputs_Formatted!C123</f>
        <v>Bristol Water</v>
      </c>
      <c r="D123" s="2" t="str">
        <f>F_Inputs_Formatted!D123</f>
        <v>England</v>
      </c>
      <c r="E123" s="2" t="str">
        <f>F_Inputs_Formatted!E123</f>
        <v>Company</v>
      </c>
      <c r="F123" s="2" t="str">
        <f>F_Inputs_Formatted!F123</f>
        <v>WoC</v>
      </c>
      <c r="G123" s="2" t="str">
        <f>F_Inputs_Formatted!G123</f>
        <v>PCL Units</v>
      </c>
      <c r="H123" s="2" t="str">
        <f>F_Inputs_Formatted!H123</f>
        <v>OUT5_09_F_PR24</v>
      </c>
      <c r="I123" s="2" t="str">
        <f>F_Inputs_Formatted!I123</f>
        <v>BRLOUT5_09_F_PR24</v>
      </c>
      <c r="J123" s="2" t="str">
        <f>F_Inputs_Formatted!J123</f>
        <v>Totex</v>
      </c>
      <c r="K123" s="2" t="str">
        <f>F_Inputs_Formatted!K123</f>
        <v xml:space="preserve">Company view </v>
      </c>
      <c r="L123" s="2" t="str">
        <f>F_Inputs_Formatted!L123</f>
        <v>RWQ</v>
      </c>
      <c r="M123" s="2" t="str">
        <f>F_Inputs_Formatted!M123</f>
        <v>Underlying calculations for common performance commitments - wastewater - River water quality?(phosphorus) - Phosphorus prevented from entering rivers from partnership working in 2020</v>
      </c>
      <c r="N123" s="2" t="str">
        <f>F_Inputs_Formatted!N123</f>
        <v>kg</v>
      </c>
      <c r="O123" s="2">
        <f>F_Inputs_Formatted!O123</f>
        <v>4</v>
      </c>
      <c r="P123" s="2"/>
      <c r="Q123" s="2" t="s">
        <v>123</v>
      </c>
      <c r="R123" s="2" t="s">
        <v>123</v>
      </c>
      <c r="S123" s="2" t="s">
        <v>123</v>
      </c>
      <c r="T123" s="2" t="s">
        <v>123</v>
      </c>
      <c r="U123" s="2" t="s">
        <v>123</v>
      </c>
      <c r="V123" s="2" t="s">
        <v>123</v>
      </c>
      <c r="W123" s="2" t="s">
        <v>123</v>
      </c>
      <c r="X123" s="2" t="s">
        <v>123</v>
      </c>
      <c r="Y123" s="2" t="s">
        <v>123</v>
      </c>
      <c r="Z123" s="2" t="s">
        <v>123</v>
      </c>
      <c r="AA123" s="2" t="s">
        <v>123</v>
      </c>
      <c r="AB123" s="2" t="s">
        <v>123</v>
      </c>
      <c r="AC123" s="2" t="s">
        <v>123</v>
      </c>
      <c r="AD123" s="2" t="s">
        <v>123</v>
      </c>
      <c r="AE123" s="2" t="s">
        <v>123</v>
      </c>
      <c r="AF123" s="2" t="s">
        <v>123</v>
      </c>
      <c r="AG123" s="2" t="s">
        <v>123</v>
      </c>
      <c r="AH123" s="2" t="s">
        <v>123</v>
      </c>
      <c r="AI123" s="2" t="s">
        <v>123</v>
      </c>
      <c r="AJ123" s="21"/>
      <c r="AK123" s="21"/>
      <c r="AL123" s="21"/>
      <c r="AM123" s="13" t="str">
        <f>IF(P123&lt;&gt;"","Ref required","")</f>
        <v/>
      </c>
      <c r="AN123" s="13" t="s">
        <v>122</v>
      </c>
      <c r="AO123" s="13" t="s">
        <v>122</v>
      </c>
      <c r="AP123" s="13" t="s">
        <v>122</v>
      </c>
      <c r="AQ123" s="13" t="s">
        <v>122</v>
      </c>
      <c r="AR123" s="13" t="s">
        <v>122</v>
      </c>
      <c r="AS123" s="13" t="s">
        <v>122</v>
      </c>
      <c r="AT123" s="13" t="s">
        <v>122</v>
      </c>
      <c r="AU123" s="13" t="s">
        <v>122</v>
      </c>
      <c r="AV123" s="13" t="s">
        <v>122</v>
      </c>
      <c r="AW123" s="13" t="s">
        <v>122</v>
      </c>
      <c r="AX123" s="13" t="s">
        <v>122</v>
      </c>
      <c r="AY123" s="13" t="s">
        <v>122</v>
      </c>
      <c r="AZ123" s="13" t="s">
        <v>122</v>
      </c>
      <c r="BA123" s="13" t="s">
        <v>122</v>
      </c>
      <c r="BB123" s="13" t="s">
        <v>122</v>
      </c>
      <c r="BC123" s="13" t="s">
        <v>122</v>
      </c>
      <c r="BD123" s="13" t="s">
        <v>122</v>
      </c>
      <c r="BE123" s="13" t="s">
        <v>122</v>
      </c>
      <c r="BF123" s="13" t="s">
        <v>122</v>
      </c>
    </row>
    <row r="124" spans="2:58" s="15" customFormat="1" ht="18.75" x14ac:dyDescent="0.25">
      <c r="B124" s="2" t="str">
        <f>F_Inputs_Formatted!B124</f>
        <v>ANH</v>
      </c>
      <c r="C124" s="2" t="str">
        <f>F_Inputs_Formatted!C124</f>
        <v>Anglian Water</v>
      </c>
      <c r="D124" s="2" t="str">
        <f>F_Inputs_Formatted!D124</f>
        <v>England</v>
      </c>
      <c r="E124" s="2" t="str">
        <f>F_Inputs_Formatted!E124</f>
        <v>Company</v>
      </c>
      <c r="F124" s="2" t="str">
        <f>F_Inputs_Formatted!F124</f>
        <v>WaSC</v>
      </c>
      <c r="G124" s="2" t="str">
        <f>F_Inputs_Formatted!G124</f>
        <v>PCL Units</v>
      </c>
      <c r="H124" s="2" t="str">
        <f>F_Inputs_Formatted!H124</f>
        <v>OUT5_09_G_PR24</v>
      </c>
      <c r="I124" s="2" t="str">
        <f>F_Inputs_Formatted!I124</f>
        <v>ANHOUT5_09_G_PR24</v>
      </c>
      <c r="J124" s="2" t="str">
        <f>F_Inputs_Formatted!J124</f>
        <v>Totex</v>
      </c>
      <c r="K124" s="2" t="str">
        <f>F_Inputs_Formatted!K124</f>
        <v xml:space="preserve">Company view </v>
      </c>
      <c r="L124" s="2" t="str">
        <f>F_Inputs_Formatted!L124</f>
        <v>RWQ</v>
      </c>
      <c r="M124" s="2" t="str">
        <f>F_Inputs_Formatted!M124</f>
        <v>Underlying calculations for common performance commitments - wastewater - River water quality?(phosphorus) - Change in phosphorus prevented from entering rivers from partnership working</v>
      </c>
      <c r="N124" s="2" t="str">
        <f>F_Inputs_Formatted!N124</f>
        <v>kg</v>
      </c>
      <c r="O124" s="2">
        <f>F_Inputs_Formatted!O124</f>
        <v>4</v>
      </c>
      <c r="P124" s="2"/>
      <c r="Q124" s="2"/>
      <c r="R124" s="2"/>
      <c r="S124" s="2"/>
      <c r="T124" s="2"/>
      <c r="U124" s="2"/>
      <c r="V124" s="2"/>
      <c r="W124" s="2"/>
      <c r="X124" s="2"/>
      <c r="Y124" s="2"/>
      <c r="Z124" s="2"/>
      <c r="AA124" s="2"/>
      <c r="AB124" s="2"/>
      <c r="AC124" s="2"/>
      <c r="AD124" s="2"/>
      <c r="AE124" s="2"/>
      <c r="AF124" s="2"/>
      <c r="AG124" s="2"/>
      <c r="AH124" s="2"/>
      <c r="AI124" s="2"/>
      <c r="AJ124" s="21"/>
      <c r="AK124" s="21"/>
      <c r="AL124" s="21"/>
      <c r="AM124" s="13" t="str">
        <f>IF(P124&lt;&gt;"","Ref required","")</f>
        <v/>
      </c>
      <c r="AN124" s="13" t="str">
        <f t="shared" si="20"/>
        <v/>
      </c>
      <c r="AO124" s="13" t="str">
        <f t="shared" si="21"/>
        <v/>
      </c>
      <c r="AP124" s="13" t="str">
        <f t="shared" si="22"/>
        <v/>
      </c>
      <c r="AQ124" s="13" t="str">
        <f t="shared" si="23"/>
        <v/>
      </c>
      <c r="AR124" s="13" t="str">
        <f t="shared" si="24"/>
        <v/>
      </c>
      <c r="AS124" s="13" t="str">
        <f t="shared" si="25"/>
        <v/>
      </c>
      <c r="AT124" s="13" t="str">
        <f t="shared" si="26"/>
        <v/>
      </c>
      <c r="AU124" s="13" t="str">
        <f t="shared" si="27"/>
        <v/>
      </c>
      <c r="AV124" s="13" t="str">
        <f t="shared" si="28"/>
        <v/>
      </c>
      <c r="AW124" s="13" t="str">
        <f t="shared" si="29"/>
        <v/>
      </c>
      <c r="AX124" s="13" t="str">
        <f t="shared" si="30"/>
        <v/>
      </c>
      <c r="AY124" s="13" t="str">
        <f t="shared" si="31"/>
        <v/>
      </c>
      <c r="AZ124" s="13" t="str">
        <f t="shared" si="32"/>
        <v/>
      </c>
      <c r="BA124" s="13" t="str">
        <f t="shared" si="33"/>
        <v/>
      </c>
      <c r="BB124" s="13" t="str">
        <f t="shared" si="34"/>
        <v/>
      </c>
      <c r="BC124" s="13" t="str">
        <f t="shared" si="35"/>
        <v/>
      </c>
      <c r="BD124" s="13" t="str">
        <f t="shared" si="36"/>
        <v/>
      </c>
      <c r="BE124" s="13" t="str">
        <f t="shared" si="37"/>
        <v/>
      </c>
      <c r="BF124" s="13" t="str">
        <f t="shared" si="38"/>
        <v/>
      </c>
    </row>
    <row r="125" spans="2:58" s="15" customFormat="1" ht="18.75" x14ac:dyDescent="0.25">
      <c r="B125" s="2" t="str">
        <f>F_Inputs_Formatted!B125</f>
        <v>WSH</v>
      </c>
      <c r="C125" s="2" t="str">
        <f>F_Inputs_Formatted!C125</f>
        <v>Dŵr Cymru</v>
      </c>
      <c r="D125" s="2" t="str">
        <f>F_Inputs_Formatted!D125</f>
        <v>Wales</v>
      </c>
      <c r="E125" s="2" t="str">
        <f>F_Inputs_Formatted!E125</f>
        <v>Company</v>
      </c>
      <c r="F125" s="2" t="str">
        <f>F_Inputs_Formatted!F125</f>
        <v>WaSC</v>
      </c>
      <c r="G125" s="2" t="str">
        <f>F_Inputs_Formatted!G125</f>
        <v>PCL Units</v>
      </c>
      <c r="H125" s="2" t="str">
        <f>F_Inputs_Formatted!H125</f>
        <v>OUT5_09_G_PR24</v>
      </c>
      <c r="I125" s="2" t="str">
        <f>F_Inputs_Formatted!I125</f>
        <v>WSHOUT5_09_G_PR24</v>
      </c>
      <c r="J125" s="2" t="str">
        <f>F_Inputs_Formatted!J125</f>
        <v>Totex</v>
      </c>
      <c r="K125" s="2" t="str">
        <f>F_Inputs_Formatted!K125</f>
        <v xml:space="preserve">Company view </v>
      </c>
      <c r="L125" s="2" t="str">
        <f>F_Inputs_Formatted!L125</f>
        <v>RWQ</v>
      </c>
      <c r="M125" s="2" t="str">
        <f>F_Inputs_Formatted!M125</f>
        <v>Underlying calculations for common performance commitments - wastewater - River water quality?(phosphorus) - Change in phosphorus prevented from entering rivers from partnership working</v>
      </c>
      <c r="N125" s="2" t="str">
        <f>F_Inputs_Formatted!N125</f>
        <v>kg</v>
      </c>
      <c r="O125" s="2">
        <f>F_Inputs_Formatted!O125</f>
        <v>4</v>
      </c>
      <c r="P125" s="2"/>
      <c r="Q125" s="2"/>
      <c r="R125" s="2"/>
      <c r="S125" s="2"/>
      <c r="T125" s="2"/>
      <c r="U125" s="2"/>
      <c r="V125" s="2"/>
      <c r="W125" s="2"/>
      <c r="X125" s="2"/>
      <c r="Y125" s="2"/>
      <c r="Z125" s="2"/>
      <c r="AA125" s="2"/>
      <c r="AB125" s="2"/>
      <c r="AC125" s="2"/>
      <c r="AD125" s="2"/>
      <c r="AE125" s="2"/>
      <c r="AF125" s="2"/>
      <c r="AG125" s="2"/>
      <c r="AH125" s="2"/>
      <c r="AI125" s="2"/>
      <c r="AJ125" s="21"/>
      <c r="AK125" s="21"/>
      <c r="AL125" s="21"/>
      <c r="AM125" s="13" t="str">
        <f>IF(P125&lt;&gt;"","Ref required","")</f>
        <v/>
      </c>
      <c r="AN125" s="13" t="str">
        <f t="shared" si="20"/>
        <v/>
      </c>
      <c r="AO125" s="13" t="str">
        <f t="shared" si="21"/>
        <v/>
      </c>
      <c r="AP125" s="13" t="str">
        <f t="shared" si="22"/>
        <v/>
      </c>
      <c r="AQ125" s="13" t="str">
        <f t="shared" si="23"/>
        <v/>
      </c>
      <c r="AR125" s="13" t="str">
        <f t="shared" si="24"/>
        <v/>
      </c>
      <c r="AS125" s="13" t="str">
        <f t="shared" si="25"/>
        <v/>
      </c>
      <c r="AT125" s="13" t="str">
        <f t="shared" si="26"/>
        <v/>
      </c>
      <c r="AU125" s="13" t="str">
        <f t="shared" si="27"/>
        <v/>
      </c>
      <c r="AV125" s="13" t="str">
        <f t="shared" si="28"/>
        <v/>
      </c>
      <c r="AW125" s="13" t="str">
        <f t="shared" si="29"/>
        <v/>
      </c>
      <c r="AX125" s="13" t="str">
        <f t="shared" si="30"/>
        <v/>
      </c>
      <c r="AY125" s="13" t="str">
        <f t="shared" si="31"/>
        <v/>
      </c>
      <c r="AZ125" s="13" t="str">
        <f t="shared" si="32"/>
        <v/>
      </c>
      <c r="BA125" s="13" t="str">
        <f t="shared" si="33"/>
        <v/>
      </c>
      <c r="BB125" s="13" t="str">
        <f t="shared" si="34"/>
        <v/>
      </c>
      <c r="BC125" s="13" t="str">
        <f t="shared" si="35"/>
        <v/>
      </c>
      <c r="BD125" s="13" t="str">
        <f t="shared" si="36"/>
        <v/>
      </c>
      <c r="BE125" s="13" t="str">
        <f t="shared" si="37"/>
        <v/>
      </c>
      <c r="BF125" s="13" t="str">
        <f t="shared" si="38"/>
        <v/>
      </c>
    </row>
    <row r="126" spans="2:58" s="15" customFormat="1" ht="18.75" x14ac:dyDescent="0.25">
      <c r="B126" s="2" t="str">
        <f>F_Inputs_Formatted!B126</f>
        <v>HDD</v>
      </c>
      <c r="C126" s="2" t="str">
        <f>F_Inputs_Formatted!C126</f>
        <v>Hafren Dyfrdwy</v>
      </c>
      <c r="D126" s="2" t="str">
        <f>F_Inputs_Formatted!D126</f>
        <v>Wales</v>
      </c>
      <c r="E126" s="2" t="str">
        <f>F_Inputs_Formatted!E126</f>
        <v>Company</v>
      </c>
      <c r="F126" s="2" t="str">
        <f>F_Inputs_Formatted!F126</f>
        <v>WaSC</v>
      </c>
      <c r="G126" s="2" t="str">
        <f>F_Inputs_Formatted!G126</f>
        <v>PCL Units</v>
      </c>
      <c r="H126" s="2" t="str">
        <f>F_Inputs_Formatted!H126</f>
        <v>OUT5_09_G_PR24</v>
      </c>
      <c r="I126" s="2" t="str">
        <f>F_Inputs_Formatted!I126</f>
        <v>HDDOUT5_09_G_PR24</v>
      </c>
      <c r="J126" s="2" t="str">
        <f>F_Inputs_Formatted!J126</f>
        <v>Totex</v>
      </c>
      <c r="K126" s="2" t="str">
        <f>F_Inputs_Formatted!K126</f>
        <v xml:space="preserve">Company view </v>
      </c>
      <c r="L126" s="2" t="str">
        <f>F_Inputs_Formatted!L126</f>
        <v>RWQ</v>
      </c>
      <c r="M126" s="2" t="str">
        <f>F_Inputs_Formatted!M126</f>
        <v>Underlying calculations for common performance commitments - wastewater - River water quality?(phosphorus) - Change in phosphorus prevented from entering rivers from partnership working</v>
      </c>
      <c r="N126" s="2" t="str">
        <f>F_Inputs_Formatted!N126</f>
        <v>kg</v>
      </c>
      <c r="O126" s="2">
        <f>F_Inputs_Formatted!O126</f>
        <v>4</v>
      </c>
      <c r="P126" s="2"/>
      <c r="Q126" s="2"/>
      <c r="R126" s="2"/>
      <c r="S126" s="2"/>
      <c r="T126" s="2"/>
      <c r="U126" s="2"/>
      <c r="V126" s="2"/>
      <c r="W126" s="2"/>
      <c r="X126" s="2"/>
      <c r="Y126" s="2"/>
      <c r="Z126" s="2"/>
      <c r="AA126" s="2"/>
      <c r="AB126" s="2"/>
      <c r="AC126" s="2"/>
      <c r="AD126" s="2"/>
      <c r="AE126" s="2"/>
      <c r="AF126" s="2"/>
      <c r="AG126" s="2"/>
      <c r="AH126" s="2"/>
      <c r="AI126" s="2"/>
      <c r="AJ126" s="21"/>
      <c r="AK126" s="21"/>
      <c r="AL126" s="21"/>
      <c r="AM126" s="13" t="str">
        <f>IF(P126&lt;&gt;"","Ref required","")</f>
        <v/>
      </c>
      <c r="AN126" s="13" t="str">
        <f t="shared" si="20"/>
        <v/>
      </c>
      <c r="AO126" s="13" t="str">
        <f t="shared" si="21"/>
        <v/>
      </c>
      <c r="AP126" s="13" t="str">
        <f t="shared" si="22"/>
        <v/>
      </c>
      <c r="AQ126" s="13" t="str">
        <f t="shared" si="23"/>
        <v/>
      </c>
      <c r="AR126" s="13" t="str">
        <f t="shared" si="24"/>
        <v/>
      </c>
      <c r="AS126" s="13" t="str">
        <f t="shared" si="25"/>
        <v/>
      </c>
      <c r="AT126" s="13" t="str">
        <f t="shared" si="26"/>
        <v/>
      </c>
      <c r="AU126" s="13" t="str">
        <f t="shared" si="27"/>
        <v/>
      </c>
      <c r="AV126" s="13" t="str">
        <f t="shared" si="28"/>
        <v/>
      </c>
      <c r="AW126" s="13" t="str">
        <f t="shared" si="29"/>
        <v/>
      </c>
      <c r="AX126" s="13" t="str">
        <f t="shared" si="30"/>
        <v/>
      </c>
      <c r="AY126" s="13" t="str">
        <f t="shared" si="31"/>
        <v/>
      </c>
      <c r="AZ126" s="13" t="str">
        <f t="shared" si="32"/>
        <v/>
      </c>
      <c r="BA126" s="13" t="str">
        <f t="shared" si="33"/>
        <v/>
      </c>
      <c r="BB126" s="13" t="str">
        <f t="shared" si="34"/>
        <v/>
      </c>
      <c r="BC126" s="13" t="str">
        <f t="shared" si="35"/>
        <v/>
      </c>
      <c r="BD126" s="13" t="str">
        <f t="shared" si="36"/>
        <v/>
      </c>
      <c r="BE126" s="13" t="str">
        <f t="shared" si="37"/>
        <v/>
      </c>
      <c r="BF126" s="13" t="str">
        <f t="shared" si="38"/>
        <v/>
      </c>
    </row>
    <row r="127" spans="2:58" s="15" customFormat="1" ht="18.75" x14ac:dyDescent="0.25">
      <c r="B127" s="2" t="str">
        <f>F_Inputs_Formatted!B127</f>
        <v>NES</v>
      </c>
      <c r="C127" s="2" t="str">
        <f>F_Inputs_Formatted!C127</f>
        <v>Northumbrian Water</v>
      </c>
      <c r="D127" s="2" t="str">
        <f>F_Inputs_Formatted!D127</f>
        <v>England</v>
      </c>
      <c r="E127" s="2" t="str">
        <f>F_Inputs_Formatted!E127</f>
        <v>Company</v>
      </c>
      <c r="F127" s="2" t="str">
        <f>F_Inputs_Formatted!F127</f>
        <v>WaSC</v>
      </c>
      <c r="G127" s="2" t="str">
        <f>F_Inputs_Formatted!G127</f>
        <v>PCL Units</v>
      </c>
      <c r="H127" s="2" t="str">
        <f>F_Inputs_Formatted!H127</f>
        <v>OUT5_09_G_PR24</v>
      </c>
      <c r="I127" s="2" t="str">
        <f>F_Inputs_Formatted!I127</f>
        <v>NESOUT5_09_G_PR24</v>
      </c>
      <c r="J127" s="2" t="str">
        <f>F_Inputs_Formatted!J127</f>
        <v>Totex</v>
      </c>
      <c r="K127" s="2" t="str">
        <f>F_Inputs_Formatted!K127</f>
        <v xml:space="preserve">Company view </v>
      </c>
      <c r="L127" s="2" t="str">
        <f>F_Inputs_Formatted!L127</f>
        <v>RWQ</v>
      </c>
      <c r="M127" s="2" t="str">
        <f>F_Inputs_Formatted!M127</f>
        <v>Underlying calculations for common performance commitments - wastewater - River water quality?(phosphorus) - Change in phosphorus prevented from entering rivers from partnership working</v>
      </c>
      <c r="N127" s="2" t="str">
        <f>F_Inputs_Formatted!N127</f>
        <v>kg</v>
      </c>
      <c r="O127" s="2">
        <f>F_Inputs_Formatted!O127</f>
        <v>4</v>
      </c>
      <c r="P127" s="2"/>
      <c r="Q127" s="2"/>
      <c r="R127" s="2"/>
      <c r="S127" s="2"/>
      <c r="T127" s="2"/>
      <c r="U127" s="2"/>
      <c r="V127" s="2"/>
      <c r="W127" s="2"/>
      <c r="X127" s="2"/>
      <c r="Y127" s="2"/>
      <c r="Z127" s="2"/>
      <c r="AA127" s="2"/>
      <c r="AB127" s="2"/>
      <c r="AC127" s="2"/>
      <c r="AD127" s="2"/>
      <c r="AE127" s="2"/>
      <c r="AF127" s="2"/>
      <c r="AG127" s="2"/>
      <c r="AH127" s="2"/>
      <c r="AI127" s="2"/>
      <c r="AJ127" s="21"/>
      <c r="AK127" s="21"/>
      <c r="AL127" s="21"/>
      <c r="AM127" s="13" t="str">
        <f>IF(P127&lt;&gt;"","Ref required","")</f>
        <v/>
      </c>
      <c r="AN127" s="13" t="str">
        <f t="shared" si="20"/>
        <v/>
      </c>
      <c r="AO127" s="13" t="str">
        <f t="shared" si="21"/>
        <v/>
      </c>
      <c r="AP127" s="13" t="str">
        <f t="shared" si="22"/>
        <v/>
      </c>
      <c r="AQ127" s="13" t="str">
        <f t="shared" si="23"/>
        <v/>
      </c>
      <c r="AR127" s="13" t="str">
        <f t="shared" si="24"/>
        <v/>
      </c>
      <c r="AS127" s="13" t="str">
        <f t="shared" si="25"/>
        <v/>
      </c>
      <c r="AT127" s="13" t="str">
        <f t="shared" si="26"/>
        <v/>
      </c>
      <c r="AU127" s="13" t="str">
        <f t="shared" si="27"/>
        <v/>
      </c>
      <c r="AV127" s="13" t="str">
        <f t="shared" si="28"/>
        <v/>
      </c>
      <c r="AW127" s="13" t="str">
        <f t="shared" si="29"/>
        <v/>
      </c>
      <c r="AX127" s="13" t="str">
        <f t="shared" si="30"/>
        <v/>
      </c>
      <c r="AY127" s="13" t="str">
        <f t="shared" si="31"/>
        <v/>
      </c>
      <c r="AZ127" s="13" t="str">
        <f t="shared" si="32"/>
        <v/>
      </c>
      <c r="BA127" s="13" t="str">
        <f t="shared" si="33"/>
        <v/>
      </c>
      <c r="BB127" s="13" t="str">
        <f t="shared" si="34"/>
        <v/>
      </c>
      <c r="BC127" s="13" t="str">
        <f t="shared" si="35"/>
        <v/>
      </c>
      <c r="BD127" s="13" t="str">
        <f t="shared" si="36"/>
        <v/>
      </c>
      <c r="BE127" s="13" t="str">
        <f t="shared" si="37"/>
        <v/>
      </c>
      <c r="BF127" s="13" t="str">
        <f t="shared" si="38"/>
        <v/>
      </c>
    </row>
    <row r="128" spans="2:58" s="15" customFormat="1" ht="18.75" x14ac:dyDescent="0.25">
      <c r="B128" s="2" t="str">
        <f>F_Inputs_Formatted!B128</f>
        <v>SVE</v>
      </c>
      <c r="C128" s="2" t="str">
        <f>F_Inputs_Formatted!C128</f>
        <v>Severn Trent Water</v>
      </c>
      <c r="D128" s="2" t="str">
        <f>F_Inputs_Formatted!D128</f>
        <v>England</v>
      </c>
      <c r="E128" s="2" t="str">
        <f>F_Inputs_Formatted!E128</f>
        <v>Company</v>
      </c>
      <c r="F128" s="2" t="str">
        <f>F_Inputs_Formatted!F128</f>
        <v>WaSC</v>
      </c>
      <c r="G128" s="2" t="str">
        <f>F_Inputs_Formatted!G128</f>
        <v>PCL Units</v>
      </c>
      <c r="H128" s="2" t="str">
        <f>F_Inputs_Formatted!H128</f>
        <v>OUT5_09_G_PR24</v>
      </c>
      <c r="I128" s="2" t="str">
        <f>F_Inputs_Formatted!I128</f>
        <v>SVEOUT5_09_G_PR24</v>
      </c>
      <c r="J128" s="2" t="str">
        <f>F_Inputs_Formatted!J128</f>
        <v>Totex</v>
      </c>
      <c r="K128" s="2" t="str">
        <f>F_Inputs_Formatted!K128</f>
        <v xml:space="preserve">Company view </v>
      </c>
      <c r="L128" s="2" t="str">
        <f>F_Inputs_Formatted!L128</f>
        <v>RWQ</v>
      </c>
      <c r="M128" s="2" t="str">
        <f>F_Inputs_Formatted!M128</f>
        <v>Underlying calculations for common performance commitments - wastewater - River water quality?(phosphorus) - Change in phosphorus prevented from entering rivers from partnership working</v>
      </c>
      <c r="N128" s="2" t="str">
        <f>F_Inputs_Formatted!N128</f>
        <v>kg</v>
      </c>
      <c r="O128" s="2">
        <f>F_Inputs_Formatted!O128</f>
        <v>4</v>
      </c>
      <c r="P128" s="2"/>
      <c r="Q128" s="2"/>
      <c r="R128" s="2"/>
      <c r="S128" s="2"/>
      <c r="T128" s="2"/>
      <c r="U128" s="2"/>
      <c r="V128" s="2"/>
      <c r="W128" s="2"/>
      <c r="X128" s="2"/>
      <c r="Y128" s="2"/>
      <c r="Z128" s="2"/>
      <c r="AA128" s="2"/>
      <c r="AB128" s="2"/>
      <c r="AC128" s="2"/>
      <c r="AD128" s="2"/>
      <c r="AE128" s="2"/>
      <c r="AF128" s="2"/>
      <c r="AG128" s="2"/>
      <c r="AH128" s="2"/>
      <c r="AI128" s="2"/>
      <c r="AJ128" s="21"/>
      <c r="AK128" s="21"/>
      <c r="AL128" s="21"/>
      <c r="AM128" s="13" t="str">
        <f>IF(P128&lt;&gt;"","Ref required","")</f>
        <v/>
      </c>
      <c r="AN128" s="13" t="str">
        <f t="shared" si="20"/>
        <v/>
      </c>
      <c r="AO128" s="13" t="str">
        <f t="shared" si="21"/>
        <v/>
      </c>
      <c r="AP128" s="13" t="str">
        <f t="shared" si="22"/>
        <v/>
      </c>
      <c r="AQ128" s="13" t="str">
        <f t="shared" si="23"/>
        <v/>
      </c>
      <c r="AR128" s="13" t="str">
        <f t="shared" si="24"/>
        <v/>
      </c>
      <c r="AS128" s="13" t="str">
        <f t="shared" si="25"/>
        <v/>
      </c>
      <c r="AT128" s="13" t="str">
        <f t="shared" si="26"/>
        <v/>
      </c>
      <c r="AU128" s="13" t="str">
        <f t="shared" si="27"/>
        <v/>
      </c>
      <c r="AV128" s="13" t="str">
        <f t="shared" si="28"/>
        <v/>
      </c>
      <c r="AW128" s="13" t="str">
        <f t="shared" si="29"/>
        <v/>
      </c>
      <c r="AX128" s="13" t="str">
        <f t="shared" si="30"/>
        <v/>
      </c>
      <c r="AY128" s="13" t="str">
        <f t="shared" si="31"/>
        <v/>
      </c>
      <c r="AZ128" s="13" t="str">
        <f t="shared" si="32"/>
        <v/>
      </c>
      <c r="BA128" s="13" t="str">
        <f t="shared" si="33"/>
        <v/>
      </c>
      <c r="BB128" s="13" t="str">
        <f t="shared" si="34"/>
        <v/>
      </c>
      <c r="BC128" s="13" t="str">
        <f t="shared" si="35"/>
        <v/>
      </c>
      <c r="BD128" s="13" t="str">
        <f t="shared" si="36"/>
        <v/>
      </c>
      <c r="BE128" s="13" t="str">
        <f t="shared" si="37"/>
        <v/>
      </c>
      <c r="BF128" s="13" t="str">
        <f t="shared" si="38"/>
        <v/>
      </c>
    </row>
    <row r="129" spans="2:58" s="15" customFormat="1" ht="18.75" x14ac:dyDescent="0.25">
      <c r="B129" s="2" t="str">
        <f>F_Inputs_Formatted!B129</f>
        <v>SRN</v>
      </c>
      <c r="C129" s="2" t="str">
        <f>F_Inputs_Formatted!C129</f>
        <v>Southern Water</v>
      </c>
      <c r="D129" s="2" t="str">
        <f>F_Inputs_Formatted!D129</f>
        <v>England</v>
      </c>
      <c r="E129" s="2" t="str">
        <f>F_Inputs_Formatted!E129</f>
        <v>Company</v>
      </c>
      <c r="F129" s="2" t="str">
        <f>F_Inputs_Formatted!F129</f>
        <v>WaSC</v>
      </c>
      <c r="G129" s="2" t="str">
        <f>F_Inputs_Formatted!G129</f>
        <v>PCL Units</v>
      </c>
      <c r="H129" s="2" t="str">
        <f>F_Inputs_Formatted!H129</f>
        <v>OUT5_09_G_PR24</v>
      </c>
      <c r="I129" s="2" t="str">
        <f>F_Inputs_Formatted!I129</f>
        <v>SRNOUT5_09_G_PR24</v>
      </c>
      <c r="J129" s="2" t="str">
        <f>F_Inputs_Formatted!J129</f>
        <v>Totex</v>
      </c>
      <c r="K129" s="2" t="str">
        <f>F_Inputs_Formatted!K129</f>
        <v xml:space="preserve">Company view </v>
      </c>
      <c r="L129" s="2" t="str">
        <f>F_Inputs_Formatted!L129</f>
        <v>RWQ</v>
      </c>
      <c r="M129" s="2" t="str">
        <f>F_Inputs_Formatted!M129</f>
        <v>Underlying calculations for common performance commitments - wastewater - River water quality?(phosphorus) - Change in phosphorus prevented from entering rivers from partnership working</v>
      </c>
      <c r="N129" s="2" t="str">
        <f>F_Inputs_Formatted!N129</f>
        <v>kg</v>
      </c>
      <c r="O129" s="2">
        <f>F_Inputs_Formatted!O129</f>
        <v>4</v>
      </c>
      <c r="P129" s="2"/>
      <c r="Q129" s="2"/>
      <c r="R129" s="2"/>
      <c r="S129" s="2"/>
      <c r="T129" s="2"/>
      <c r="U129" s="2"/>
      <c r="V129" s="2"/>
      <c r="W129" s="2"/>
      <c r="X129" s="2"/>
      <c r="Y129" s="2"/>
      <c r="Z129" s="2"/>
      <c r="AA129" s="2"/>
      <c r="AB129" s="2"/>
      <c r="AC129" s="2"/>
      <c r="AD129" s="2"/>
      <c r="AE129" s="2"/>
      <c r="AF129" s="2"/>
      <c r="AG129" s="2"/>
      <c r="AH129" s="2"/>
      <c r="AI129" s="2"/>
      <c r="AJ129" s="21"/>
      <c r="AK129" s="21"/>
      <c r="AL129" s="21"/>
      <c r="AM129" s="13" t="str">
        <f>IF(P129&lt;&gt;"","Ref required","")</f>
        <v/>
      </c>
      <c r="AN129" s="13" t="str">
        <f t="shared" si="20"/>
        <v/>
      </c>
      <c r="AO129" s="13" t="str">
        <f t="shared" si="21"/>
        <v/>
      </c>
      <c r="AP129" s="13" t="str">
        <f t="shared" si="22"/>
        <v/>
      </c>
      <c r="AQ129" s="13" t="str">
        <f t="shared" si="23"/>
        <v/>
      </c>
      <c r="AR129" s="13" t="str">
        <f t="shared" si="24"/>
        <v/>
      </c>
      <c r="AS129" s="13" t="str">
        <f t="shared" si="25"/>
        <v/>
      </c>
      <c r="AT129" s="13" t="str">
        <f t="shared" si="26"/>
        <v/>
      </c>
      <c r="AU129" s="13" t="str">
        <f t="shared" si="27"/>
        <v/>
      </c>
      <c r="AV129" s="13" t="str">
        <f t="shared" si="28"/>
        <v/>
      </c>
      <c r="AW129" s="13" t="str">
        <f t="shared" si="29"/>
        <v/>
      </c>
      <c r="AX129" s="13" t="str">
        <f t="shared" si="30"/>
        <v/>
      </c>
      <c r="AY129" s="13" t="str">
        <f t="shared" si="31"/>
        <v/>
      </c>
      <c r="AZ129" s="13" t="str">
        <f t="shared" si="32"/>
        <v/>
      </c>
      <c r="BA129" s="13" t="str">
        <f t="shared" si="33"/>
        <v/>
      </c>
      <c r="BB129" s="13" t="str">
        <f t="shared" si="34"/>
        <v/>
      </c>
      <c r="BC129" s="13" t="str">
        <f t="shared" si="35"/>
        <v/>
      </c>
      <c r="BD129" s="13" t="str">
        <f t="shared" si="36"/>
        <v/>
      </c>
      <c r="BE129" s="13" t="str">
        <f t="shared" si="37"/>
        <v/>
      </c>
      <c r="BF129" s="13" t="str">
        <f t="shared" si="38"/>
        <v/>
      </c>
    </row>
    <row r="130" spans="2:58" s="15" customFormat="1" ht="18.75" x14ac:dyDescent="0.25">
      <c r="B130" s="2" t="str">
        <f>F_Inputs_Formatted!B130</f>
        <v>TMS</v>
      </c>
      <c r="C130" s="2" t="str">
        <f>F_Inputs_Formatted!C130</f>
        <v>Thames Water</v>
      </c>
      <c r="D130" s="2" t="str">
        <f>F_Inputs_Formatted!D130</f>
        <v>England</v>
      </c>
      <c r="E130" s="2" t="str">
        <f>F_Inputs_Formatted!E130</f>
        <v>Company</v>
      </c>
      <c r="F130" s="2" t="str">
        <f>F_Inputs_Formatted!F130</f>
        <v>WaSC</v>
      </c>
      <c r="G130" s="2" t="str">
        <f>F_Inputs_Formatted!G130</f>
        <v>PCL Units</v>
      </c>
      <c r="H130" s="2" t="str">
        <f>F_Inputs_Formatted!H130</f>
        <v>OUT5_09_G_PR24</v>
      </c>
      <c r="I130" s="2" t="str">
        <f>F_Inputs_Formatted!I130</f>
        <v>TMSOUT5_09_G_PR24</v>
      </c>
      <c r="J130" s="2" t="str">
        <f>F_Inputs_Formatted!J130</f>
        <v>Totex</v>
      </c>
      <c r="K130" s="2" t="str">
        <f>F_Inputs_Formatted!K130</f>
        <v xml:space="preserve">Company view </v>
      </c>
      <c r="L130" s="2" t="str">
        <f>F_Inputs_Formatted!L130</f>
        <v>RWQ</v>
      </c>
      <c r="M130" s="2" t="str">
        <f>F_Inputs_Formatted!M130</f>
        <v>Underlying calculations for common performance commitments - wastewater - River water quality?(phosphorus) - Change in phosphorus prevented from entering rivers from partnership working</v>
      </c>
      <c r="N130" s="2" t="str">
        <f>F_Inputs_Formatted!N130</f>
        <v>kg</v>
      </c>
      <c r="O130" s="2">
        <f>F_Inputs_Formatted!O130</f>
        <v>4</v>
      </c>
      <c r="P130" s="2"/>
      <c r="Q130" s="2"/>
      <c r="R130" s="2"/>
      <c r="S130" s="2"/>
      <c r="T130" s="2"/>
      <c r="U130" s="2"/>
      <c r="V130" s="2"/>
      <c r="W130" s="2"/>
      <c r="X130" s="2"/>
      <c r="Y130" s="2"/>
      <c r="Z130" s="2"/>
      <c r="AA130" s="2"/>
      <c r="AB130" s="2"/>
      <c r="AC130" s="2"/>
      <c r="AD130" s="2"/>
      <c r="AE130" s="2"/>
      <c r="AF130" s="2"/>
      <c r="AG130" s="2"/>
      <c r="AH130" s="2"/>
      <c r="AI130" s="2"/>
      <c r="AJ130" s="21"/>
      <c r="AK130" s="21"/>
      <c r="AL130" s="21"/>
      <c r="AM130" s="13" t="str">
        <f>IF(P130&lt;&gt;"","Ref required","")</f>
        <v/>
      </c>
      <c r="AN130" s="13" t="str">
        <f t="shared" si="20"/>
        <v/>
      </c>
      <c r="AO130" s="13" t="str">
        <f t="shared" si="21"/>
        <v/>
      </c>
      <c r="AP130" s="13" t="str">
        <f t="shared" si="22"/>
        <v/>
      </c>
      <c r="AQ130" s="13" t="str">
        <f t="shared" si="23"/>
        <v/>
      </c>
      <c r="AR130" s="13" t="str">
        <f t="shared" si="24"/>
        <v/>
      </c>
      <c r="AS130" s="13" t="str">
        <f t="shared" si="25"/>
        <v/>
      </c>
      <c r="AT130" s="13" t="str">
        <f t="shared" si="26"/>
        <v/>
      </c>
      <c r="AU130" s="13" t="str">
        <f t="shared" si="27"/>
        <v/>
      </c>
      <c r="AV130" s="13" t="str">
        <f t="shared" si="28"/>
        <v/>
      </c>
      <c r="AW130" s="13" t="str">
        <f t="shared" si="29"/>
        <v/>
      </c>
      <c r="AX130" s="13" t="str">
        <f t="shared" si="30"/>
        <v/>
      </c>
      <c r="AY130" s="13" t="str">
        <f t="shared" si="31"/>
        <v/>
      </c>
      <c r="AZ130" s="13" t="str">
        <f t="shared" si="32"/>
        <v/>
      </c>
      <c r="BA130" s="13" t="str">
        <f t="shared" si="33"/>
        <v/>
      </c>
      <c r="BB130" s="13" t="str">
        <f t="shared" si="34"/>
        <v/>
      </c>
      <c r="BC130" s="13" t="str">
        <f t="shared" si="35"/>
        <v/>
      </c>
      <c r="BD130" s="13" t="str">
        <f t="shared" si="36"/>
        <v/>
      </c>
      <c r="BE130" s="13" t="str">
        <f t="shared" si="37"/>
        <v/>
      </c>
      <c r="BF130" s="13" t="str">
        <f t="shared" si="38"/>
        <v/>
      </c>
    </row>
    <row r="131" spans="2:58" s="15" customFormat="1" ht="18.75" x14ac:dyDescent="0.25">
      <c r="B131" s="2" t="str">
        <f>F_Inputs_Formatted!B131</f>
        <v>NWT</v>
      </c>
      <c r="C131" s="2" t="str">
        <f>F_Inputs_Formatted!C131</f>
        <v xml:space="preserve">United Utilities </v>
      </c>
      <c r="D131" s="2" t="str">
        <f>F_Inputs_Formatted!D131</f>
        <v>England</v>
      </c>
      <c r="E131" s="2" t="str">
        <f>F_Inputs_Formatted!E131</f>
        <v>Company</v>
      </c>
      <c r="F131" s="2" t="str">
        <f>F_Inputs_Formatted!F131</f>
        <v>WaSC</v>
      </c>
      <c r="G131" s="2" t="str">
        <f>F_Inputs_Formatted!G131</f>
        <v>PCL Units</v>
      </c>
      <c r="H131" s="2" t="str">
        <f>F_Inputs_Formatted!H131</f>
        <v>OUT5_09_G_PR24</v>
      </c>
      <c r="I131" s="2" t="str">
        <f>F_Inputs_Formatted!I131</f>
        <v>NWTOUT5_09_G_PR24</v>
      </c>
      <c r="J131" s="2" t="str">
        <f>F_Inputs_Formatted!J131</f>
        <v>Totex</v>
      </c>
      <c r="K131" s="2" t="str">
        <f>F_Inputs_Formatted!K131</f>
        <v xml:space="preserve">Company view </v>
      </c>
      <c r="L131" s="2" t="str">
        <f>F_Inputs_Formatted!L131</f>
        <v>RWQ</v>
      </c>
      <c r="M131" s="2" t="str">
        <f>F_Inputs_Formatted!M131</f>
        <v>Underlying calculations for common performance commitments - wastewater - River water quality?(phosphorus) - Change in phosphorus prevented from entering rivers from partnership working</v>
      </c>
      <c r="N131" s="2" t="str">
        <f>F_Inputs_Formatted!N131</f>
        <v>kg</v>
      </c>
      <c r="O131" s="2">
        <f>F_Inputs_Formatted!O131</f>
        <v>4</v>
      </c>
      <c r="P131" s="2"/>
      <c r="Q131" s="2"/>
      <c r="R131" s="2"/>
      <c r="S131" s="2"/>
      <c r="T131" s="2"/>
      <c r="U131" s="2"/>
      <c r="V131" s="2"/>
      <c r="W131" s="2"/>
      <c r="X131" s="2"/>
      <c r="Y131" s="2"/>
      <c r="Z131" s="2"/>
      <c r="AA131" s="2"/>
      <c r="AB131" s="2"/>
      <c r="AC131" s="2"/>
      <c r="AD131" s="2"/>
      <c r="AE131" s="2"/>
      <c r="AF131" s="2"/>
      <c r="AG131" s="2"/>
      <c r="AH131" s="2"/>
      <c r="AI131" s="2"/>
      <c r="AJ131" s="21"/>
      <c r="AK131" s="21"/>
      <c r="AL131" s="21"/>
      <c r="AM131" s="13" t="str">
        <f>IF(P131&lt;&gt;"","Ref required","")</f>
        <v/>
      </c>
      <c r="AN131" s="13" t="str">
        <f t="shared" si="20"/>
        <v/>
      </c>
      <c r="AO131" s="13" t="str">
        <f t="shared" si="21"/>
        <v/>
      </c>
      <c r="AP131" s="13" t="str">
        <f t="shared" si="22"/>
        <v/>
      </c>
      <c r="AQ131" s="13" t="str">
        <f t="shared" si="23"/>
        <v/>
      </c>
      <c r="AR131" s="13" t="str">
        <f t="shared" si="24"/>
        <v/>
      </c>
      <c r="AS131" s="13" t="str">
        <f t="shared" si="25"/>
        <v/>
      </c>
      <c r="AT131" s="13" t="str">
        <f t="shared" si="26"/>
        <v/>
      </c>
      <c r="AU131" s="13" t="str">
        <f t="shared" si="27"/>
        <v/>
      </c>
      <c r="AV131" s="13" t="str">
        <f t="shared" si="28"/>
        <v/>
      </c>
      <c r="AW131" s="13" t="str">
        <f t="shared" si="29"/>
        <v/>
      </c>
      <c r="AX131" s="13" t="str">
        <f t="shared" si="30"/>
        <v/>
      </c>
      <c r="AY131" s="13" t="str">
        <f t="shared" si="31"/>
        <v/>
      </c>
      <c r="AZ131" s="13" t="str">
        <f t="shared" si="32"/>
        <v/>
      </c>
      <c r="BA131" s="13" t="str">
        <f t="shared" si="33"/>
        <v/>
      </c>
      <c r="BB131" s="13" t="str">
        <f t="shared" si="34"/>
        <v/>
      </c>
      <c r="BC131" s="13" t="str">
        <f t="shared" si="35"/>
        <v/>
      </c>
      <c r="BD131" s="13" t="str">
        <f t="shared" si="36"/>
        <v/>
      </c>
      <c r="BE131" s="13" t="str">
        <f t="shared" si="37"/>
        <v/>
      </c>
      <c r="BF131" s="13" t="str">
        <f t="shared" si="38"/>
        <v/>
      </c>
    </row>
    <row r="132" spans="2:58" s="15" customFormat="1" ht="18.75" x14ac:dyDescent="0.25">
      <c r="B132" s="2" t="str">
        <f>F_Inputs_Formatted!B132</f>
        <v>WSX</v>
      </c>
      <c r="C132" s="2" t="str">
        <f>F_Inputs_Formatted!C132</f>
        <v>Wessex Water</v>
      </c>
      <c r="D132" s="2" t="str">
        <f>F_Inputs_Formatted!D132</f>
        <v>England</v>
      </c>
      <c r="E132" s="2" t="str">
        <f>F_Inputs_Formatted!E132</f>
        <v>Company</v>
      </c>
      <c r="F132" s="2" t="str">
        <f>F_Inputs_Formatted!F132</f>
        <v>WaSC</v>
      </c>
      <c r="G132" s="2" t="str">
        <f>F_Inputs_Formatted!G132</f>
        <v>PCL Units</v>
      </c>
      <c r="H132" s="2" t="str">
        <f>F_Inputs_Formatted!H132</f>
        <v>OUT5_09_G_PR24</v>
      </c>
      <c r="I132" s="2" t="str">
        <f>F_Inputs_Formatted!I132</f>
        <v>WSXOUT5_09_G_PR24</v>
      </c>
      <c r="J132" s="2" t="str">
        <f>F_Inputs_Formatted!J132</f>
        <v>Totex</v>
      </c>
      <c r="K132" s="2" t="str">
        <f>F_Inputs_Formatted!K132</f>
        <v xml:space="preserve">Company view </v>
      </c>
      <c r="L132" s="2" t="str">
        <f>F_Inputs_Formatted!L132</f>
        <v>RWQ</v>
      </c>
      <c r="M132" s="2" t="str">
        <f>F_Inputs_Formatted!M132</f>
        <v>Underlying calculations for common performance commitments - wastewater - River water quality?(phosphorus) - Change in phosphorus prevented from entering rivers from partnership working</v>
      </c>
      <c r="N132" s="2" t="str">
        <f>F_Inputs_Formatted!N132</f>
        <v>kg</v>
      </c>
      <c r="O132" s="2">
        <f>F_Inputs_Formatted!O132</f>
        <v>4</v>
      </c>
      <c r="P132" s="2"/>
      <c r="Q132" s="2"/>
      <c r="R132" s="2"/>
      <c r="S132" s="2"/>
      <c r="T132" s="2"/>
      <c r="U132" s="2"/>
      <c r="V132" s="2"/>
      <c r="W132" s="2"/>
      <c r="X132" s="2"/>
      <c r="Y132" s="2"/>
      <c r="Z132" s="2"/>
      <c r="AA132" s="2"/>
      <c r="AB132" s="2"/>
      <c r="AC132" s="2"/>
      <c r="AD132" s="2"/>
      <c r="AE132" s="2"/>
      <c r="AF132" s="2"/>
      <c r="AG132" s="2"/>
      <c r="AH132" s="2"/>
      <c r="AI132" s="2"/>
      <c r="AJ132" s="21"/>
      <c r="AK132" s="21"/>
      <c r="AL132" s="21"/>
      <c r="AM132" s="13" t="str">
        <f>IF(P132&lt;&gt;"","Ref required","")</f>
        <v/>
      </c>
      <c r="AN132" s="13" t="str">
        <f t="shared" si="20"/>
        <v/>
      </c>
      <c r="AO132" s="13" t="str">
        <f t="shared" si="21"/>
        <v/>
      </c>
      <c r="AP132" s="13" t="str">
        <f t="shared" si="22"/>
        <v/>
      </c>
      <c r="AQ132" s="13" t="str">
        <f t="shared" si="23"/>
        <v/>
      </c>
      <c r="AR132" s="13" t="str">
        <f t="shared" si="24"/>
        <v/>
      </c>
      <c r="AS132" s="13" t="str">
        <f t="shared" si="25"/>
        <v/>
      </c>
      <c r="AT132" s="13" t="str">
        <f t="shared" si="26"/>
        <v/>
      </c>
      <c r="AU132" s="13" t="str">
        <f t="shared" si="27"/>
        <v/>
      </c>
      <c r="AV132" s="13" t="str">
        <f t="shared" si="28"/>
        <v/>
      </c>
      <c r="AW132" s="13" t="str">
        <f t="shared" si="29"/>
        <v/>
      </c>
      <c r="AX132" s="13" t="str">
        <f t="shared" si="30"/>
        <v/>
      </c>
      <c r="AY132" s="13" t="str">
        <f t="shared" si="31"/>
        <v/>
      </c>
      <c r="AZ132" s="13" t="str">
        <f t="shared" si="32"/>
        <v/>
      </c>
      <c r="BA132" s="13" t="str">
        <f t="shared" si="33"/>
        <v/>
      </c>
      <c r="BB132" s="13" t="str">
        <f t="shared" si="34"/>
        <v/>
      </c>
      <c r="BC132" s="13" t="str">
        <f t="shared" si="35"/>
        <v/>
      </c>
      <c r="BD132" s="13" t="str">
        <f t="shared" si="36"/>
        <v/>
      </c>
      <c r="BE132" s="13" t="str">
        <f t="shared" si="37"/>
        <v/>
      </c>
      <c r="BF132" s="13" t="str">
        <f t="shared" si="38"/>
        <v/>
      </c>
    </row>
    <row r="133" spans="2:58" s="15" customFormat="1" ht="18.75" x14ac:dyDescent="0.25">
      <c r="B133" s="2" t="str">
        <f>F_Inputs_Formatted!B133</f>
        <v>YKY</v>
      </c>
      <c r="C133" s="2" t="str">
        <f>F_Inputs_Formatted!C133</f>
        <v>Yorkshire Water</v>
      </c>
      <c r="D133" s="2" t="str">
        <f>F_Inputs_Formatted!D133</f>
        <v>England</v>
      </c>
      <c r="E133" s="2" t="str">
        <f>F_Inputs_Formatted!E133</f>
        <v>Company</v>
      </c>
      <c r="F133" s="2" t="str">
        <f>F_Inputs_Formatted!F133</f>
        <v>WaSC</v>
      </c>
      <c r="G133" s="2" t="str">
        <f>F_Inputs_Formatted!G133</f>
        <v>PCL Units</v>
      </c>
      <c r="H133" s="2" t="str">
        <f>F_Inputs_Formatted!H133</f>
        <v>OUT5_09_G_PR24</v>
      </c>
      <c r="I133" s="2" t="str">
        <f>F_Inputs_Formatted!I133</f>
        <v>YKYOUT5_09_G_PR24</v>
      </c>
      <c r="J133" s="2" t="str">
        <f>F_Inputs_Formatted!J133</f>
        <v>Totex</v>
      </c>
      <c r="K133" s="2" t="str">
        <f>F_Inputs_Formatted!K133</f>
        <v xml:space="preserve">Company view </v>
      </c>
      <c r="L133" s="2" t="str">
        <f>F_Inputs_Formatted!L133</f>
        <v>RWQ</v>
      </c>
      <c r="M133" s="2" t="str">
        <f>F_Inputs_Formatted!M133</f>
        <v>Underlying calculations for common performance commitments - wastewater - River water quality?(phosphorus) - Change in phosphorus prevented from entering rivers from partnership working</v>
      </c>
      <c r="N133" s="2" t="str">
        <f>F_Inputs_Formatted!N133</f>
        <v>kg</v>
      </c>
      <c r="O133" s="2">
        <f>F_Inputs_Formatted!O133</f>
        <v>4</v>
      </c>
      <c r="P133" s="2"/>
      <c r="Q133" s="2"/>
      <c r="R133" s="2"/>
      <c r="S133" s="2"/>
      <c r="T133" s="2"/>
      <c r="U133" s="2"/>
      <c r="V133" s="2"/>
      <c r="W133" s="2"/>
      <c r="X133" s="2"/>
      <c r="Y133" s="2"/>
      <c r="Z133" s="2"/>
      <c r="AA133" s="2"/>
      <c r="AB133" s="2"/>
      <c r="AC133" s="2"/>
      <c r="AD133" s="2"/>
      <c r="AE133" s="2"/>
      <c r="AF133" s="2"/>
      <c r="AG133" s="2"/>
      <c r="AH133" s="2"/>
      <c r="AI133" s="2"/>
      <c r="AJ133" s="21"/>
      <c r="AK133" s="21"/>
      <c r="AL133" s="21"/>
      <c r="AM133" s="13" t="str">
        <f>IF(P133&lt;&gt;"","Ref required","")</f>
        <v/>
      </c>
      <c r="AN133" s="13" t="str">
        <f t="shared" si="20"/>
        <v/>
      </c>
      <c r="AO133" s="13" t="str">
        <f t="shared" si="21"/>
        <v/>
      </c>
      <c r="AP133" s="13" t="str">
        <f t="shared" si="22"/>
        <v/>
      </c>
      <c r="AQ133" s="13" t="str">
        <f t="shared" si="23"/>
        <v/>
      </c>
      <c r="AR133" s="13" t="str">
        <f t="shared" si="24"/>
        <v/>
      </c>
      <c r="AS133" s="13" t="str">
        <f t="shared" si="25"/>
        <v/>
      </c>
      <c r="AT133" s="13" t="str">
        <f t="shared" si="26"/>
        <v/>
      </c>
      <c r="AU133" s="13" t="str">
        <f t="shared" si="27"/>
        <v/>
      </c>
      <c r="AV133" s="13" t="str">
        <f t="shared" si="28"/>
        <v/>
      </c>
      <c r="AW133" s="13" t="str">
        <f t="shared" si="29"/>
        <v/>
      </c>
      <c r="AX133" s="13" t="str">
        <f t="shared" si="30"/>
        <v/>
      </c>
      <c r="AY133" s="13" t="str">
        <f t="shared" si="31"/>
        <v/>
      </c>
      <c r="AZ133" s="13" t="str">
        <f t="shared" si="32"/>
        <v/>
      </c>
      <c r="BA133" s="13" t="str">
        <f t="shared" si="33"/>
        <v/>
      </c>
      <c r="BB133" s="13" t="str">
        <f t="shared" si="34"/>
        <v/>
      </c>
      <c r="BC133" s="13" t="str">
        <f t="shared" si="35"/>
        <v/>
      </c>
      <c r="BD133" s="13" t="str">
        <f t="shared" si="36"/>
        <v/>
      </c>
      <c r="BE133" s="13" t="str">
        <f t="shared" si="37"/>
        <v/>
      </c>
      <c r="BF133" s="13" t="str">
        <f t="shared" si="38"/>
        <v/>
      </c>
    </row>
    <row r="134" spans="2:58" s="15" customFormat="1" ht="18.75" x14ac:dyDescent="0.25">
      <c r="B134" s="2" t="str">
        <f>F_Inputs_Formatted!B134</f>
        <v>AFW</v>
      </c>
      <c r="C134" s="2" t="str">
        <f>F_Inputs_Formatted!C134</f>
        <v>Affinity Water</v>
      </c>
      <c r="D134" s="2" t="str">
        <f>F_Inputs_Formatted!D134</f>
        <v>England</v>
      </c>
      <c r="E134" s="2" t="str">
        <f>F_Inputs_Formatted!E134</f>
        <v>Company</v>
      </c>
      <c r="F134" s="2" t="str">
        <f>F_Inputs_Formatted!F134</f>
        <v>WoC</v>
      </c>
      <c r="G134" s="2" t="str">
        <f>F_Inputs_Formatted!G134</f>
        <v>PCL Units</v>
      </c>
      <c r="H134" s="2" t="str">
        <f>F_Inputs_Formatted!H134</f>
        <v>OUT5_09_G_PR24</v>
      </c>
      <c r="I134" s="2" t="str">
        <f>F_Inputs_Formatted!I134</f>
        <v>AFWOUT5_09_G_PR24</v>
      </c>
      <c r="J134" s="2" t="str">
        <f>F_Inputs_Formatted!J134</f>
        <v>Totex</v>
      </c>
      <c r="K134" s="2" t="str">
        <f>F_Inputs_Formatted!K134</f>
        <v xml:space="preserve">Company view </v>
      </c>
      <c r="L134" s="2" t="str">
        <f>F_Inputs_Formatted!L134</f>
        <v>RWQ</v>
      </c>
      <c r="M134" s="2" t="str">
        <f>F_Inputs_Formatted!M134</f>
        <v>Underlying calculations for common performance commitments - wastewater - River water quality?(phosphorus) - Change in phosphorus prevented from entering rivers from partnership working</v>
      </c>
      <c r="N134" s="2" t="str">
        <f>F_Inputs_Formatted!N134</f>
        <v>kg</v>
      </c>
      <c r="O134" s="2">
        <f>F_Inputs_Formatted!O134</f>
        <v>4</v>
      </c>
      <c r="P134" s="2"/>
      <c r="Q134" s="2" t="s">
        <v>123</v>
      </c>
      <c r="R134" s="2" t="s">
        <v>123</v>
      </c>
      <c r="S134" s="2" t="s">
        <v>123</v>
      </c>
      <c r="T134" s="2" t="s">
        <v>123</v>
      </c>
      <c r="U134" s="2" t="s">
        <v>123</v>
      </c>
      <c r="V134" s="2" t="s">
        <v>123</v>
      </c>
      <c r="W134" s="2" t="s">
        <v>123</v>
      </c>
      <c r="X134" s="2" t="s">
        <v>123</v>
      </c>
      <c r="Y134" s="2" t="s">
        <v>123</v>
      </c>
      <c r="Z134" s="2" t="s">
        <v>123</v>
      </c>
      <c r="AA134" s="2" t="s">
        <v>123</v>
      </c>
      <c r="AB134" s="2" t="s">
        <v>123</v>
      </c>
      <c r="AC134" s="2" t="s">
        <v>123</v>
      </c>
      <c r="AD134" s="2" t="s">
        <v>123</v>
      </c>
      <c r="AE134" s="2" t="s">
        <v>123</v>
      </c>
      <c r="AF134" s="2" t="s">
        <v>123</v>
      </c>
      <c r="AG134" s="2" t="s">
        <v>123</v>
      </c>
      <c r="AH134" s="2" t="s">
        <v>123</v>
      </c>
      <c r="AI134" s="2" t="s">
        <v>123</v>
      </c>
      <c r="AJ134" s="21"/>
      <c r="AK134" s="21"/>
      <c r="AL134" s="21"/>
      <c r="AM134" s="13" t="str">
        <f>IF(P134&lt;&gt;"","Ref required","")</f>
        <v/>
      </c>
      <c r="AN134" s="13" t="s">
        <v>122</v>
      </c>
      <c r="AO134" s="13" t="s">
        <v>122</v>
      </c>
      <c r="AP134" s="13" t="s">
        <v>122</v>
      </c>
      <c r="AQ134" s="13" t="s">
        <v>122</v>
      </c>
      <c r="AR134" s="13" t="s">
        <v>122</v>
      </c>
      <c r="AS134" s="13" t="s">
        <v>122</v>
      </c>
      <c r="AT134" s="13" t="s">
        <v>122</v>
      </c>
      <c r="AU134" s="13" t="s">
        <v>122</v>
      </c>
      <c r="AV134" s="13" t="s">
        <v>122</v>
      </c>
      <c r="AW134" s="13" t="s">
        <v>122</v>
      </c>
      <c r="AX134" s="13" t="s">
        <v>122</v>
      </c>
      <c r="AY134" s="13" t="s">
        <v>122</v>
      </c>
      <c r="AZ134" s="13" t="s">
        <v>122</v>
      </c>
      <c r="BA134" s="13" t="s">
        <v>122</v>
      </c>
      <c r="BB134" s="13" t="s">
        <v>122</v>
      </c>
      <c r="BC134" s="13" t="s">
        <v>122</v>
      </c>
      <c r="BD134" s="13" t="s">
        <v>122</v>
      </c>
      <c r="BE134" s="13" t="s">
        <v>122</v>
      </c>
      <c r="BF134" s="13" t="s">
        <v>122</v>
      </c>
    </row>
    <row r="135" spans="2:58" s="15" customFormat="1" ht="18.75" x14ac:dyDescent="0.25">
      <c r="B135" s="2" t="str">
        <f>F_Inputs_Formatted!B135</f>
        <v>PRT</v>
      </c>
      <c r="C135" s="2" t="str">
        <f>F_Inputs_Formatted!C135</f>
        <v>Portsmouth Water</v>
      </c>
      <c r="D135" s="2" t="str">
        <f>F_Inputs_Formatted!D135</f>
        <v>England</v>
      </c>
      <c r="E135" s="2" t="str">
        <f>F_Inputs_Formatted!E135</f>
        <v>Company</v>
      </c>
      <c r="F135" s="2" t="str">
        <f>F_Inputs_Formatted!F135</f>
        <v>WoC</v>
      </c>
      <c r="G135" s="2" t="str">
        <f>F_Inputs_Formatted!G135</f>
        <v>PCL Units</v>
      </c>
      <c r="H135" s="2" t="str">
        <f>F_Inputs_Formatted!H135</f>
        <v>OUT5_09_G_PR24</v>
      </c>
      <c r="I135" s="2" t="str">
        <f>F_Inputs_Formatted!I135</f>
        <v>PRTOUT5_09_G_PR24</v>
      </c>
      <c r="J135" s="2" t="str">
        <f>F_Inputs_Formatted!J135</f>
        <v>Totex</v>
      </c>
      <c r="K135" s="2" t="str">
        <f>F_Inputs_Formatted!K135</f>
        <v xml:space="preserve">Company view </v>
      </c>
      <c r="L135" s="2" t="str">
        <f>F_Inputs_Formatted!L135</f>
        <v>RWQ</v>
      </c>
      <c r="M135" s="2" t="str">
        <f>F_Inputs_Formatted!M135</f>
        <v>Underlying calculations for common performance commitments - wastewater - River water quality?(phosphorus) - Change in phosphorus prevented from entering rivers from partnership working</v>
      </c>
      <c r="N135" s="2" t="str">
        <f>F_Inputs_Formatted!N135</f>
        <v>kg</v>
      </c>
      <c r="O135" s="2">
        <f>F_Inputs_Formatted!O135</f>
        <v>4</v>
      </c>
      <c r="P135" s="2"/>
      <c r="Q135" s="2" t="s">
        <v>123</v>
      </c>
      <c r="R135" s="2" t="s">
        <v>123</v>
      </c>
      <c r="S135" s="2" t="s">
        <v>123</v>
      </c>
      <c r="T135" s="2" t="s">
        <v>123</v>
      </c>
      <c r="U135" s="2" t="s">
        <v>123</v>
      </c>
      <c r="V135" s="2" t="s">
        <v>123</v>
      </c>
      <c r="W135" s="2" t="s">
        <v>123</v>
      </c>
      <c r="X135" s="2" t="s">
        <v>123</v>
      </c>
      <c r="Y135" s="2" t="s">
        <v>123</v>
      </c>
      <c r="Z135" s="2" t="s">
        <v>123</v>
      </c>
      <c r="AA135" s="2" t="s">
        <v>123</v>
      </c>
      <c r="AB135" s="2" t="s">
        <v>123</v>
      </c>
      <c r="AC135" s="2" t="s">
        <v>123</v>
      </c>
      <c r="AD135" s="2" t="s">
        <v>123</v>
      </c>
      <c r="AE135" s="2" t="s">
        <v>123</v>
      </c>
      <c r="AF135" s="2" t="s">
        <v>123</v>
      </c>
      <c r="AG135" s="2" t="s">
        <v>123</v>
      </c>
      <c r="AH135" s="2" t="s">
        <v>123</v>
      </c>
      <c r="AI135" s="2" t="s">
        <v>123</v>
      </c>
      <c r="AJ135" s="21"/>
      <c r="AK135" s="21"/>
      <c r="AL135" s="21"/>
      <c r="AM135" s="13" t="str">
        <f>IF(P135&lt;&gt;"","Ref required","")</f>
        <v/>
      </c>
      <c r="AN135" s="13" t="s">
        <v>122</v>
      </c>
      <c r="AO135" s="13" t="s">
        <v>122</v>
      </c>
      <c r="AP135" s="13" t="s">
        <v>122</v>
      </c>
      <c r="AQ135" s="13" t="s">
        <v>122</v>
      </c>
      <c r="AR135" s="13" t="s">
        <v>122</v>
      </c>
      <c r="AS135" s="13" t="s">
        <v>122</v>
      </c>
      <c r="AT135" s="13" t="s">
        <v>122</v>
      </c>
      <c r="AU135" s="13" t="s">
        <v>122</v>
      </c>
      <c r="AV135" s="13" t="s">
        <v>122</v>
      </c>
      <c r="AW135" s="13" t="s">
        <v>122</v>
      </c>
      <c r="AX135" s="13" t="s">
        <v>122</v>
      </c>
      <c r="AY135" s="13" t="s">
        <v>122</v>
      </c>
      <c r="AZ135" s="13" t="s">
        <v>122</v>
      </c>
      <c r="BA135" s="13" t="s">
        <v>122</v>
      </c>
      <c r="BB135" s="13" t="s">
        <v>122</v>
      </c>
      <c r="BC135" s="13" t="s">
        <v>122</v>
      </c>
      <c r="BD135" s="13" t="s">
        <v>122</v>
      </c>
      <c r="BE135" s="13" t="s">
        <v>122</v>
      </c>
      <c r="BF135" s="13" t="s">
        <v>122</v>
      </c>
    </row>
    <row r="136" spans="2:58" s="15" customFormat="1" ht="18.75" x14ac:dyDescent="0.25">
      <c r="B136" s="2" t="str">
        <f>F_Inputs_Formatted!B136</f>
        <v>SEW</v>
      </c>
      <c r="C136" s="2" t="str">
        <f>F_Inputs_Formatted!C136</f>
        <v>South East Water</v>
      </c>
      <c r="D136" s="2" t="str">
        <f>F_Inputs_Formatted!D136</f>
        <v>England</v>
      </c>
      <c r="E136" s="2" t="str">
        <f>F_Inputs_Formatted!E136</f>
        <v>Company</v>
      </c>
      <c r="F136" s="2" t="str">
        <f>F_Inputs_Formatted!F136</f>
        <v>WoC</v>
      </c>
      <c r="G136" s="2" t="str">
        <f>F_Inputs_Formatted!G136</f>
        <v>PCL Units</v>
      </c>
      <c r="H136" s="2" t="str">
        <f>F_Inputs_Formatted!H136</f>
        <v>OUT5_09_G_PR24</v>
      </c>
      <c r="I136" s="2" t="str">
        <f>F_Inputs_Formatted!I136</f>
        <v>SEWOUT5_09_G_PR24</v>
      </c>
      <c r="J136" s="2" t="str">
        <f>F_Inputs_Formatted!J136</f>
        <v>Totex</v>
      </c>
      <c r="K136" s="2" t="str">
        <f>F_Inputs_Formatted!K136</f>
        <v xml:space="preserve">Company view </v>
      </c>
      <c r="L136" s="2" t="str">
        <f>F_Inputs_Formatted!L136</f>
        <v>RWQ</v>
      </c>
      <c r="M136" s="2" t="str">
        <f>F_Inputs_Formatted!M136</f>
        <v>Underlying calculations for common performance commitments - wastewater - River water quality?(phosphorus) - Change in phosphorus prevented from entering rivers from partnership working</v>
      </c>
      <c r="N136" s="2" t="str">
        <f>F_Inputs_Formatted!N136</f>
        <v>kg</v>
      </c>
      <c r="O136" s="2">
        <f>F_Inputs_Formatted!O136</f>
        <v>4</v>
      </c>
      <c r="P136" s="2"/>
      <c r="Q136" s="2" t="s">
        <v>123</v>
      </c>
      <c r="R136" s="2" t="s">
        <v>123</v>
      </c>
      <c r="S136" s="2" t="s">
        <v>123</v>
      </c>
      <c r="T136" s="2" t="s">
        <v>123</v>
      </c>
      <c r="U136" s="2" t="s">
        <v>123</v>
      </c>
      <c r="V136" s="2" t="s">
        <v>123</v>
      </c>
      <c r="W136" s="2" t="s">
        <v>123</v>
      </c>
      <c r="X136" s="2" t="s">
        <v>123</v>
      </c>
      <c r="Y136" s="2" t="s">
        <v>123</v>
      </c>
      <c r="Z136" s="2" t="s">
        <v>123</v>
      </c>
      <c r="AA136" s="2" t="s">
        <v>123</v>
      </c>
      <c r="AB136" s="2" t="s">
        <v>123</v>
      </c>
      <c r="AC136" s="2" t="s">
        <v>123</v>
      </c>
      <c r="AD136" s="2" t="s">
        <v>123</v>
      </c>
      <c r="AE136" s="2" t="s">
        <v>123</v>
      </c>
      <c r="AF136" s="2" t="s">
        <v>123</v>
      </c>
      <c r="AG136" s="2" t="s">
        <v>123</v>
      </c>
      <c r="AH136" s="2" t="s">
        <v>123</v>
      </c>
      <c r="AI136" s="2" t="s">
        <v>123</v>
      </c>
      <c r="AJ136" s="21"/>
      <c r="AK136" s="21"/>
      <c r="AL136" s="21"/>
      <c r="AM136" s="13" t="str">
        <f>IF(P136&lt;&gt;"","Ref required","")</f>
        <v/>
      </c>
      <c r="AN136" s="13" t="s">
        <v>122</v>
      </c>
      <c r="AO136" s="13" t="s">
        <v>122</v>
      </c>
      <c r="AP136" s="13" t="s">
        <v>122</v>
      </c>
      <c r="AQ136" s="13" t="s">
        <v>122</v>
      </c>
      <c r="AR136" s="13" t="s">
        <v>122</v>
      </c>
      <c r="AS136" s="13" t="s">
        <v>122</v>
      </c>
      <c r="AT136" s="13" t="s">
        <v>122</v>
      </c>
      <c r="AU136" s="13" t="s">
        <v>122</v>
      </c>
      <c r="AV136" s="13" t="s">
        <v>122</v>
      </c>
      <c r="AW136" s="13" t="s">
        <v>122</v>
      </c>
      <c r="AX136" s="13" t="s">
        <v>122</v>
      </c>
      <c r="AY136" s="13" t="s">
        <v>122</v>
      </c>
      <c r="AZ136" s="13" t="s">
        <v>122</v>
      </c>
      <c r="BA136" s="13" t="s">
        <v>122</v>
      </c>
      <c r="BB136" s="13" t="s">
        <v>122</v>
      </c>
      <c r="BC136" s="13" t="s">
        <v>122</v>
      </c>
      <c r="BD136" s="13" t="s">
        <v>122</v>
      </c>
      <c r="BE136" s="13" t="s">
        <v>122</v>
      </c>
      <c r="BF136" s="13" t="s">
        <v>122</v>
      </c>
    </row>
    <row r="137" spans="2:58" s="15" customFormat="1" ht="18.75" x14ac:dyDescent="0.25">
      <c r="B137" s="2" t="str">
        <f>F_Inputs_Formatted!B137</f>
        <v>SSC</v>
      </c>
      <c r="C137" s="2" t="str">
        <f>F_Inputs_Formatted!C137</f>
        <v>South Staffordshire Water</v>
      </c>
      <c r="D137" s="2" t="str">
        <f>F_Inputs_Formatted!D137</f>
        <v>England</v>
      </c>
      <c r="E137" s="2" t="str">
        <f>F_Inputs_Formatted!E137</f>
        <v>Company</v>
      </c>
      <c r="F137" s="2" t="str">
        <f>F_Inputs_Formatted!F137</f>
        <v>WoC</v>
      </c>
      <c r="G137" s="2" t="str">
        <f>F_Inputs_Formatted!G137</f>
        <v>PCL Units</v>
      </c>
      <c r="H137" s="2" t="str">
        <f>F_Inputs_Formatted!H137</f>
        <v>OUT5_09_G_PR24</v>
      </c>
      <c r="I137" s="2" t="str">
        <f>F_Inputs_Formatted!I137</f>
        <v>SSCOUT5_09_G_PR24</v>
      </c>
      <c r="J137" s="2" t="str">
        <f>F_Inputs_Formatted!J137</f>
        <v>Totex</v>
      </c>
      <c r="K137" s="2" t="str">
        <f>F_Inputs_Formatted!K137</f>
        <v xml:space="preserve">Company view </v>
      </c>
      <c r="L137" s="2" t="str">
        <f>F_Inputs_Formatted!L137</f>
        <v>RWQ</v>
      </c>
      <c r="M137" s="2" t="str">
        <f>F_Inputs_Formatted!M137</f>
        <v>Underlying calculations for common performance commitments - wastewater - River water quality?(phosphorus) - Change in phosphorus prevented from entering rivers from partnership working</v>
      </c>
      <c r="N137" s="2" t="str">
        <f>F_Inputs_Formatted!N137</f>
        <v>kg</v>
      </c>
      <c r="O137" s="2">
        <f>F_Inputs_Formatted!O137</f>
        <v>4</v>
      </c>
      <c r="P137" s="2"/>
      <c r="Q137" s="2" t="s">
        <v>123</v>
      </c>
      <c r="R137" s="2" t="s">
        <v>123</v>
      </c>
      <c r="S137" s="2" t="s">
        <v>123</v>
      </c>
      <c r="T137" s="2" t="s">
        <v>123</v>
      </c>
      <c r="U137" s="2" t="s">
        <v>123</v>
      </c>
      <c r="V137" s="2" t="s">
        <v>123</v>
      </c>
      <c r="W137" s="2" t="s">
        <v>123</v>
      </c>
      <c r="X137" s="2" t="s">
        <v>123</v>
      </c>
      <c r="Y137" s="2" t="s">
        <v>123</v>
      </c>
      <c r="Z137" s="2" t="s">
        <v>123</v>
      </c>
      <c r="AA137" s="2" t="s">
        <v>123</v>
      </c>
      <c r="AB137" s="2" t="s">
        <v>123</v>
      </c>
      <c r="AC137" s="2" t="s">
        <v>123</v>
      </c>
      <c r="AD137" s="2" t="s">
        <v>123</v>
      </c>
      <c r="AE137" s="2" t="s">
        <v>123</v>
      </c>
      <c r="AF137" s="2" t="s">
        <v>123</v>
      </c>
      <c r="AG137" s="2" t="s">
        <v>123</v>
      </c>
      <c r="AH137" s="2" t="s">
        <v>123</v>
      </c>
      <c r="AI137" s="2" t="s">
        <v>123</v>
      </c>
      <c r="AJ137" s="21"/>
      <c r="AK137" s="21"/>
      <c r="AL137" s="21"/>
      <c r="AM137" s="13" t="str">
        <f>IF(P137&lt;&gt;"","Ref required","")</f>
        <v/>
      </c>
      <c r="AN137" s="13" t="s">
        <v>122</v>
      </c>
      <c r="AO137" s="13" t="s">
        <v>122</v>
      </c>
      <c r="AP137" s="13" t="s">
        <v>122</v>
      </c>
      <c r="AQ137" s="13" t="s">
        <v>122</v>
      </c>
      <c r="AR137" s="13" t="s">
        <v>122</v>
      </c>
      <c r="AS137" s="13" t="s">
        <v>122</v>
      </c>
      <c r="AT137" s="13" t="s">
        <v>122</v>
      </c>
      <c r="AU137" s="13" t="s">
        <v>122</v>
      </c>
      <c r="AV137" s="13" t="s">
        <v>122</v>
      </c>
      <c r="AW137" s="13" t="s">
        <v>122</v>
      </c>
      <c r="AX137" s="13" t="s">
        <v>122</v>
      </c>
      <c r="AY137" s="13" t="s">
        <v>122</v>
      </c>
      <c r="AZ137" s="13" t="s">
        <v>122</v>
      </c>
      <c r="BA137" s="13" t="s">
        <v>122</v>
      </c>
      <c r="BB137" s="13" t="s">
        <v>122</v>
      </c>
      <c r="BC137" s="13" t="s">
        <v>122</v>
      </c>
      <c r="BD137" s="13" t="s">
        <v>122</v>
      </c>
      <c r="BE137" s="13" t="s">
        <v>122</v>
      </c>
      <c r="BF137" s="13" t="s">
        <v>122</v>
      </c>
    </row>
    <row r="138" spans="2:58" s="15" customFormat="1" ht="18.75" x14ac:dyDescent="0.25">
      <c r="B138" s="2" t="str">
        <f>F_Inputs_Formatted!B138</f>
        <v>SES</v>
      </c>
      <c r="C138" s="2" t="str">
        <f>F_Inputs_Formatted!C138</f>
        <v>SES Water</v>
      </c>
      <c r="D138" s="2" t="str">
        <f>F_Inputs_Formatted!D138</f>
        <v>England</v>
      </c>
      <c r="E138" s="2" t="str">
        <f>F_Inputs_Formatted!E138</f>
        <v>Company</v>
      </c>
      <c r="F138" s="2" t="str">
        <f>F_Inputs_Formatted!F138</f>
        <v>WoC</v>
      </c>
      <c r="G138" s="2" t="str">
        <f>F_Inputs_Formatted!G138</f>
        <v>PCL Units</v>
      </c>
      <c r="H138" s="2" t="str">
        <f>F_Inputs_Formatted!H138</f>
        <v>OUT5_09_G_PR24</v>
      </c>
      <c r="I138" s="2" t="str">
        <f>F_Inputs_Formatted!I138</f>
        <v>SESOUT5_09_G_PR24</v>
      </c>
      <c r="J138" s="2" t="str">
        <f>F_Inputs_Formatted!J138</f>
        <v>Totex</v>
      </c>
      <c r="K138" s="2" t="str">
        <f>F_Inputs_Formatted!K138</f>
        <v xml:space="preserve">Company view </v>
      </c>
      <c r="L138" s="2" t="str">
        <f>F_Inputs_Formatted!L138</f>
        <v>RWQ</v>
      </c>
      <c r="M138" s="2" t="str">
        <f>F_Inputs_Formatted!M138</f>
        <v>Underlying calculations for common performance commitments - wastewater - River water quality?(phosphorus) - Change in phosphorus prevented from entering rivers from partnership working</v>
      </c>
      <c r="N138" s="2" t="str">
        <f>F_Inputs_Formatted!N138</f>
        <v>kg</v>
      </c>
      <c r="O138" s="2">
        <f>F_Inputs_Formatted!O138</f>
        <v>4</v>
      </c>
      <c r="P138" s="2"/>
      <c r="Q138" s="2" t="s">
        <v>123</v>
      </c>
      <c r="R138" s="2" t="s">
        <v>123</v>
      </c>
      <c r="S138" s="2" t="s">
        <v>123</v>
      </c>
      <c r="T138" s="2" t="s">
        <v>123</v>
      </c>
      <c r="U138" s="2" t="s">
        <v>123</v>
      </c>
      <c r="V138" s="2" t="s">
        <v>123</v>
      </c>
      <c r="W138" s="2" t="s">
        <v>123</v>
      </c>
      <c r="X138" s="2" t="s">
        <v>123</v>
      </c>
      <c r="Y138" s="2" t="s">
        <v>123</v>
      </c>
      <c r="Z138" s="2" t="s">
        <v>123</v>
      </c>
      <c r="AA138" s="2" t="s">
        <v>123</v>
      </c>
      <c r="AB138" s="2" t="s">
        <v>123</v>
      </c>
      <c r="AC138" s="2" t="s">
        <v>123</v>
      </c>
      <c r="AD138" s="2" t="s">
        <v>123</v>
      </c>
      <c r="AE138" s="2" t="s">
        <v>123</v>
      </c>
      <c r="AF138" s="2" t="s">
        <v>123</v>
      </c>
      <c r="AG138" s="2" t="s">
        <v>123</v>
      </c>
      <c r="AH138" s="2" t="s">
        <v>123</v>
      </c>
      <c r="AI138" s="2" t="s">
        <v>123</v>
      </c>
      <c r="AJ138" s="21"/>
      <c r="AK138" s="21"/>
      <c r="AL138" s="21"/>
      <c r="AM138" s="13" t="str">
        <f>IF(P138&lt;&gt;"","Ref required","")</f>
        <v/>
      </c>
      <c r="AN138" s="13" t="s">
        <v>122</v>
      </c>
      <c r="AO138" s="13" t="s">
        <v>122</v>
      </c>
      <c r="AP138" s="13" t="s">
        <v>122</v>
      </c>
      <c r="AQ138" s="13" t="s">
        <v>122</v>
      </c>
      <c r="AR138" s="13" t="s">
        <v>122</v>
      </c>
      <c r="AS138" s="13" t="s">
        <v>122</v>
      </c>
      <c r="AT138" s="13" t="s">
        <v>122</v>
      </c>
      <c r="AU138" s="13" t="s">
        <v>122</v>
      </c>
      <c r="AV138" s="13" t="s">
        <v>122</v>
      </c>
      <c r="AW138" s="13" t="s">
        <v>122</v>
      </c>
      <c r="AX138" s="13" t="s">
        <v>122</v>
      </c>
      <c r="AY138" s="13" t="s">
        <v>122</v>
      </c>
      <c r="AZ138" s="13" t="s">
        <v>122</v>
      </c>
      <c r="BA138" s="13" t="s">
        <v>122</v>
      </c>
      <c r="BB138" s="13" t="s">
        <v>122</v>
      </c>
      <c r="BC138" s="13" t="s">
        <v>122</v>
      </c>
      <c r="BD138" s="13" t="s">
        <v>122</v>
      </c>
      <c r="BE138" s="13" t="s">
        <v>122</v>
      </c>
      <c r="BF138" s="13" t="s">
        <v>122</v>
      </c>
    </row>
    <row r="139" spans="2:58" s="15" customFormat="1" ht="18.75" x14ac:dyDescent="0.25">
      <c r="B139" s="2" t="str">
        <f>F_Inputs_Formatted!B139</f>
        <v>SWB</v>
      </c>
      <c r="C139" s="2" t="str">
        <f>F_Inputs_Formatted!C139</f>
        <v>South West Water</v>
      </c>
      <c r="D139" s="2" t="str">
        <f>F_Inputs_Formatted!D139</f>
        <v>England</v>
      </c>
      <c r="E139" s="2" t="str">
        <f>F_Inputs_Formatted!E139</f>
        <v>Company</v>
      </c>
      <c r="F139" s="2" t="str">
        <f>F_Inputs_Formatted!F139</f>
        <v>WaSC</v>
      </c>
      <c r="G139" s="2" t="str">
        <f>F_Inputs_Formatted!G139</f>
        <v>PCL Units</v>
      </c>
      <c r="H139" s="2" t="str">
        <f>F_Inputs_Formatted!H139</f>
        <v>OUT5_09_G_PR24</v>
      </c>
      <c r="I139" s="2" t="str">
        <f>F_Inputs_Formatted!I139</f>
        <v>SWBOUT5_09_G_PR24</v>
      </c>
      <c r="J139" s="2" t="str">
        <f>F_Inputs_Formatted!J139</f>
        <v>Totex</v>
      </c>
      <c r="K139" s="2" t="str">
        <f>F_Inputs_Formatted!K139</f>
        <v xml:space="preserve">Company view </v>
      </c>
      <c r="L139" s="2" t="str">
        <f>F_Inputs_Formatted!L139</f>
        <v>RWQ</v>
      </c>
      <c r="M139" s="4" t="str">
        <f>F_Inputs_Formatted!M139</f>
        <v>Underlying calculations for common performance commitments - wastewater - River water quality?(phosphorus) - Change in phosphorus prevented from entering rivers from partnership working</v>
      </c>
      <c r="N139" s="2" t="str">
        <f>F_Inputs_Formatted!N139</f>
        <v>kg</v>
      </c>
      <c r="O139" s="2">
        <f>F_Inputs_Formatted!O139</f>
        <v>4</v>
      </c>
      <c r="P139" s="2"/>
      <c r="Q139" s="142"/>
      <c r="R139" s="142"/>
      <c r="S139" s="142"/>
      <c r="T139" s="142"/>
      <c r="U139" s="142"/>
      <c r="V139" s="142"/>
      <c r="W139" s="142"/>
      <c r="X139" s="142"/>
      <c r="Y139" s="142"/>
      <c r="Z139" s="142"/>
      <c r="AA139" s="142"/>
      <c r="AB139" s="142"/>
      <c r="AC139" s="142"/>
      <c r="AD139" s="142"/>
      <c r="AE139" s="142"/>
      <c r="AF139" s="142"/>
      <c r="AG139" s="142"/>
      <c r="AH139" s="142"/>
      <c r="AI139" s="142"/>
      <c r="AJ139" s="21"/>
      <c r="AK139" s="21"/>
      <c r="AL139" s="21"/>
      <c r="AM139" s="13" t="str">
        <f>IF(P139&lt;&gt;"","Ref required","")</f>
        <v/>
      </c>
      <c r="AN139" s="13" t="str">
        <f t="shared" ref="AN139:AN156" si="40">IF(Q139&lt;&gt;"","Ref required","")</f>
        <v/>
      </c>
      <c r="AO139" s="13" t="str">
        <f t="shared" ref="AO139:AO156" si="41">IF(R139&lt;&gt;"","Ref required","")</f>
        <v/>
      </c>
      <c r="AP139" s="13" t="str">
        <f t="shared" ref="AP139:AP156" si="42">IF(S139&lt;&gt;"","Ref required","")</f>
        <v/>
      </c>
      <c r="AQ139" s="13" t="str">
        <f t="shared" ref="AQ139:AQ156" si="43">IF(T139&lt;&gt;"","Ref required","")</f>
        <v/>
      </c>
      <c r="AR139" s="13" t="str">
        <f t="shared" ref="AR139:AR156" si="44">IF(U139&lt;&gt;"","Ref required","")</f>
        <v/>
      </c>
      <c r="AS139" s="13" t="str">
        <f t="shared" ref="AS139:AS156" si="45">IF(V139&lt;&gt;"","Ref required","")</f>
        <v/>
      </c>
      <c r="AT139" s="13" t="str">
        <f t="shared" ref="AT139:AT156" si="46">IF(W139&lt;&gt;"","Ref required","")</f>
        <v/>
      </c>
      <c r="AU139" s="13" t="str">
        <f t="shared" ref="AU139:AU156" si="47">IF(X139&lt;&gt;"","Ref required","")</f>
        <v/>
      </c>
      <c r="AV139" s="13" t="str">
        <f t="shared" ref="AV139:AV156" si="48">IF(Y139&lt;&gt;"","Ref required","")</f>
        <v/>
      </c>
      <c r="AW139" s="13" t="str">
        <f t="shared" ref="AW139:AW156" si="49">IF(Z139&lt;&gt;"","Ref required","")</f>
        <v/>
      </c>
      <c r="AX139" s="13" t="str">
        <f t="shared" ref="AX139:AX156" si="50">IF(AA139&lt;&gt;"","Ref required","")</f>
        <v/>
      </c>
      <c r="AY139" s="13" t="str">
        <f t="shared" ref="AY139:AY156" si="51">IF(AB139&lt;&gt;"","Ref required","")</f>
        <v/>
      </c>
      <c r="AZ139" s="13" t="str">
        <f t="shared" ref="AZ139:AZ156" si="52">IF(AC139&lt;&gt;"","Ref required","")</f>
        <v/>
      </c>
      <c r="BA139" s="13" t="str">
        <f t="shared" ref="BA139:BA156" si="53">IF(AD139&lt;&gt;"","Ref required","")</f>
        <v/>
      </c>
      <c r="BB139" s="13" t="str">
        <f t="shared" ref="BB139:BB156" si="54">IF(AE139&lt;&gt;"","Ref required","")</f>
        <v/>
      </c>
      <c r="BC139" s="13" t="str">
        <f t="shared" ref="BC139:BC156" si="55">IF(AF139&lt;&gt;"","Ref required","")</f>
        <v/>
      </c>
      <c r="BD139" s="13" t="str">
        <f t="shared" ref="BD139:BD156" si="56">IF(AG139&lt;&gt;"","Ref required","")</f>
        <v/>
      </c>
      <c r="BE139" s="13" t="str">
        <f t="shared" ref="BE139:BE156" si="57">IF(AH139&lt;&gt;"","Ref required","")</f>
        <v/>
      </c>
      <c r="BF139" s="13" t="str">
        <f t="shared" ref="BF139:BF156" si="58">IF(AI139&lt;&gt;"","Ref required","")</f>
        <v/>
      </c>
    </row>
    <row r="140" spans="2:58" s="15" customFormat="1" ht="18.75" x14ac:dyDescent="0.25">
      <c r="B140" s="2" t="str">
        <f>F_Inputs_Formatted!B140</f>
        <v>BRL</v>
      </c>
      <c r="C140" s="2" t="str">
        <f>F_Inputs_Formatted!C140</f>
        <v>Bristol Water</v>
      </c>
      <c r="D140" s="2" t="str">
        <f>F_Inputs_Formatted!D140</f>
        <v>England</v>
      </c>
      <c r="E140" s="2" t="str">
        <f>F_Inputs_Formatted!E140</f>
        <v>Company</v>
      </c>
      <c r="F140" s="2" t="str">
        <f>F_Inputs_Formatted!F140</f>
        <v>WoC</v>
      </c>
      <c r="G140" s="2" t="str">
        <f>F_Inputs_Formatted!G140</f>
        <v>PCL Units</v>
      </c>
      <c r="H140" s="2" t="str">
        <f>F_Inputs_Formatted!H140</f>
        <v>OUT5_09_G_PR24</v>
      </c>
      <c r="I140" s="2" t="str">
        <f>F_Inputs_Formatted!I140</f>
        <v>BRLOUT5_09_G_PR24</v>
      </c>
      <c r="J140" s="2" t="str">
        <f>F_Inputs_Formatted!J140</f>
        <v>Totex</v>
      </c>
      <c r="K140" s="2" t="str">
        <f>F_Inputs_Formatted!K140</f>
        <v xml:space="preserve">Company view </v>
      </c>
      <c r="L140" s="2" t="str">
        <f>F_Inputs_Formatted!L140</f>
        <v>RWQ</v>
      </c>
      <c r="M140" s="2" t="str">
        <f>F_Inputs_Formatted!M140</f>
        <v>Underlying calculations for common performance commitments - wastewater - River water quality?(phosphorus) - Change in phosphorus prevented from entering rivers from partnership working</v>
      </c>
      <c r="N140" s="2" t="str">
        <f>F_Inputs_Formatted!N140</f>
        <v>kg</v>
      </c>
      <c r="O140" s="2">
        <f>F_Inputs_Formatted!O140</f>
        <v>4</v>
      </c>
      <c r="P140" s="2"/>
      <c r="Q140" s="2" t="s">
        <v>123</v>
      </c>
      <c r="R140" s="2" t="s">
        <v>123</v>
      </c>
      <c r="S140" s="2" t="s">
        <v>123</v>
      </c>
      <c r="T140" s="2" t="s">
        <v>123</v>
      </c>
      <c r="U140" s="2" t="s">
        <v>123</v>
      </c>
      <c r="V140" s="2" t="s">
        <v>123</v>
      </c>
      <c r="W140" s="2" t="s">
        <v>123</v>
      </c>
      <c r="X140" s="2" t="s">
        <v>123</v>
      </c>
      <c r="Y140" s="2" t="s">
        <v>123</v>
      </c>
      <c r="Z140" s="2" t="s">
        <v>123</v>
      </c>
      <c r="AA140" s="2" t="s">
        <v>123</v>
      </c>
      <c r="AB140" s="2" t="s">
        <v>123</v>
      </c>
      <c r="AC140" s="2" t="s">
        <v>123</v>
      </c>
      <c r="AD140" s="2" t="s">
        <v>123</v>
      </c>
      <c r="AE140" s="2" t="s">
        <v>123</v>
      </c>
      <c r="AF140" s="2" t="s">
        <v>123</v>
      </c>
      <c r="AG140" s="2" t="s">
        <v>123</v>
      </c>
      <c r="AH140" s="2" t="s">
        <v>123</v>
      </c>
      <c r="AI140" s="2" t="s">
        <v>123</v>
      </c>
      <c r="AJ140" s="21"/>
      <c r="AK140" s="21"/>
      <c r="AL140" s="21"/>
      <c r="AM140" s="13" t="str">
        <f>IF(P140&lt;&gt;"","Ref required","")</f>
        <v/>
      </c>
      <c r="AN140" s="13" t="s">
        <v>122</v>
      </c>
      <c r="AO140" s="13" t="s">
        <v>122</v>
      </c>
      <c r="AP140" s="13" t="s">
        <v>122</v>
      </c>
      <c r="AQ140" s="13" t="s">
        <v>122</v>
      </c>
      <c r="AR140" s="13" t="s">
        <v>122</v>
      </c>
      <c r="AS140" s="13" t="s">
        <v>122</v>
      </c>
      <c r="AT140" s="13" t="s">
        <v>122</v>
      </c>
      <c r="AU140" s="13" t="s">
        <v>122</v>
      </c>
      <c r="AV140" s="13" t="s">
        <v>122</v>
      </c>
      <c r="AW140" s="13" t="s">
        <v>122</v>
      </c>
      <c r="AX140" s="13" t="s">
        <v>122</v>
      </c>
      <c r="AY140" s="13" t="s">
        <v>122</v>
      </c>
      <c r="AZ140" s="13" t="s">
        <v>122</v>
      </c>
      <c r="BA140" s="13" t="s">
        <v>122</v>
      </c>
      <c r="BB140" s="13" t="s">
        <v>122</v>
      </c>
      <c r="BC140" s="13" t="s">
        <v>122</v>
      </c>
      <c r="BD140" s="13" t="s">
        <v>122</v>
      </c>
      <c r="BE140" s="13" t="s">
        <v>122</v>
      </c>
      <c r="BF140" s="13" t="s">
        <v>122</v>
      </c>
    </row>
    <row r="141" spans="2:58" s="15" customFormat="1" ht="18.75" x14ac:dyDescent="0.25">
      <c r="B141" s="2" t="str">
        <f>F_Inputs_Formatted!B141</f>
        <v>ANH</v>
      </c>
      <c r="C141" s="2" t="str">
        <f>F_Inputs_Formatted!C141</f>
        <v>Anglian Water</v>
      </c>
      <c r="D141" s="2" t="str">
        <f>F_Inputs_Formatted!D141</f>
        <v>England</v>
      </c>
      <c r="E141" s="2" t="str">
        <f>F_Inputs_Formatted!E141</f>
        <v>Company</v>
      </c>
      <c r="F141" s="2" t="str">
        <f>F_Inputs_Formatted!F141</f>
        <v>WaSC</v>
      </c>
      <c r="G141" s="2" t="str">
        <f>F_Inputs_Formatted!G141</f>
        <v>PCL Units</v>
      </c>
      <c r="H141" s="2" t="str">
        <f>F_Inputs_Formatted!H141</f>
        <v>OUT5_09_H_PR24</v>
      </c>
      <c r="I141" s="2" t="str">
        <f>F_Inputs_Formatted!I141</f>
        <v>ANHOUT5_09_H_PR24</v>
      </c>
      <c r="J141" s="2" t="str">
        <f>F_Inputs_Formatted!J141</f>
        <v>Totex</v>
      </c>
      <c r="K141" s="2" t="str">
        <f>F_Inputs_Formatted!K141</f>
        <v xml:space="preserve">Company view </v>
      </c>
      <c r="L141" s="2" t="str">
        <f>F_Inputs_Formatted!L141</f>
        <v>RWQ</v>
      </c>
      <c r="M141" s="2" t="str">
        <f>F_Inputs_Formatted!M141</f>
        <v>Underlying calculations for common performance commitments - wastewater - River water quality?(phosphorus) - Reduction in phosphorus from 2020</v>
      </c>
      <c r="N141" s="2" t="str">
        <f>F_Inputs_Formatted!N141</f>
        <v>kg</v>
      </c>
      <c r="O141" s="2">
        <f>F_Inputs_Formatted!O141</f>
        <v>4</v>
      </c>
      <c r="P141" s="2"/>
      <c r="Q141" s="2"/>
      <c r="R141" s="2"/>
      <c r="S141" s="2"/>
      <c r="T141" s="2"/>
      <c r="U141" s="2"/>
      <c r="V141" s="2"/>
      <c r="W141" s="2"/>
      <c r="X141" s="2"/>
      <c r="Y141" s="2"/>
      <c r="Z141" s="2"/>
      <c r="AA141" s="2"/>
      <c r="AB141" s="2"/>
      <c r="AC141" s="2"/>
      <c r="AD141" s="2"/>
      <c r="AE141" s="2"/>
      <c r="AF141" s="2"/>
      <c r="AG141" s="2"/>
      <c r="AH141" s="2"/>
      <c r="AI141" s="2"/>
      <c r="AJ141" s="21"/>
      <c r="AK141" s="21"/>
      <c r="AL141" s="21"/>
      <c r="AM141" s="13" t="str">
        <f>IF(P141&lt;&gt;"","Ref required","")</f>
        <v/>
      </c>
      <c r="AN141" s="13" t="str">
        <f t="shared" si="40"/>
        <v/>
      </c>
      <c r="AO141" s="13" t="str">
        <f t="shared" si="41"/>
        <v/>
      </c>
      <c r="AP141" s="13" t="str">
        <f t="shared" si="42"/>
        <v/>
      </c>
      <c r="AQ141" s="13" t="str">
        <f t="shared" si="43"/>
        <v/>
      </c>
      <c r="AR141" s="13" t="str">
        <f t="shared" si="44"/>
        <v/>
      </c>
      <c r="AS141" s="13" t="str">
        <f t="shared" si="45"/>
        <v/>
      </c>
      <c r="AT141" s="13" t="str">
        <f t="shared" si="46"/>
        <v/>
      </c>
      <c r="AU141" s="13" t="str">
        <f t="shared" si="47"/>
        <v/>
      </c>
      <c r="AV141" s="13" t="str">
        <f t="shared" si="48"/>
        <v/>
      </c>
      <c r="AW141" s="13" t="str">
        <f t="shared" si="49"/>
        <v/>
      </c>
      <c r="AX141" s="13" t="str">
        <f t="shared" si="50"/>
        <v/>
      </c>
      <c r="AY141" s="13" t="str">
        <f t="shared" si="51"/>
        <v/>
      </c>
      <c r="AZ141" s="13" t="str">
        <f t="shared" si="52"/>
        <v/>
      </c>
      <c r="BA141" s="13" t="str">
        <f t="shared" si="53"/>
        <v/>
      </c>
      <c r="BB141" s="13" t="str">
        <f t="shared" si="54"/>
        <v/>
      </c>
      <c r="BC141" s="13" t="str">
        <f t="shared" si="55"/>
        <v/>
      </c>
      <c r="BD141" s="13" t="str">
        <f t="shared" si="56"/>
        <v/>
      </c>
      <c r="BE141" s="13" t="str">
        <f t="shared" si="57"/>
        <v/>
      </c>
      <c r="BF141" s="13" t="str">
        <f t="shared" si="58"/>
        <v/>
      </c>
    </row>
    <row r="142" spans="2:58" s="15" customFormat="1" ht="18.75" x14ac:dyDescent="0.25">
      <c r="B142" s="2" t="str">
        <f>F_Inputs_Formatted!B142</f>
        <v>WSH</v>
      </c>
      <c r="C142" s="2" t="str">
        <f>F_Inputs_Formatted!C142</f>
        <v>Dŵr Cymru</v>
      </c>
      <c r="D142" s="2" t="str">
        <f>F_Inputs_Formatted!D142</f>
        <v>Wales</v>
      </c>
      <c r="E142" s="2" t="str">
        <f>F_Inputs_Formatted!E142</f>
        <v>Company</v>
      </c>
      <c r="F142" s="2" t="str">
        <f>F_Inputs_Formatted!F142</f>
        <v>WaSC</v>
      </c>
      <c r="G142" s="2" t="str">
        <f>F_Inputs_Formatted!G142</f>
        <v>PCL Units</v>
      </c>
      <c r="H142" s="2" t="str">
        <f>F_Inputs_Formatted!H142</f>
        <v>OUT5_09_H_PR24</v>
      </c>
      <c r="I142" s="2" t="str">
        <f>F_Inputs_Formatted!I142</f>
        <v>WSHOUT5_09_H_PR24</v>
      </c>
      <c r="J142" s="2" t="str">
        <f>F_Inputs_Formatted!J142</f>
        <v>Totex</v>
      </c>
      <c r="K142" s="2" t="str">
        <f>F_Inputs_Formatted!K142</f>
        <v xml:space="preserve">Company view </v>
      </c>
      <c r="L142" s="2" t="str">
        <f>F_Inputs_Formatted!L142</f>
        <v>RWQ</v>
      </c>
      <c r="M142" s="2" t="str">
        <f>F_Inputs_Formatted!M142</f>
        <v>Underlying calculations for common performance commitments - wastewater - River water quality?(phosphorus) - Reduction in phosphorus from 2020</v>
      </c>
      <c r="N142" s="2" t="str">
        <f>F_Inputs_Formatted!N142</f>
        <v>kg</v>
      </c>
      <c r="O142" s="2">
        <f>F_Inputs_Formatted!O142</f>
        <v>4</v>
      </c>
      <c r="P142" s="2"/>
      <c r="Q142" s="2"/>
      <c r="R142" s="2"/>
      <c r="S142" s="2"/>
      <c r="T142" s="2"/>
      <c r="U142" s="2"/>
      <c r="V142" s="2"/>
      <c r="W142" s="2"/>
      <c r="X142" s="2"/>
      <c r="Y142" s="2"/>
      <c r="Z142" s="2"/>
      <c r="AA142" s="2"/>
      <c r="AB142" s="2"/>
      <c r="AC142" s="2"/>
      <c r="AD142" s="2"/>
      <c r="AE142" s="2"/>
      <c r="AF142" s="2"/>
      <c r="AG142" s="2"/>
      <c r="AH142" s="2"/>
      <c r="AI142" s="2"/>
      <c r="AJ142" s="21"/>
      <c r="AK142" s="21"/>
      <c r="AL142" s="21"/>
      <c r="AM142" s="13" t="str">
        <f>IF(P142&lt;&gt;"","Ref required","")</f>
        <v/>
      </c>
      <c r="AN142" s="13" t="str">
        <f t="shared" si="40"/>
        <v/>
      </c>
      <c r="AO142" s="13" t="str">
        <f t="shared" si="41"/>
        <v/>
      </c>
      <c r="AP142" s="13" t="str">
        <f t="shared" si="42"/>
        <v/>
      </c>
      <c r="AQ142" s="13" t="str">
        <f t="shared" si="43"/>
        <v/>
      </c>
      <c r="AR142" s="13" t="str">
        <f t="shared" si="44"/>
        <v/>
      </c>
      <c r="AS142" s="13" t="str">
        <f t="shared" si="45"/>
        <v/>
      </c>
      <c r="AT142" s="13" t="str">
        <f t="shared" si="46"/>
        <v/>
      </c>
      <c r="AU142" s="13" t="str">
        <f t="shared" si="47"/>
        <v/>
      </c>
      <c r="AV142" s="13" t="str">
        <f t="shared" si="48"/>
        <v/>
      </c>
      <c r="AW142" s="13" t="str">
        <f t="shared" si="49"/>
        <v/>
      </c>
      <c r="AX142" s="13" t="str">
        <f t="shared" si="50"/>
        <v/>
      </c>
      <c r="AY142" s="13" t="str">
        <f t="shared" si="51"/>
        <v/>
      </c>
      <c r="AZ142" s="13" t="str">
        <f t="shared" si="52"/>
        <v/>
      </c>
      <c r="BA142" s="13" t="str">
        <f t="shared" si="53"/>
        <v/>
      </c>
      <c r="BB142" s="13" t="str">
        <f t="shared" si="54"/>
        <v/>
      </c>
      <c r="BC142" s="13" t="str">
        <f t="shared" si="55"/>
        <v/>
      </c>
      <c r="BD142" s="13" t="str">
        <f t="shared" si="56"/>
        <v/>
      </c>
      <c r="BE142" s="13" t="str">
        <f t="shared" si="57"/>
        <v/>
      </c>
      <c r="BF142" s="13" t="str">
        <f t="shared" si="58"/>
        <v/>
      </c>
    </row>
    <row r="143" spans="2:58" s="15" customFormat="1" ht="18.75" x14ac:dyDescent="0.25">
      <c r="B143" s="2" t="str">
        <f>F_Inputs_Formatted!B143</f>
        <v>HDD</v>
      </c>
      <c r="C143" s="2" t="str">
        <f>F_Inputs_Formatted!C143</f>
        <v>Hafren Dyfrdwy</v>
      </c>
      <c r="D143" s="2" t="str">
        <f>F_Inputs_Formatted!D143</f>
        <v>Wales</v>
      </c>
      <c r="E143" s="2" t="str">
        <f>F_Inputs_Formatted!E143</f>
        <v>Company</v>
      </c>
      <c r="F143" s="2" t="str">
        <f>F_Inputs_Formatted!F143</f>
        <v>WaSC</v>
      </c>
      <c r="G143" s="2" t="str">
        <f>F_Inputs_Formatted!G143</f>
        <v>PCL Units</v>
      </c>
      <c r="H143" s="2" t="str">
        <f>F_Inputs_Formatted!H143</f>
        <v>OUT5_09_H_PR24</v>
      </c>
      <c r="I143" s="2" t="str">
        <f>F_Inputs_Formatted!I143</f>
        <v>HDDOUT5_09_H_PR24</v>
      </c>
      <c r="J143" s="2" t="str">
        <f>F_Inputs_Formatted!J143</f>
        <v>Totex</v>
      </c>
      <c r="K143" s="2" t="str">
        <f>F_Inputs_Formatted!K143</f>
        <v xml:space="preserve">Company view </v>
      </c>
      <c r="L143" s="2" t="str">
        <f>F_Inputs_Formatted!L143</f>
        <v>RWQ</v>
      </c>
      <c r="M143" s="2" t="str">
        <f>F_Inputs_Formatted!M143</f>
        <v>Underlying calculations for common performance commitments - wastewater - River water quality?(phosphorus) - Reduction in phosphorus from 2020</v>
      </c>
      <c r="N143" s="2" t="str">
        <f>F_Inputs_Formatted!N143</f>
        <v>kg</v>
      </c>
      <c r="O143" s="2">
        <f>F_Inputs_Formatted!O143</f>
        <v>4</v>
      </c>
      <c r="P143" s="2"/>
      <c r="Q143" s="2"/>
      <c r="R143" s="2"/>
      <c r="S143" s="2"/>
      <c r="T143" s="2"/>
      <c r="U143" s="2"/>
      <c r="V143" s="2"/>
      <c r="W143" s="2"/>
      <c r="X143" s="2"/>
      <c r="Y143" s="2"/>
      <c r="Z143" s="2"/>
      <c r="AA143" s="2"/>
      <c r="AB143" s="2"/>
      <c r="AC143" s="2"/>
      <c r="AD143" s="2"/>
      <c r="AE143" s="2"/>
      <c r="AF143" s="2"/>
      <c r="AG143" s="2"/>
      <c r="AH143" s="2"/>
      <c r="AI143" s="2"/>
      <c r="AJ143" s="21"/>
      <c r="AK143" s="21"/>
      <c r="AL143" s="21"/>
      <c r="AM143" s="13" t="str">
        <f>IF(P143&lt;&gt;"","Ref required","")</f>
        <v/>
      </c>
      <c r="AN143" s="13" t="str">
        <f t="shared" si="40"/>
        <v/>
      </c>
      <c r="AO143" s="13" t="str">
        <f t="shared" si="41"/>
        <v/>
      </c>
      <c r="AP143" s="13" t="str">
        <f t="shared" si="42"/>
        <v/>
      </c>
      <c r="AQ143" s="13" t="str">
        <f t="shared" si="43"/>
        <v/>
      </c>
      <c r="AR143" s="13" t="str">
        <f t="shared" si="44"/>
        <v/>
      </c>
      <c r="AS143" s="13" t="str">
        <f t="shared" si="45"/>
        <v/>
      </c>
      <c r="AT143" s="13" t="str">
        <f t="shared" si="46"/>
        <v/>
      </c>
      <c r="AU143" s="13" t="str">
        <f t="shared" si="47"/>
        <v/>
      </c>
      <c r="AV143" s="13" t="str">
        <f t="shared" si="48"/>
        <v/>
      </c>
      <c r="AW143" s="13" t="str">
        <f t="shared" si="49"/>
        <v/>
      </c>
      <c r="AX143" s="13" t="str">
        <f t="shared" si="50"/>
        <v/>
      </c>
      <c r="AY143" s="13" t="str">
        <f t="shared" si="51"/>
        <v/>
      </c>
      <c r="AZ143" s="13" t="str">
        <f t="shared" si="52"/>
        <v/>
      </c>
      <c r="BA143" s="13" t="str">
        <f t="shared" si="53"/>
        <v/>
      </c>
      <c r="BB143" s="13" t="str">
        <f t="shared" si="54"/>
        <v/>
      </c>
      <c r="BC143" s="13" t="str">
        <f t="shared" si="55"/>
        <v/>
      </c>
      <c r="BD143" s="13" t="str">
        <f t="shared" si="56"/>
        <v/>
      </c>
      <c r="BE143" s="13" t="str">
        <f t="shared" si="57"/>
        <v/>
      </c>
      <c r="BF143" s="13" t="str">
        <f t="shared" si="58"/>
        <v/>
      </c>
    </row>
    <row r="144" spans="2:58" s="15" customFormat="1" ht="18.75" x14ac:dyDescent="0.25">
      <c r="B144" s="2" t="str">
        <f>F_Inputs_Formatted!B144</f>
        <v>NES</v>
      </c>
      <c r="C144" s="2" t="str">
        <f>F_Inputs_Formatted!C144</f>
        <v>Northumbrian Water</v>
      </c>
      <c r="D144" s="2" t="str">
        <f>F_Inputs_Formatted!D144</f>
        <v>England</v>
      </c>
      <c r="E144" s="2" t="str">
        <f>F_Inputs_Formatted!E144</f>
        <v>Company</v>
      </c>
      <c r="F144" s="2" t="str">
        <f>F_Inputs_Formatted!F144</f>
        <v>WaSC</v>
      </c>
      <c r="G144" s="2" t="str">
        <f>F_Inputs_Formatted!G144</f>
        <v>PCL Units</v>
      </c>
      <c r="H144" s="2" t="str">
        <f>F_Inputs_Formatted!H144</f>
        <v>OUT5_09_H_PR24</v>
      </c>
      <c r="I144" s="2" t="str">
        <f>F_Inputs_Formatted!I144</f>
        <v>NESOUT5_09_H_PR24</v>
      </c>
      <c r="J144" s="2" t="str">
        <f>F_Inputs_Formatted!J144</f>
        <v>Totex</v>
      </c>
      <c r="K144" s="2" t="str">
        <f>F_Inputs_Formatted!K144</f>
        <v xml:space="preserve">Company view </v>
      </c>
      <c r="L144" s="2" t="str">
        <f>F_Inputs_Formatted!L144</f>
        <v>RWQ</v>
      </c>
      <c r="M144" s="2" t="str">
        <f>F_Inputs_Formatted!M144</f>
        <v>Underlying calculations for common performance commitments - wastewater - River water quality?(phosphorus) - Reduction in phosphorus from 2020</v>
      </c>
      <c r="N144" s="2" t="str">
        <f>F_Inputs_Formatted!N144</f>
        <v>kg</v>
      </c>
      <c r="O144" s="2">
        <f>F_Inputs_Formatted!O144</f>
        <v>4</v>
      </c>
      <c r="P144" s="2"/>
      <c r="Q144" s="2"/>
      <c r="R144" s="2"/>
      <c r="S144" s="2"/>
      <c r="T144" s="2"/>
      <c r="U144" s="2"/>
      <c r="V144" s="2"/>
      <c r="W144" s="2"/>
      <c r="X144" s="2"/>
      <c r="Y144" s="2"/>
      <c r="Z144" s="2"/>
      <c r="AA144" s="2"/>
      <c r="AB144" s="2"/>
      <c r="AC144" s="2"/>
      <c r="AD144" s="2"/>
      <c r="AE144" s="2"/>
      <c r="AF144" s="2"/>
      <c r="AG144" s="2"/>
      <c r="AH144" s="2"/>
      <c r="AI144" s="2"/>
      <c r="AJ144" s="21"/>
      <c r="AK144" s="21"/>
      <c r="AL144" s="21"/>
      <c r="AM144" s="13" t="str">
        <f>IF(P144&lt;&gt;"","Ref required","")</f>
        <v/>
      </c>
      <c r="AN144" s="13" t="str">
        <f t="shared" si="40"/>
        <v/>
      </c>
      <c r="AO144" s="13" t="str">
        <f t="shared" si="41"/>
        <v/>
      </c>
      <c r="AP144" s="13" t="str">
        <f t="shared" si="42"/>
        <v/>
      </c>
      <c r="AQ144" s="13" t="str">
        <f t="shared" si="43"/>
        <v/>
      </c>
      <c r="AR144" s="13" t="str">
        <f t="shared" si="44"/>
        <v/>
      </c>
      <c r="AS144" s="13" t="str">
        <f t="shared" si="45"/>
        <v/>
      </c>
      <c r="AT144" s="13" t="str">
        <f t="shared" si="46"/>
        <v/>
      </c>
      <c r="AU144" s="13" t="str">
        <f t="shared" si="47"/>
        <v/>
      </c>
      <c r="AV144" s="13" t="str">
        <f t="shared" si="48"/>
        <v/>
      </c>
      <c r="AW144" s="13" t="str">
        <f t="shared" si="49"/>
        <v/>
      </c>
      <c r="AX144" s="13" t="str">
        <f t="shared" si="50"/>
        <v/>
      </c>
      <c r="AY144" s="13" t="str">
        <f t="shared" si="51"/>
        <v/>
      </c>
      <c r="AZ144" s="13" t="str">
        <f t="shared" si="52"/>
        <v/>
      </c>
      <c r="BA144" s="13" t="str">
        <f t="shared" si="53"/>
        <v/>
      </c>
      <c r="BB144" s="13" t="str">
        <f t="shared" si="54"/>
        <v/>
      </c>
      <c r="BC144" s="13" t="str">
        <f t="shared" si="55"/>
        <v/>
      </c>
      <c r="BD144" s="13" t="str">
        <f t="shared" si="56"/>
        <v/>
      </c>
      <c r="BE144" s="13" t="str">
        <f t="shared" si="57"/>
        <v/>
      </c>
      <c r="BF144" s="13" t="str">
        <f t="shared" si="58"/>
        <v/>
      </c>
    </row>
    <row r="145" spans="2:58" s="15" customFormat="1" ht="18.75" x14ac:dyDescent="0.25">
      <c r="B145" s="2" t="str">
        <f>F_Inputs_Formatted!B145</f>
        <v>SVE</v>
      </c>
      <c r="C145" s="2" t="str">
        <f>F_Inputs_Formatted!C145</f>
        <v>Severn Trent Water</v>
      </c>
      <c r="D145" s="2" t="str">
        <f>F_Inputs_Formatted!D145</f>
        <v>England</v>
      </c>
      <c r="E145" s="2" t="str">
        <f>F_Inputs_Formatted!E145</f>
        <v>Company</v>
      </c>
      <c r="F145" s="2" t="str">
        <f>F_Inputs_Formatted!F145</f>
        <v>WaSC</v>
      </c>
      <c r="G145" s="2" t="str">
        <f>F_Inputs_Formatted!G145</f>
        <v>PCL Units</v>
      </c>
      <c r="H145" s="2" t="str">
        <f>F_Inputs_Formatted!H145</f>
        <v>OUT5_09_H_PR24</v>
      </c>
      <c r="I145" s="2" t="str">
        <f>F_Inputs_Formatted!I145</f>
        <v>SVEOUT5_09_H_PR24</v>
      </c>
      <c r="J145" s="2" t="str">
        <f>F_Inputs_Formatted!J145</f>
        <v>Totex</v>
      </c>
      <c r="K145" s="2" t="str">
        <f>F_Inputs_Formatted!K145</f>
        <v xml:space="preserve">Company view </v>
      </c>
      <c r="L145" s="2" t="str">
        <f>F_Inputs_Formatted!L145</f>
        <v>RWQ</v>
      </c>
      <c r="M145" s="2" t="str">
        <f>F_Inputs_Formatted!M145</f>
        <v>Underlying calculations for common performance commitments - wastewater - River water quality?(phosphorus) - Reduction in phosphorus from 2020</v>
      </c>
      <c r="N145" s="2" t="str">
        <f>F_Inputs_Formatted!N145</f>
        <v>kg</v>
      </c>
      <c r="O145" s="2">
        <f>F_Inputs_Formatted!O145</f>
        <v>4</v>
      </c>
      <c r="P145" s="2"/>
      <c r="Q145" s="2"/>
      <c r="R145" s="2"/>
      <c r="S145" s="2"/>
      <c r="T145" s="2"/>
      <c r="U145" s="2"/>
      <c r="V145" s="2"/>
      <c r="W145" s="2"/>
      <c r="X145" s="2"/>
      <c r="Y145" s="2"/>
      <c r="Z145" s="2"/>
      <c r="AA145" s="2"/>
      <c r="AB145" s="2"/>
      <c r="AC145" s="2"/>
      <c r="AD145" s="2"/>
      <c r="AE145" s="2"/>
      <c r="AF145" s="2"/>
      <c r="AG145" s="2"/>
      <c r="AH145" s="2"/>
      <c r="AI145" s="2"/>
      <c r="AJ145" s="21"/>
      <c r="AK145" s="21"/>
      <c r="AL145" s="21"/>
      <c r="AM145" s="13" t="str">
        <f>IF(P145&lt;&gt;"","Ref required","")</f>
        <v/>
      </c>
      <c r="AN145" s="13" t="str">
        <f t="shared" si="40"/>
        <v/>
      </c>
      <c r="AO145" s="13" t="str">
        <f t="shared" si="41"/>
        <v/>
      </c>
      <c r="AP145" s="13" t="str">
        <f t="shared" si="42"/>
        <v/>
      </c>
      <c r="AQ145" s="13" t="str">
        <f t="shared" si="43"/>
        <v/>
      </c>
      <c r="AR145" s="13" t="str">
        <f t="shared" si="44"/>
        <v/>
      </c>
      <c r="AS145" s="13" t="str">
        <f t="shared" si="45"/>
        <v/>
      </c>
      <c r="AT145" s="13" t="str">
        <f t="shared" si="46"/>
        <v/>
      </c>
      <c r="AU145" s="13" t="str">
        <f t="shared" si="47"/>
        <v/>
      </c>
      <c r="AV145" s="13" t="str">
        <f t="shared" si="48"/>
        <v/>
      </c>
      <c r="AW145" s="13" t="str">
        <f t="shared" si="49"/>
        <v/>
      </c>
      <c r="AX145" s="13" t="str">
        <f t="shared" si="50"/>
        <v/>
      </c>
      <c r="AY145" s="13" t="str">
        <f t="shared" si="51"/>
        <v/>
      </c>
      <c r="AZ145" s="13" t="str">
        <f t="shared" si="52"/>
        <v/>
      </c>
      <c r="BA145" s="13" t="str">
        <f t="shared" si="53"/>
        <v/>
      </c>
      <c r="BB145" s="13" t="str">
        <f t="shared" si="54"/>
        <v/>
      </c>
      <c r="BC145" s="13" t="str">
        <f t="shared" si="55"/>
        <v/>
      </c>
      <c r="BD145" s="13" t="str">
        <f t="shared" si="56"/>
        <v/>
      </c>
      <c r="BE145" s="13" t="str">
        <f t="shared" si="57"/>
        <v/>
      </c>
      <c r="BF145" s="13" t="str">
        <f t="shared" si="58"/>
        <v/>
      </c>
    </row>
    <row r="146" spans="2:58" s="15" customFormat="1" ht="18.75" x14ac:dyDescent="0.25">
      <c r="B146" s="2" t="str">
        <f>F_Inputs_Formatted!B146</f>
        <v>SRN</v>
      </c>
      <c r="C146" s="2" t="str">
        <f>F_Inputs_Formatted!C146</f>
        <v>Southern Water</v>
      </c>
      <c r="D146" s="2" t="str">
        <f>F_Inputs_Formatted!D146</f>
        <v>England</v>
      </c>
      <c r="E146" s="2" t="str">
        <f>F_Inputs_Formatted!E146</f>
        <v>Company</v>
      </c>
      <c r="F146" s="2" t="str">
        <f>F_Inputs_Formatted!F146</f>
        <v>WaSC</v>
      </c>
      <c r="G146" s="2" t="str">
        <f>F_Inputs_Formatted!G146</f>
        <v>PCL Units</v>
      </c>
      <c r="H146" s="2" t="str">
        <f>F_Inputs_Formatted!H146</f>
        <v>OUT5_09_H_PR24</v>
      </c>
      <c r="I146" s="2" t="str">
        <f>F_Inputs_Formatted!I146</f>
        <v>SRNOUT5_09_H_PR24</v>
      </c>
      <c r="J146" s="2" t="str">
        <f>F_Inputs_Formatted!J146</f>
        <v>Totex</v>
      </c>
      <c r="K146" s="2" t="str">
        <f>F_Inputs_Formatted!K146</f>
        <v xml:space="preserve">Company view </v>
      </c>
      <c r="L146" s="2" t="str">
        <f>F_Inputs_Formatted!L146</f>
        <v>RWQ</v>
      </c>
      <c r="M146" s="2" t="str">
        <f>F_Inputs_Formatted!M146</f>
        <v>Underlying calculations for common performance commitments - wastewater - River water quality?(phosphorus) - Reduction in phosphorus from 2020</v>
      </c>
      <c r="N146" s="2" t="str">
        <f>F_Inputs_Formatted!N146</f>
        <v>kg</v>
      </c>
      <c r="O146" s="2">
        <f>F_Inputs_Formatted!O146</f>
        <v>4</v>
      </c>
      <c r="P146" s="2"/>
      <c r="Q146" s="2"/>
      <c r="R146" s="2"/>
      <c r="S146" s="2"/>
      <c r="T146" s="2"/>
      <c r="U146" s="2"/>
      <c r="V146" s="2"/>
      <c r="W146" s="2"/>
      <c r="X146" s="2"/>
      <c r="Y146" s="2"/>
      <c r="Z146" s="2"/>
      <c r="AA146" s="2"/>
      <c r="AB146" s="2"/>
      <c r="AC146" s="2"/>
      <c r="AD146" s="2"/>
      <c r="AE146" s="2"/>
      <c r="AF146" s="2"/>
      <c r="AG146" s="2"/>
      <c r="AH146" s="2"/>
      <c r="AI146" s="2"/>
      <c r="AJ146" s="21"/>
      <c r="AK146" s="21"/>
      <c r="AL146" s="21"/>
      <c r="AM146" s="13" t="str">
        <f>IF(P146&lt;&gt;"","Ref required","")</f>
        <v/>
      </c>
      <c r="AN146" s="13" t="str">
        <f t="shared" si="40"/>
        <v/>
      </c>
      <c r="AO146" s="13" t="str">
        <f t="shared" si="41"/>
        <v/>
      </c>
      <c r="AP146" s="13" t="str">
        <f t="shared" si="42"/>
        <v/>
      </c>
      <c r="AQ146" s="13" t="str">
        <f t="shared" si="43"/>
        <v/>
      </c>
      <c r="AR146" s="13" t="str">
        <f t="shared" si="44"/>
        <v/>
      </c>
      <c r="AS146" s="13" t="str">
        <f t="shared" si="45"/>
        <v/>
      </c>
      <c r="AT146" s="13" t="str">
        <f t="shared" si="46"/>
        <v/>
      </c>
      <c r="AU146" s="13" t="str">
        <f t="shared" si="47"/>
        <v/>
      </c>
      <c r="AV146" s="13" t="str">
        <f t="shared" si="48"/>
        <v/>
      </c>
      <c r="AW146" s="13" t="str">
        <f t="shared" si="49"/>
        <v/>
      </c>
      <c r="AX146" s="13" t="str">
        <f t="shared" si="50"/>
        <v/>
      </c>
      <c r="AY146" s="13" t="str">
        <f t="shared" si="51"/>
        <v/>
      </c>
      <c r="AZ146" s="13" t="str">
        <f t="shared" si="52"/>
        <v/>
      </c>
      <c r="BA146" s="13" t="str">
        <f t="shared" si="53"/>
        <v/>
      </c>
      <c r="BB146" s="13" t="str">
        <f t="shared" si="54"/>
        <v/>
      </c>
      <c r="BC146" s="13" t="str">
        <f t="shared" si="55"/>
        <v/>
      </c>
      <c r="BD146" s="13" t="str">
        <f t="shared" si="56"/>
        <v/>
      </c>
      <c r="BE146" s="13" t="str">
        <f t="shared" si="57"/>
        <v/>
      </c>
      <c r="BF146" s="13" t="str">
        <f t="shared" si="58"/>
        <v/>
      </c>
    </row>
    <row r="147" spans="2:58" s="15" customFormat="1" ht="18.75" x14ac:dyDescent="0.25">
      <c r="B147" s="2" t="str">
        <f>F_Inputs_Formatted!B147</f>
        <v>TMS</v>
      </c>
      <c r="C147" s="2" t="str">
        <f>F_Inputs_Formatted!C147</f>
        <v>Thames Water</v>
      </c>
      <c r="D147" s="2" t="str">
        <f>F_Inputs_Formatted!D147</f>
        <v>England</v>
      </c>
      <c r="E147" s="2" t="str">
        <f>F_Inputs_Formatted!E147</f>
        <v>Company</v>
      </c>
      <c r="F147" s="2" t="str">
        <f>F_Inputs_Formatted!F147</f>
        <v>WaSC</v>
      </c>
      <c r="G147" s="2" t="str">
        <f>F_Inputs_Formatted!G147</f>
        <v>PCL Units</v>
      </c>
      <c r="H147" s="2" t="str">
        <f>F_Inputs_Formatted!H147</f>
        <v>OUT5_09_H_PR24</v>
      </c>
      <c r="I147" s="2" t="str">
        <f>F_Inputs_Formatted!I147</f>
        <v>TMSOUT5_09_H_PR24</v>
      </c>
      <c r="J147" s="2" t="str">
        <f>F_Inputs_Formatted!J147</f>
        <v>Totex</v>
      </c>
      <c r="K147" s="2" t="str">
        <f>F_Inputs_Formatted!K147</f>
        <v xml:space="preserve">Company view </v>
      </c>
      <c r="L147" s="2" t="str">
        <f>F_Inputs_Formatted!L147</f>
        <v>RWQ</v>
      </c>
      <c r="M147" s="2" t="str">
        <f>F_Inputs_Formatted!M147</f>
        <v>Underlying calculations for common performance commitments - wastewater - River water quality?(phosphorus) - Reduction in phosphorus from 2020</v>
      </c>
      <c r="N147" s="2" t="str">
        <f>F_Inputs_Formatted!N147</f>
        <v>kg</v>
      </c>
      <c r="O147" s="2">
        <f>F_Inputs_Formatted!O147</f>
        <v>4</v>
      </c>
      <c r="P147" s="2"/>
      <c r="Q147" s="2"/>
      <c r="R147" s="2"/>
      <c r="S147" s="2"/>
      <c r="T147" s="2"/>
      <c r="U147" s="2"/>
      <c r="V147" s="2"/>
      <c r="W147" s="2"/>
      <c r="X147" s="2"/>
      <c r="Y147" s="2"/>
      <c r="Z147" s="2"/>
      <c r="AA147" s="2"/>
      <c r="AB147" s="2"/>
      <c r="AC147" s="2"/>
      <c r="AD147" s="2"/>
      <c r="AE147" s="2"/>
      <c r="AF147" s="2"/>
      <c r="AG147" s="2"/>
      <c r="AH147" s="2"/>
      <c r="AI147" s="2"/>
      <c r="AJ147" s="21"/>
      <c r="AK147" s="21"/>
      <c r="AL147" s="21"/>
      <c r="AM147" s="13" t="str">
        <f>IF(P147&lt;&gt;"","Ref required","")</f>
        <v/>
      </c>
      <c r="AN147" s="13" t="str">
        <f t="shared" si="40"/>
        <v/>
      </c>
      <c r="AO147" s="13" t="str">
        <f t="shared" si="41"/>
        <v/>
      </c>
      <c r="AP147" s="13" t="str">
        <f t="shared" si="42"/>
        <v/>
      </c>
      <c r="AQ147" s="13" t="str">
        <f t="shared" si="43"/>
        <v/>
      </c>
      <c r="AR147" s="13" t="str">
        <f t="shared" si="44"/>
        <v/>
      </c>
      <c r="AS147" s="13" t="str">
        <f t="shared" si="45"/>
        <v/>
      </c>
      <c r="AT147" s="13" t="str">
        <f t="shared" si="46"/>
        <v/>
      </c>
      <c r="AU147" s="13" t="str">
        <f t="shared" si="47"/>
        <v/>
      </c>
      <c r="AV147" s="13" t="str">
        <f t="shared" si="48"/>
        <v/>
      </c>
      <c r="AW147" s="13" t="str">
        <f t="shared" si="49"/>
        <v/>
      </c>
      <c r="AX147" s="13" t="str">
        <f t="shared" si="50"/>
        <v/>
      </c>
      <c r="AY147" s="13" t="str">
        <f t="shared" si="51"/>
        <v/>
      </c>
      <c r="AZ147" s="13" t="str">
        <f t="shared" si="52"/>
        <v/>
      </c>
      <c r="BA147" s="13" t="str">
        <f t="shared" si="53"/>
        <v/>
      </c>
      <c r="BB147" s="13" t="str">
        <f t="shared" si="54"/>
        <v/>
      </c>
      <c r="BC147" s="13" t="str">
        <f t="shared" si="55"/>
        <v/>
      </c>
      <c r="BD147" s="13" t="str">
        <f t="shared" si="56"/>
        <v/>
      </c>
      <c r="BE147" s="13" t="str">
        <f t="shared" si="57"/>
        <v/>
      </c>
      <c r="BF147" s="13" t="str">
        <f t="shared" si="58"/>
        <v/>
      </c>
    </row>
    <row r="148" spans="2:58" s="15" customFormat="1" ht="18.75" x14ac:dyDescent="0.25">
      <c r="B148" s="2" t="str">
        <f>F_Inputs_Formatted!B148</f>
        <v>NWT</v>
      </c>
      <c r="C148" s="2" t="str">
        <f>F_Inputs_Formatted!C148</f>
        <v xml:space="preserve">United Utilities </v>
      </c>
      <c r="D148" s="2" t="str">
        <f>F_Inputs_Formatted!D148</f>
        <v>England</v>
      </c>
      <c r="E148" s="2" t="str">
        <f>F_Inputs_Formatted!E148</f>
        <v>Company</v>
      </c>
      <c r="F148" s="2" t="str">
        <f>F_Inputs_Formatted!F148</f>
        <v>WaSC</v>
      </c>
      <c r="G148" s="2" t="str">
        <f>F_Inputs_Formatted!G148</f>
        <v>PCL Units</v>
      </c>
      <c r="H148" s="2" t="str">
        <f>F_Inputs_Formatted!H148</f>
        <v>OUT5_09_H_PR24</v>
      </c>
      <c r="I148" s="2" t="str">
        <f>F_Inputs_Formatted!I148</f>
        <v>NWTOUT5_09_H_PR24</v>
      </c>
      <c r="J148" s="2" t="str">
        <f>F_Inputs_Formatted!J148</f>
        <v>Totex</v>
      </c>
      <c r="K148" s="2" t="str">
        <f>F_Inputs_Formatted!K148</f>
        <v xml:space="preserve">Company view </v>
      </c>
      <c r="L148" s="2" t="str">
        <f>F_Inputs_Formatted!L148</f>
        <v>RWQ</v>
      </c>
      <c r="M148" s="2" t="str">
        <f>F_Inputs_Formatted!M148</f>
        <v>Underlying calculations for common performance commitments - wastewater - River water quality?(phosphorus) - Reduction in phosphorus from 2020</v>
      </c>
      <c r="N148" s="2" t="str">
        <f>F_Inputs_Formatted!N148</f>
        <v>kg</v>
      </c>
      <c r="O148" s="2">
        <f>F_Inputs_Formatted!O148</f>
        <v>4</v>
      </c>
      <c r="P148" s="2"/>
      <c r="Q148" s="2"/>
      <c r="R148" s="2"/>
      <c r="S148" s="2"/>
      <c r="T148" s="2"/>
      <c r="U148" s="2"/>
      <c r="V148" s="2"/>
      <c r="W148" s="2"/>
      <c r="X148" s="2"/>
      <c r="Y148" s="2"/>
      <c r="Z148" s="2"/>
      <c r="AA148" s="2"/>
      <c r="AB148" s="2"/>
      <c r="AC148" s="2"/>
      <c r="AD148" s="2"/>
      <c r="AE148" s="2"/>
      <c r="AF148" s="2"/>
      <c r="AG148" s="2"/>
      <c r="AH148" s="2"/>
      <c r="AI148" s="2"/>
      <c r="AJ148" s="21"/>
      <c r="AK148" s="21"/>
      <c r="AL148" s="21"/>
      <c r="AM148" s="13" t="str">
        <f>IF(P148&lt;&gt;"","Ref required","")</f>
        <v/>
      </c>
      <c r="AN148" s="13" t="str">
        <f t="shared" si="40"/>
        <v/>
      </c>
      <c r="AO148" s="13" t="str">
        <f t="shared" si="41"/>
        <v/>
      </c>
      <c r="AP148" s="13" t="str">
        <f t="shared" si="42"/>
        <v/>
      </c>
      <c r="AQ148" s="13" t="str">
        <f t="shared" si="43"/>
        <v/>
      </c>
      <c r="AR148" s="13" t="str">
        <f t="shared" si="44"/>
        <v/>
      </c>
      <c r="AS148" s="13" t="str">
        <f t="shared" si="45"/>
        <v/>
      </c>
      <c r="AT148" s="13" t="str">
        <f t="shared" si="46"/>
        <v/>
      </c>
      <c r="AU148" s="13" t="str">
        <f t="shared" si="47"/>
        <v/>
      </c>
      <c r="AV148" s="13" t="str">
        <f t="shared" si="48"/>
        <v/>
      </c>
      <c r="AW148" s="13" t="str">
        <f t="shared" si="49"/>
        <v/>
      </c>
      <c r="AX148" s="13" t="str">
        <f t="shared" si="50"/>
        <v/>
      </c>
      <c r="AY148" s="13" t="str">
        <f t="shared" si="51"/>
        <v/>
      </c>
      <c r="AZ148" s="13" t="str">
        <f t="shared" si="52"/>
        <v/>
      </c>
      <c r="BA148" s="13" t="str">
        <f t="shared" si="53"/>
        <v/>
      </c>
      <c r="BB148" s="13" t="str">
        <f t="shared" si="54"/>
        <v/>
      </c>
      <c r="BC148" s="13" t="str">
        <f t="shared" si="55"/>
        <v/>
      </c>
      <c r="BD148" s="13" t="str">
        <f t="shared" si="56"/>
        <v/>
      </c>
      <c r="BE148" s="13" t="str">
        <f t="shared" si="57"/>
        <v/>
      </c>
      <c r="BF148" s="13" t="str">
        <f t="shared" si="58"/>
        <v/>
      </c>
    </row>
    <row r="149" spans="2:58" s="15" customFormat="1" ht="18.75" x14ac:dyDescent="0.25">
      <c r="B149" s="2" t="str">
        <f>F_Inputs_Formatted!B149</f>
        <v>WSX</v>
      </c>
      <c r="C149" s="2" t="str">
        <f>F_Inputs_Formatted!C149</f>
        <v>Wessex Water</v>
      </c>
      <c r="D149" s="2" t="str">
        <f>F_Inputs_Formatted!D149</f>
        <v>England</v>
      </c>
      <c r="E149" s="2" t="str">
        <f>F_Inputs_Formatted!E149</f>
        <v>Company</v>
      </c>
      <c r="F149" s="2" t="str">
        <f>F_Inputs_Formatted!F149</f>
        <v>WaSC</v>
      </c>
      <c r="G149" s="2" t="str">
        <f>F_Inputs_Formatted!G149</f>
        <v>PCL Units</v>
      </c>
      <c r="H149" s="2" t="str">
        <f>F_Inputs_Formatted!H149</f>
        <v>OUT5_09_H_PR24</v>
      </c>
      <c r="I149" s="2" t="str">
        <f>F_Inputs_Formatted!I149</f>
        <v>WSXOUT5_09_H_PR24</v>
      </c>
      <c r="J149" s="2" t="str">
        <f>F_Inputs_Formatted!J149</f>
        <v>Totex</v>
      </c>
      <c r="K149" s="2" t="str">
        <f>F_Inputs_Formatted!K149</f>
        <v xml:space="preserve">Company view </v>
      </c>
      <c r="L149" s="2" t="str">
        <f>F_Inputs_Formatted!L149</f>
        <v>RWQ</v>
      </c>
      <c r="M149" s="2" t="str">
        <f>F_Inputs_Formatted!M149</f>
        <v>Underlying calculations for common performance commitments - wastewater - River water quality?(phosphorus) - Reduction in phosphorus from 2020</v>
      </c>
      <c r="N149" s="2" t="str">
        <f>F_Inputs_Formatted!N149</f>
        <v>kg</v>
      </c>
      <c r="O149" s="2">
        <f>F_Inputs_Formatted!O149</f>
        <v>4</v>
      </c>
      <c r="P149" s="2"/>
      <c r="Q149" s="2"/>
      <c r="R149" s="2"/>
      <c r="S149" s="2"/>
      <c r="T149" s="2"/>
      <c r="U149" s="2"/>
      <c r="V149" s="2"/>
      <c r="W149" s="2"/>
      <c r="X149" s="2"/>
      <c r="Y149" s="2"/>
      <c r="Z149" s="2"/>
      <c r="AA149" s="2"/>
      <c r="AB149" s="2"/>
      <c r="AC149" s="2"/>
      <c r="AD149" s="2"/>
      <c r="AE149" s="2"/>
      <c r="AF149" s="2"/>
      <c r="AG149" s="2"/>
      <c r="AH149" s="2"/>
      <c r="AI149" s="2"/>
      <c r="AJ149" s="21"/>
      <c r="AK149" s="21"/>
      <c r="AL149" s="21"/>
      <c r="AM149" s="13" t="str">
        <f>IF(P149&lt;&gt;"","Ref required","")</f>
        <v/>
      </c>
      <c r="AN149" s="13" t="str">
        <f t="shared" si="40"/>
        <v/>
      </c>
      <c r="AO149" s="13" t="str">
        <f t="shared" si="41"/>
        <v/>
      </c>
      <c r="AP149" s="13" t="str">
        <f t="shared" si="42"/>
        <v/>
      </c>
      <c r="AQ149" s="13" t="str">
        <f t="shared" si="43"/>
        <v/>
      </c>
      <c r="AR149" s="13" t="str">
        <f t="shared" si="44"/>
        <v/>
      </c>
      <c r="AS149" s="13" t="str">
        <f t="shared" si="45"/>
        <v/>
      </c>
      <c r="AT149" s="13" t="str">
        <f t="shared" si="46"/>
        <v/>
      </c>
      <c r="AU149" s="13" t="str">
        <f t="shared" si="47"/>
        <v/>
      </c>
      <c r="AV149" s="13" t="str">
        <f t="shared" si="48"/>
        <v/>
      </c>
      <c r="AW149" s="13" t="str">
        <f t="shared" si="49"/>
        <v/>
      </c>
      <c r="AX149" s="13" t="str">
        <f t="shared" si="50"/>
        <v/>
      </c>
      <c r="AY149" s="13" t="str">
        <f t="shared" si="51"/>
        <v/>
      </c>
      <c r="AZ149" s="13" t="str">
        <f t="shared" si="52"/>
        <v/>
      </c>
      <c r="BA149" s="13" t="str">
        <f t="shared" si="53"/>
        <v/>
      </c>
      <c r="BB149" s="13" t="str">
        <f t="shared" si="54"/>
        <v/>
      </c>
      <c r="BC149" s="13" t="str">
        <f t="shared" si="55"/>
        <v/>
      </c>
      <c r="BD149" s="13" t="str">
        <f t="shared" si="56"/>
        <v/>
      </c>
      <c r="BE149" s="13" t="str">
        <f t="shared" si="57"/>
        <v/>
      </c>
      <c r="BF149" s="13" t="str">
        <f t="shared" si="58"/>
        <v/>
      </c>
    </row>
    <row r="150" spans="2:58" s="15" customFormat="1" ht="18.75" x14ac:dyDescent="0.25">
      <c r="B150" s="2" t="str">
        <f>F_Inputs_Formatted!B150</f>
        <v>YKY</v>
      </c>
      <c r="C150" s="2" t="str">
        <f>F_Inputs_Formatted!C150</f>
        <v>Yorkshire Water</v>
      </c>
      <c r="D150" s="2" t="str">
        <f>F_Inputs_Formatted!D150</f>
        <v>England</v>
      </c>
      <c r="E150" s="2" t="str">
        <f>F_Inputs_Formatted!E150</f>
        <v>Company</v>
      </c>
      <c r="F150" s="2" t="str">
        <f>F_Inputs_Formatted!F150</f>
        <v>WaSC</v>
      </c>
      <c r="G150" s="2" t="str">
        <f>F_Inputs_Formatted!G150</f>
        <v>PCL Units</v>
      </c>
      <c r="H150" s="2" t="str">
        <f>F_Inputs_Formatted!H150</f>
        <v>OUT5_09_H_PR24</v>
      </c>
      <c r="I150" s="2" t="str">
        <f>F_Inputs_Formatted!I150</f>
        <v>YKYOUT5_09_H_PR24</v>
      </c>
      <c r="J150" s="2" t="str">
        <f>F_Inputs_Formatted!J150</f>
        <v>Totex</v>
      </c>
      <c r="K150" s="2" t="str">
        <f>F_Inputs_Formatted!K150</f>
        <v xml:space="preserve">Company view </v>
      </c>
      <c r="L150" s="2" t="str">
        <f>F_Inputs_Formatted!L150</f>
        <v>RWQ</v>
      </c>
      <c r="M150" s="2" t="str">
        <f>F_Inputs_Formatted!M150</f>
        <v>Underlying calculations for common performance commitments - wastewater - River water quality?(phosphorus) - Reduction in phosphorus from 2020</v>
      </c>
      <c r="N150" s="2" t="str">
        <f>F_Inputs_Formatted!N150</f>
        <v>kg</v>
      </c>
      <c r="O150" s="2">
        <f>F_Inputs_Formatted!O150</f>
        <v>4</v>
      </c>
      <c r="P150" s="2"/>
      <c r="Q150" s="2"/>
      <c r="R150" s="2"/>
      <c r="S150" s="2"/>
      <c r="T150" s="2"/>
      <c r="U150" s="2"/>
      <c r="V150" s="2"/>
      <c r="W150" s="2"/>
      <c r="X150" s="2"/>
      <c r="Y150" s="2"/>
      <c r="Z150" s="2"/>
      <c r="AA150" s="2"/>
      <c r="AB150" s="2"/>
      <c r="AC150" s="2"/>
      <c r="AD150" s="2"/>
      <c r="AE150" s="2"/>
      <c r="AF150" s="2"/>
      <c r="AG150" s="2"/>
      <c r="AH150" s="2"/>
      <c r="AI150" s="2"/>
      <c r="AJ150" s="21"/>
      <c r="AK150" s="21"/>
      <c r="AL150" s="21"/>
      <c r="AM150" s="13" t="str">
        <f>IF(P150&lt;&gt;"","Ref required","")</f>
        <v/>
      </c>
      <c r="AN150" s="13" t="str">
        <f t="shared" si="40"/>
        <v/>
      </c>
      <c r="AO150" s="13" t="str">
        <f t="shared" si="41"/>
        <v/>
      </c>
      <c r="AP150" s="13" t="str">
        <f t="shared" si="42"/>
        <v/>
      </c>
      <c r="AQ150" s="13" t="str">
        <f t="shared" si="43"/>
        <v/>
      </c>
      <c r="AR150" s="13" t="str">
        <f t="shared" si="44"/>
        <v/>
      </c>
      <c r="AS150" s="13" t="str">
        <f t="shared" si="45"/>
        <v/>
      </c>
      <c r="AT150" s="13" t="str">
        <f t="shared" si="46"/>
        <v/>
      </c>
      <c r="AU150" s="13" t="str">
        <f t="shared" si="47"/>
        <v/>
      </c>
      <c r="AV150" s="13" t="str">
        <f t="shared" si="48"/>
        <v/>
      </c>
      <c r="AW150" s="13" t="str">
        <f t="shared" si="49"/>
        <v/>
      </c>
      <c r="AX150" s="13" t="str">
        <f t="shared" si="50"/>
        <v/>
      </c>
      <c r="AY150" s="13" t="str">
        <f t="shared" si="51"/>
        <v/>
      </c>
      <c r="AZ150" s="13" t="str">
        <f t="shared" si="52"/>
        <v/>
      </c>
      <c r="BA150" s="13" t="str">
        <f t="shared" si="53"/>
        <v/>
      </c>
      <c r="BB150" s="13" t="str">
        <f t="shared" si="54"/>
        <v/>
      </c>
      <c r="BC150" s="13" t="str">
        <f t="shared" si="55"/>
        <v/>
      </c>
      <c r="BD150" s="13" t="str">
        <f t="shared" si="56"/>
        <v/>
      </c>
      <c r="BE150" s="13" t="str">
        <f t="shared" si="57"/>
        <v/>
      </c>
      <c r="BF150" s="13" t="str">
        <f t="shared" si="58"/>
        <v/>
      </c>
    </row>
    <row r="151" spans="2:58" s="15" customFormat="1" ht="18.75" x14ac:dyDescent="0.25">
      <c r="B151" s="2" t="str">
        <f>F_Inputs_Formatted!B151</f>
        <v>AFW</v>
      </c>
      <c r="C151" s="2" t="str">
        <f>F_Inputs_Formatted!C151</f>
        <v>Affinity Water</v>
      </c>
      <c r="D151" s="2" t="str">
        <f>F_Inputs_Formatted!D151</f>
        <v>England</v>
      </c>
      <c r="E151" s="2" t="str">
        <f>F_Inputs_Formatted!E151</f>
        <v>Company</v>
      </c>
      <c r="F151" s="2" t="str">
        <f>F_Inputs_Formatted!F151</f>
        <v>WoC</v>
      </c>
      <c r="G151" s="2" t="str">
        <f>F_Inputs_Formatted!G151</f>
        <v>PCL Units</v>
      </c>
      <c r="H151" s="2" t="str">
        <f>F_Inputs_Formatted!H151</f>
        <v>OUT5_09_H_PR24</v>
      </c>
      <c r="I151" s="2" t="str">
        <f>F_Inputs_Formatted!I151</f>
        <v>AFWOUT5_09_H_PR24</v>
      </c>
      <c r="J151" s="2" t="str">
        <f>F_Inputs_Formatted!J151</f>
        <v>Totex</v>
      </c>
      <c r="K151" s="2" t="str">
        <f>F_Inputs_Formatted!K151</f>
        <v xml:space="preserve">Company view </v>
      </c>
      <c r="L151" s="2" t="str">
        <f>F_Inputs_Formatted!L151</f>
        <v>RWQ</v>
      </c>
      <c r="M151" s="2" t="str">
        <f>F_Inputs_Formatted!M151</f>
        <v>Underlying calculations for common performance commitments - wastewater - River water quality?(phosphorus) - Reduction in phosphorus from 2020</v>
      </c>
      <c r="N151" s="2" t="str">
        <f>F_Inputs_Formatted!N151</f>
        <v>kg</v>
      </c>
      <c r="O151" s="2">
        <f>F_Inputs_Formatted!O151</f>
        <v>4</v>
      </c>
      <c r="P151" s="2"/>
      <c r="Q151" s="2" t="s">
        <v>123</v>
      </c>
      <c r="R151" s="2" t="s">
        <v>123</v>
      </c>
      <c r="S151" s="2" t="s">
        <v>123</v>
      </c>
      <c r="T151" s="2" t="s">
        <v>123</v>
      </c>
      <c r="U151" s="2" t="s">
        <v>123</v>
      </c>
      <c r="V151" s="2" t="s">
        <v>123</v>
      </c>
      <c r="W151" s="2" t="s">
        <v>123</v>
      </c>
      <c r="X151" s="2" t="s">
        <v>123</v>
      </c>
      <c r="Y151" s="2" t="s">
        <v>123</v>
      </c>
      <c r="Z151" s="2" t="s">
        <v>123</v>
      </c>
      <c r="AA151" s="2" t="s">
        <v>123</v>
      </c>
      <c r="AB151" s="2" t="s">
        <v>123</v>
      </c>
      <c r="AC151" s="2" t="s">
        <v>123</v>
      </c>
      <c r="AD151" s="2" t="s">
        <v>123</v>
      </c>
      <c r="AE151" s="2" t="s">
        <v>123</v>
      </c>
      <c r="AF151" s="2" t="s">
        <v>123</v>
      </c>
      <c r="AG151" s="2" t="s">
        <v>123</v>
      </c>
      <c r="AH151" s="2" t="s">
        <v>123</v>
      </c>
      <c r="AI151" s="2" t="s">
        <v>123</v>
      </c>
      <c r="AJ151" s="21"/>
      <c r="AK151" s="21"/>
      <c r="AL151" s="21"/>
      <c r="AM151" s="13" t="str">
        <f>IF(P151&lt;&gt;"","Ref required","")</f>
        <v/>
      </c>
      <c r="AN151" s="13" t="s">
        <v>122</v>
      </c>
      <c r="AO151" s="13" t="s">
        <v>122</v>
      </c>
      <c r="AP151" s="13" t="s">
        <v>122</v>
      </c>
      <c r="AQ151" s="13" t="s">
        <v>122</v>
      </c>
      <c r="AR151" s="13" t="s">
        <v>122</v>
      </c>
      <c r="AS151" s="13" t="s">
        <v>122</v>
      </c>
      <c r="AT151" s="13" t="s">
        <v>122</v>
      </c>
      <c r="AU151" s="13" t="s">
        <v>122</v>
      </c>
      <c r="AV151" s="13" t="s">
        <v>122</v>
      </c>
      <c r="AW151" s="13" t="s">
        <v>122</v>
      </c>
      <c r="AX151" s="13" t="s">
        <v>122</v>
      </c>
      <c r="AY151" s="13" t="s">
        <v>122</v>
      </c>
      <c r="AZ151" s="13" t="s">
        <v>122</v>
      </c>
      <c r="BA151" s="13" t="s">
        <v>122</v>
      </c>
      <c r="BB151" s="13" t="s">
        <v>122</v>
      </c>
      <c r="BC151" s="13" t="s">
        <v>122</v>
      </c>
      <c r="BD151" s="13" t="s">
        <v>122</v>
      </c>
      <c r="BE151" s="13" t="s">
        <v>122</v>
      </c>
      <c r="BF151" s="13" t="s">
        <v>122</v>
      </c>
    </row>
    <row r="152" spans="2:58" s="15" customFormat="1" ht="18.75" x14ac:dyDescent="0.25">
      <c r="B152" s="2" t="str">
        <f>F_Inputs_Formatted!B152</f>
        <v>PRT</v>
      </c>
      <c r="C152" s="2" t="str">
        <f>F_Inputs_Formatted!C152</f>
        <v>Portsmouth Water</v>
      </c>
      <c r="D152" s="2" t="str">
        <f>F_Inputs_Formatted!D152</f>
        <v>England</v>
      </c>
      <c r="E152" s="2" t="str">
        <f>F_Inputs_Formatted!E152</f>
        <v>Company</v>
      </c>
      <c r="F152" s="2" t="str">
        <f>F_Inputs_Formatted!F152</f>
        <v>WoC</v>
      </c>
      <c r="G152" s="2" t="str">
        <f>F_Inputs_Formatted!G152</f>
        <v>PCL Units</v>
      </c>
      <c r="H152" s="2" t="str">
        <f>F_Inputs_Formatted!H152</f>
        <v>OUT5_09_H_PR24</v>
      </c>
      <c r="I152" s="2" t="str">
        <f>F_Inputs_Formatted!I152</f>
        <v>PRTOUT5_09_H_PR24</v>
      </c>
      <c r="J152" s="2" t="str">
        <f>F_Inputs_Formatted!J152</f>
        <v>Totex</v>
      </c>
      <c r="K152" s="2" t="str">
        <f>F_Inputs_Formatted!K152</f>
        <v xml:space="preserve">Company view </v>
      </c>
      <c r="L152" s="2" t="str">
        <f>F_Inputs_Formatted!L152</f>
        <v>RWQ</v>
      </c>
      <c r="M152" s="2" t="str">
        <f>F_Inputs_Formatted!M152</f>
        <v>Underlying calculations for common performance commitments - wastewater - River water quality?(phosphorus) - Reduction in phosphorus from 2020</v>
      </c>
      <c r="N152" s="2" t="str">
        <f>F_Inputs_Formatted!N152</f>
        <v>kg</v>
      </c>
      <c r="O152" s="2">
        <f>F_Inputs_Formatted!O152</f>
        <v>4</v>
      </c>
      <c r="P152" s="2"/>
      <c r="Q152" s="2" t="s">
        <v>123</v>
      </c>
      <c r="R152" s="2" t="s">
        <v>123</v>
      </c>
      <c r="S152" s="2" t="s">
        <v>123</v>
      </c>
      <c r="T152" s="2" t="s">
        <v>123</v>
      </c>
      <c r="U152" s="2" t="s">
        <v>123</v>
      </c>
      <c r="V152" s="2" t="s">
        <v>123</v>
      </c>
      <c r="W152" s="2" t="s">
        <v>123</v>
      </c>
      <c r="X152" s="2" t="s">
        <v>123</v>
      </c>
      <c r="Y152" s="2" t="s">
        <v>123</v>
      </c>
      <c r="Z152" s="2" t="s">
        <v>123</v>
      </c>
      <c r="AA152" s="2" t="s">
        <v>123</v>
      </c>
      <c r="AB152" s="2" t="s">
        <v>123</v>
      </c>
      <c r="AC152" s="2" t="s">
        <v>123</v>
      </c>
      <c r="AD152" s="2" t="s">
        <v>123</v>
      </c>
      <c r="AE152" s="2" t="s">
        <v>123</v>
      </c>
      <c r="AF152" s="2" t="s">
        <v>123</v>
      </c>
      <c r="AG152" s="2" t="s">
        <v>123</v>
      </c>
      <c r="AH152" s="2" t="s">
        <v>123</v>
      </c>
      <c r="AI152" s="2" t="s">
        <v>123</v>
      </c>
      <c r="AJ152" s="21"/>
      <c r="AK152" s="21"/>
      <c r="AL152" s="21"/>
      <c r="AM152" s="13" t="str">
        <f>IF(P152&lt;&gt;"","Ref required","")</f>
        <v/>
      </c>
      <c r="AN152" s="13" t="s">
        <v>122</v>
      </c>
      <c r="AO152" s="13" t="s">
        <v>122</v>
      </c>
      <c r="AP152" s="13" t="s">
        <v>122</v>
      </c>
      <c r="AQ152" s="13" t="s">
        <v>122</v>
      </c>
      <c r="AR152" s="13" t="s">
        <v>122</v>
      </c>
      <c r="AS152" s="13" t="s">
        <v>122</v>
      </c>
      <c r="AT152" s="13" t="s">
        <v>122</v>
      </c>
      <c r="AU152" s="13" t="s">
        <v>122</v>
      </c>
      <c r="AV152" s="13" t="s">
        <v>122</v>
      </c>
      <c r="AW152" s="13" t="s">
        <v>122</v>
      </c>
      <c r="AX152" s="13" t="s">
        <v>122</v>
      </c>
      <c r="AY152" s="13" t="s">
        <v>122</v>
      </c>
      <c r="AZ152" s="13" t="s">
        <v>122</v>
      </c>
      <c r="BA152" s="13" t="s">
        <v>122</v>
      </c>
      <c r="BB152" s="13" t="s">
        <v>122</v>
      </c>
      <c r="BC152" s="13" t="s">
        <v>122</v>
      </c>
      <c r="BD152" s="13" t="s">
        <v>122</v>
      </c>
      <c r="BE152" s="13" t="s">
        <v>122</v>
      </c>
      <c r="BF152" s="13" t="s">
        <v>122</v>
      </c>
    </row>
    <row r="153" spans="2:58" s="15" customFormat="1" ht="18.75" x14ac:dyDescent="0.25">
      <c r="B153" s="2" t="str">
        <f>F_Inputs_Formatted!B153</f>
        <v>SEW</v>
      </c>
      <c r="C153" s="2" t="str">
        <f>F_Inputs_Formatted!C153</f>
        <v>South East Water</v>
      </c>
      <c r="D153" s="2" t="str">
        <f>F_Inputs_Formatted!D153</f>
        <v>England</v>
      </c>
      <c r="E153" s="2" t="str">
        <f>F_Inputs_Formatted!E153</f>
        <v>Company</v>
      </c>
      <c r="F153" s="2" t="str">
        <f>F_Inputs_Formatted!F153</f>
        <v>WoC</v>
      </c>
      <c r="G153" s="2" t="str">
        <f>F_Inputs_Formatted!G153</f>
        <v>PCL Units</v>
      </c>
      <c r="H153" s="2" t="str">
        <f>F_Inputs_Formatted!H153</f>
        <v>OUT5_09_H_PR24</v>
      </c>
      <c r="I153" s="2" t="str">
        <f>F_Inputs_Formatted!I153</f>
        <v>SEWOUT5_09_H_PR24</v>
      </c>
      <c r="J153" s="2" t="str">
        <f>F_Inputs_Formatted!J153</f>
        <v>Totex</v>
      </c>
      <c r="K153" s="2" t="str">
        <f>F_Inputs_Formatted!K153</f>
        <v xml:space="preserve">Company view </v>
      </c>
      <c r="L153" s="2" t="str">
        <f>F_Inputs_Formatted!L153</f>
        <v>RWQ</v>
      </c>
      <c r="M153" s="2" t="str">
        <f>F_Inputs_Formatted!M153</f>
        <v>Underlying calculations for common performance commitments - wastewater - River water quality?(phosphorus) - Reduction in phosphorus from 2020</v>
      </c>
      <c r="N153" s="2" t="str">
        <f>F_Inputs_Formatted!N153</f>
        <v>kg</v>
      </c>
      <c r="O153" s="2">
        <f>F_Inputs_Formatted!O153</f>
        <v>4</v>
      </c>
      <c r="P153" s="2"/>
      <c r="Q153" s="2" t="s">
        <v>123</v>
      </c>
      <c r="R153" s="2" t="s">
        <v>123</v>
      </c>
      <c r="S153" s="2" t="s">
        <v>123</v>
      </c>
      <c r="T153" s="2" t="s">
        <v>123</v>
      </c>
      <c r="U153" s="2" t="s">
        <v>123</v>
      </c>
      <c r="V153" s="2" t="s">
        <v>123</v>
      </c>
      <c r="W153" s="2" t="s">
        <v>123</v>
      </c>
      <c r="X153" s="2" t="s">
        <v>123</v>
      </c>
      <c r="Y153" s="2" t="s">
        <v>123</v>
      </c>
      <c r="Z153" s="2" t="s">
        <v>123</v>
      </c>
      <c r="AA153" s="2" t="s">
        <v>123</v>
      </c>
      <c r="AB153" s="2" t="s">
        <v>123</v>
      </c>
      <c r="AC153" s="2" t="s">
        <v>123</v>
      </c>
      <c r="AD153" s="2" t="s">
        <v>123</v>
      </c>
      <c r="AE153" s="2" t="s">
        <v>123</v>
      </c>
      <c r="AF153" s="2" t="s">
        <v>123</v>
      </c>
      <c r="AG153" s="2" t="s">
        <v>123</v>
      </c>
      <c r="AH153" s="2" t="s">
        <v>123</v>
      </c>
      <c r="AI153" s="2" t="s">
        <v>123</v>
      </c>
      <c r="AJ153" s="21"/>
      <c r="AK153" s="21"/>
      <c r="AL153" s="21"/>
      <c r="AM153" s="13" t="str">
        <f>IF(P153&lt;&gt;"","Ref required","")</f>
        <v/>
      </c>
      <c r="AN153" s="13" t="s">
        <v>122</v>
      </c>
      <c r="AO153" s="13" t="s">
        <v>122</v>
      </c>
      <c r="AP153" s="13" t="s">
        <v>122</v>
      </c>
      <c r="AQ153" s="13" t="s">
        <v>122</v>
      </c>
      <c r="AR153" s="13" t="s">
        <v>122</v>
      </c>
      <c r="AS153" s="13" t="s">
        <v>122</v>
      </c>
      <c r="AT153" s="13" t="s">
        <v>122</v>
      </c>
      <c r="AU153" s="13" t="s">
        <v>122</v>
      </c>
      <c r="AV153" s="13" t="s">
        <v>122</v>
      </c>
      <c r="AW153" s="13" t="s">
        <v>122</v>
      </c>
      <c r="AX153" s="13" t="s">
        <v>122</v>
      </c>
      <c r="AY153" s="13" t="s">
        <v>122</v>
      </c>
      <c r="AZ153" s="13" t="s">
        <v>122</v>
      </c>
      <c r="BA153" s="13" t="s">
        <v>122</v>
      </c>
      <c r="BB153" s="13" t="s">
        <v>122</v>
      </c>
      <c r="BC153" s="13" t="s">
        <v>122</v>
      </c>
      <c r="BD153" s="13" t="s">
        <v>122</v>
      </c>
      <c r="BE153" s="13" t="s">
        <v>122</v>
      </c>
      <c r="BF153" s="13" t="s">
        <v>122</v>
      </c>
    </row>
    <row r="154" spans="2:58" s="15" customFormat="1" ht="18.75" x14ac:dyDescent="0.25">
      <c r="B154" s="2" t="str">
        <f>F_Inputs_Formatted!B154</f>
        <v>SSC</v>
      </c>
      <c r="C154" s="2" t="str">
        <f>F_Inputs_Formatted!C154</f>
        <v>South Staffordshire Water</v>
      </c>
      <c r="D154" s="2" t="str">
        <f>F_Inputs_Formatted!D154</f>
        <v>England</v>
      </c>
      <c r="E154" s="2" t="str">
        <f>F_Inputs_Formatted!E154</f>
        <v>Company</v>
      </c>
      <c r="F154" s="2" t="str">
        <f>F_Inputs_Formatted!F154</f>
        <v>WoC</v>
      </c>
      <c r="G154" s="2" t="str">
        <f>F_Inputs_Formatted!G154</f>
        <v>PCL Units</v>
      </c>
      <c r="H154" s="2" t="str">
        <f>F_Inputs_Formatted!H154</f>
        <v>OUT5_09_H_PR24</v>
      </c>
      <c r="I154" s="2" t="str">
        <f>F_Inputs_Formatted!I154</f>
        <v>SSCOUT5_09_H_PR24</v>
      </c>
      <c r="J154" s="2" t="str">
        <f>F_Inputs_Formatted!J154</f>
        <v>Totex</v>
      </c>
      <c r="K154" s="2" t="str">
        <f>F_Inputs_Formatted!K154</f>
        <v xml:space="preserve">Company view </v>
      </c>
      <c r="L154" s="2" t="str">
        <f>F_Inputs_Formatted!L154</f>
        <v>RWQ</v>
      </c>
      <c r="M154" s="2" t="str">
        <f>F_Inputs_Formatted!M154</f>
        <v>Underlying calculations for common performance commitments - wastewater - River water quality?(phosphorus) - Reduction in phosphorus from 2020</v>
      </c>
      <c r="N154" s="2" t="str">
        <f>F_Inputs_Formatted!N154</f>
        <v>kg</v>
      </c>
      <c r="O154" s="2">
        <f>F_Inputs_Formatted!O154</f>
        <v>4</v>
      </c>
      <c r="P154" s="2"/>
      <c r="Q154" s="2" t="s">
        <v>123</v>
      </c>
      <c r="R154" s="2" t="s">
        <v>123</v>
      </c>
      <c r="S154" s="2" t="s">
        <v>123</v>
      </c>
      <c r="T154" s="2" t="s">
        <v>123</v>
      </c>
      <c r="U154" s="2" t="s">
        <v>123</v>
      </c>
      <c r="V154" s="2" t="s">
        <v>123</v>
      </c>
      <c r="W154" s="2" t="s">
        <v>123</v>
      </c>
      <c r="X154" s="2" t="s">
        <v>123</v>
      </c>
      <c r="Y154" s="2" t="s">
        <v>123</v>
      </c>
      <c r="Z154" s="2" t="s">
        <v>123</v>
      </c>
      <c r="AA154" s="2" t="s">
        <v>123</v>
      </c>
      <c r="AB154" s="2" t="s">
        <v>123</v>
      </c>
      <c r="AC154" s="2" t="s">
        <v>123</v>
      </c>
      <c r="AD154" s="2" t="s">
        <v>123</v>
      </c>
      <c r="AE154" s="2" t="s">
        <v>123</v>
      </c>
      <c r="AF154" s="2" t="s">
        <v>123</v>
      </c>
      <c r="AG154" s="2" t="s">
        <v>123</v>
      </c>
      <c r="AH154" s="2" t="s">
        <v>123</v>
      </c>
      <c r="AI154" s="2" t="s">
        <v>123</v>
      </c>
      <c r="AJ154" s="21"/>
      <c r="AK154" s="21"/>
      <c r="AL154" s="21"/>
      <c r="AM154" s="13" t="str">
        <f>IF(P154&lt;&gt;"","Ref required","")</f>
        <v/>
      </c>
      <c r="AN154" s="13" t="s">
        <v>122</v>
      </c>
      <c r="AO154" s="13" t="s">
        <v>122</v>
      </c>
      <c r="AP154" s="13" t="s">
        <v>122</v>
      </c>
      <c r="AQ154" s="13" t="s">
        <v>122</v>
      </c>
      <c r="AR154" s="13" t="s">
        <v>122</v>
      </c>
      <c r="AS154" s="13" t="s">
        <v>122</v>
      </c>
      <c r="AT154" s="13" t="s">
        <v>122</v>
      </c>
      <c r="AU154" s="13" t="s">
        <v>122</v>
      </c>
      <c r="AV154" s="13" t="s">
        <v>122</v>
      </c>
      <c r="AW154" s="13" t="s">
        <v>122</v>
      </c>
      <c r="AX154" s="13" t="s">
        <v>122</v>
      </c>
      <c r="AY154" s="13" t="s">
        <v>122</v>
      </c>
      <c r="AZ154" s="13" t="s">
        <v>122</v>
      </c>
      <c r="BA154" s="13" t="s">
        <v>122</v>
      </c>
      <c r="BB154" s="13" t="s">
        <v>122</v>
      </c>
      <c r="BC154" s="13" t="s">
        <v>122</v>
      </c>
      <c r="BD154" s="13" t="s">
        <v>122</v>
      </c>
      <c r="BE154" s="13" t="s">
        <v>122</v>
      </c>
      <c r="BF154" s="13" t="s">
        <v>122</v>
      </c>
    </row>
    <row r="155" spans="2:58" s="15" customFormat="1" ht="18.75" x14ac:dyDescent="0.25">
      <c r="B155" s="2" t="str">
        <f>F_Inputs_Formatted!B155</f>
        <v>SES</v>
      </c>
      <c r="C155" s="2" t="str">
        <f>F_Inputs_Formatted!C155</f>
        <v>SES Water</v>
      </c>
      <c r="D155" s="2" t="str">
        <f>F_Inputs_Formatted!D155</f>
        <v>England</v>
      </c>
      <c r="E155" s="2" t="str">
        <f>F_Inputs_Formatted!E155</f>
        <v>Company</v>
      </c>
      <c r="F155" s="2" t="str">
        <f>F_Inputs_Formatted!F155</f>
        <v>WoC</v>
      </c>
      <c r="G155" s="2" t="str">
        <f>F_Inputs_Formatted!G155</f>
        <v>PCL Units</v>
      </c>
      <c r="H155" s="2" t="str">
        <f>F_Inputs_Formatted!H155</f>
        <v>OUT5_09_H_PR24</v>
      </c>
      <c r="I155" s="2" t="str">
        <f>F_Inputs_Formatted!I155</f>
        <v>SESOUT5_09_H_PR24</v>
      </c>
      <c r="J155" s="2" t="str">
        <f>F_Inputs_Formatted!J155</f>
        <v>Totex</v>
      </c>
      <c r="K155" s="2" t="str">
        <f>F_Inputs_Formatted!K155</f>
        <v xml:space="preserve">Company view </v>
      </c>
      <c r="L155" s="2" t="str">
        <f>F_Inputs_Formatted!L155</f>
        <v>RWQ</v>
      </c>
      <c r="M155" s="2" t="str">
        <f>F_Inputs_Formatted!M155</f>
        <v>Underlying calculations for common performance commitments - wastewater - River water quality?(phosphorus) - Reduction in phosphorus from 2020</v>
      </c>
      <c r="N155" s="2" t="str">
        <f>F_Inputs_Formatted!N155</f>
        <v>kg</v>
      </c>
      <c r="O155" s="2">
        <f>F_Inputs_Formatted!O155</f>
        <v>4</v>
      </c>
      <c r="P155" s="2"/>
      <c r="Q155" s="2" t="s">
        <v>123</v>
      </c>
      <c r="R155" s="2" t="s">
        <v>123</v>
      </c>
      <c r="S155" s="2" t="s">
        <v>123</v>
      </c>
      <c r="T155" s="2" t="s">
        <v>123</v>
      </c>
      <c r="U155" s="2" t="s">
        <v>123</v>
      </c>
      <c r="V155" s="2" t="s">
        <v>123</v>
      </c>
      <c r="W155" s="2" t="s">
        <v>123</v>
      </c>
      <c r="X155" s="2" t="s">
        <v>123</v>
      </c>
      <c r="Y155" s="2" t="s">
        <v>123</v>
      </c>
      <c r="Z155" s="2" t="s">
        <v>123</v>
      </c>
      <c r="AA155" s="2" t="s">
        <v>123</v>
      </c>
      <c r="AB155" s="2" t="s">
        <v>123</v>
      </c>
      <c r="AC155" s="2" t="s">
        <v>123</v>
      </c>
      <c r="AD155" s="2" t="s">
        <v>123</v>
      </c>
      <c r="AE155" s="2" t="s">
        <v>123</v>
      </c>
      <c r="AF155" s="2" t="s">
        <v>123</v>
      </c>
      <c r="AG155" s="2" t="s">
        <v>123</v>
      </c>
      <c r="AH155" s="2" t="s">
        <v>123</v>
      </c>
      <c r="AI155" s="2" t="s">
        <v>123</v>
      </c>
      <c r="AJ155" s="21"/>
      <c r="AK155" s="21"/>
      <c r="AL155" s="21"/>
      <c r="AM155" s="13" t="str">
        <f>IF(P155&lt;&gt;"","Ref required","")</f>
        <v/>
      </c>
      <c r="AN155" s="13" t="s">
        <v>122</v>
      </c>
      <c r="AO155" s="13" t="s">
        <v>122</v>
      </c>
      <c r="AP155" s="13" t="s">
        <v>122</v>
      </c>
      <c r="AQ155" s="13" t="s">
        <v>122</v>
      </c>
      <c r="AR155" s="13" t="s">
        <v>122</v>
      </c>
      <c r="AS155" s="13" t="s">
        <v>122</v>
      </c>
      <c r="AT155" s="13" t="s">
        <v>122</v>
      </c>
      <c r="AU155" s="13" t="s">
        <v>122</v>
      </c>
      <c r="AV155" s="13" t="s">
        <v>122</v>
      </c>
      <c r="AW155" s="13" t="s">
        <v>122</v>
      </c>
      <c r="AX155" s="13" t="s">
        <v>122</v>
      </c>
      <c r="AY155" s="13" t="s">
        <v>122</v>
      </c>
      <c r="AZ155" s="13" t="s">
        <v>122</v>
      </c>
      <c r="BA155" s="13" t="s">
        <v>122</v>
      </c>
      <c r="BB155" s="13" t="s">
        <v>122</v>
      </c>
      <c r="BC155" s="13" t="s">
        <v>122</v>
      </c>
      <c r="BD155" s="13" t="s">
        <v>122</v>
      </c>
      <c r="BE155" s="13" t="s">
        <v>122</v>
      </c>
      <c r="BF155" s="13" t="s">
        <v>122</v>
      </c>
    </row>
    <row r="156" spans="2:58" s="15" customFormat="1" ht="18.75" x14ac:dyDescent="0.25">
      <c r="B156" s="2" t="str">
        <f>F_Inputs_Formatted!B156</f>
        <v>SWB</v>
      </c>
      <c r="C156" s="2" t="str">
        <f>F_Inputs_Formatted!C156</f>
        <v>South West Water</v>
      </c>
      <c r="D156" s="2" t="str">
        <f>F_Inputs_Formatted!D156</f>
        <v>England</v>
      </c>
      <c r="E156" s="2" t="str">
        <f>F_Inputs_Formatted!E156</f>
        <v>Company</v>
      </c>
      <c r="F156" s="2" t="str">
        <f>F_Inputs_Formatted!F156</f>
        <v>WaSC</v>
      </c>
      <c r="G156" s="2" t="str">
        <f>F_Inputs_Formatted!G156</f>
        <v>PCL Units</v>
      </c>
      <c r="H156" s="2" t="str">
        <f>F_Inputs_Formatted!H156</f>
        <v>OUT5_09_H_PR24</v>
      </c>
      <c r="I156" s="2" t="str">
        <f>F_Inputs_Formatted!I156</f>
        <v>SWBOUT5_09_H_PR24</v>
      </c>
      <c r="J156" s="2" t="str">
        <f>F_Inputs_Formatted!J156</f>
        <v>Totex</v>
      </c>
      <c r="K156" s="2" t="str">
        <f>F_Inputs_Formatted!K156</f>
        <v xml:space="preserve">Company view </v>
      </c>
      <c r="L156" s="2" t="str">
        <f>F_Inputs_Formatted!L156</f>
        <v>RWQ</v>
      </c>
      <c r="M156" s="2" t="str">
        <f>F_Inputs_Formatted!M156</f>
        <v>Underlying calculations for common performance commitments - wastewater - River water quality?(phosphorus) - Reduction in phosphorus from 2020</v>
      </c>
      <c r="N156" s="2" t="str">
        <f>F_Inputs_Formatted!N156</f>
        <v>kg</v>
      </c>
      <c r="O156" s="2">
        <f>F_Inputs_Formatted!O156</f>
        <v>4</v>
      </c>
      <c r="P156" s="2"/>
      <c r="Q156" s="141">
        <v>1173.12327</v>
      </c>
      <c r="R156" s="141">
        <v>1107.39985</v>
      </c>
      <c r="S156" s="141">
        <v>-1517.5013800000002</v>
      </c>
      <c r="T156" s="141">
        <v>337.20445000000001</v>
      </c>
      <c r="U156" s="141">
        <v>-103.77682999999999</v>
      </c>
      <c r="V156" s="141">
        <v>1274.3834099999999</v>
      </c>
      <c r="W156" s="141">
        <v>-1889.0558099999998</v>
      </c>
      <c r="X156" s="141">
        <v>296.82434000000001</v>
      </c>
      <c r="Y156" s="141">
        <v>1356.0027299999999</v>
      </c>
      <c r="Z156" s="141">
        <v>0</v>
      </c>
      <c r="AA156" s="141">
        <v>2765.21524</v>
      </c>
      <c r="AB156" s="141">
        <v>5782.6070500000005</v>
      </c>
      <c r="AC156" s="141">
        <v>5221.5382300000001</v>
      </c>
      <c r="AD156" s="141">
        <v>5262.1885600000005</v>
      </c>
      <c r="AE156" s="141">
        <v>4998.4695899999997</v>
      </c>
      <c r="AF156" s="141">
        <v>17647.718799999999</v>
      </c>
      <c r="AG156" s="141">
        <v>18615.635600000001</v>
      </c>
      <c r="AH156" s="141">
        <v>19822.433850000001</v>
      </c>
      <c r="AI156" s="141">
        <v>23046.108039999999</v>
      </c>
      <c r="AJ156" s="21"/>
      <c r="AK156" s="21"/>
      <c r="AL156" s="21"/>
      <c r="AM156" s="13" t="str">
        <f>IF(P156&lt;&gt;"","Ref required","")</f>
        <v/>
      </c>
      <c r="AN156" s="13" t="s">
        <v>354</v>
      </c>
      <c r="AO156" s="13" t="s">
        <v>354</v>
      </c>
      <c r="AP156" s="13" t="s">
        <v>354</v>
      </c>
      <c r="AQ156" s="13" t="s">
        <v>354</v>
      </c>
      <c r="AR156" s="13" t="s">
        <v>354</v>
      </c>
      <c r="AS156" s="13" t="s">
        <v>354</v>
      </c>
      <c r="AT156" s="13" t="s">
        <v>354</v>
      </c>
      <c r="AU156" s="13" t="s">
        <v>354</v>
      </c>
      <c r="AV156" s="13" t="s">
        <v>354</v>
      </c>
      <c r="AW156" s="13" t="s">
        <v>354</v>
      </c>
      <c r="AX156" s="13" t="s">
        <v>354</v>
      </c>
      <c r="AY156" s="13" t="s">
        <v>354</v>
      </c>
      <c r="AZ156" s="13" t="s">
        <v>354</v>
      </c>
      <c r="BA156" s="13" t="s">
        <v>354</v>
      </c>
      <c r="BB156" s="13" t="s">
        <v>354</v>
      </c>
      <c r="BC156" s="13" t="s">
        <v>354</v>
      </c>
      <c r="BD156" s="13" t="s">
        <v>354</v>
      </c>
      <c r="BE156" s="13" t="s">
        <v>354</v>
      </c>
      <c r="BF156" s="13" t="s">
        <v>354</v>
      </c>
    </row>
    <row r="157" spans="2:58" s="15" customFormat="1" ht="18.75" x14ac:dyDescent="0.25">
      <c r="B157" s="2" t="str">
        <f>F_Inputs_Formatted!B157</f>
        <v>BRL</v>
      </c>
      <c r="C157" s="2" t="str">
        <f>F_Inputs_Formatted!C157</f>
        <v>Bristol Water</v>
      </c>
      <c r="D157" s="2" t="str">
        <f>F_Inputs_Formatted!D157</f>
        <v>England</v>
      </c>
      <c r="E157" s="2" t="str">
        <f>F_Inputs_Formatted!E157</f>
        <v>Company</v>
      </c>
      <c r="F157" s="2" t="str">
        <f>F_Inputs_Formatted!F157</f>
        <v>WoC</v>
      </c>
      <c r="G157" s="2" t="str">
        <f>F_Inputs_Formatted!G157</f>
        <v>PCL Units</v>
      </c>
      <c r="H157" s="2" t="str">
        <f>F_Inputs_Formatted!H157</f>
        <v>OUT5_09_H_PR24</v>
      </c>
      <c r="I157" s="2" t="str">
        <f>F_Inputs_Formatted!I157</f>
        <v>BRLOUT5_09_H_PR24</v>
      </c>
      <c r="J157" s="2" t="str">
        <f>F_Inputs_Formatted!J157</f>
        <v>Totex</v>
      </c>
      <c r="K157" s="2" t="str">
        <f>F_Inputs_Formatted!K157</f>
        <v xml:space="preserve">Company view </v>
      </c>
      <c r="L157" s="2" t="str">
        <f>F_Inputs_Formatted!L157</f>
        <v>RWQ</v>
      </c>
      <c r="M157" s="2" t="str">
        <f>F_Inputs_Formatted!M157</f>
        <v>Underlying calculations for common performance commitments - wastewater - River water quality?(phosphorus) - Reduction in phosphorus from 2020</v>
      </c>
      <c r="N157" s="2" t="str">
        <f>F_Inputs_Formatted!N157</f>
        <v>kg</v>
      </c>
      <c r="O157" s="2">
        <f>F_Inputs_Formatted!O157</f>
        <v>4</v>
      </c>
      <c r="P157" s="2"/>
      <c r="Q157" s="2" t="s">
        <v>123</v>
      </c>
      <c r="R157" s="2" t="s">
        <v>123</v>
      </c>
      <c r="S157" s="2" t="s">
        <v>123</v>
      </c>
      <c r="T157" s="2" t="s">
        <v>123</v>
      </c>
      <c r="U157" s="2" t="s">
        <v>123</v>
      </c>
      <c r="V157" s="2" t="s">
        <v>123</v>
      </c>
      <c r="W157" s="2" t="s">
        <v>123</v>
      </c>
      <c r="X157" s="2" t="s">
        <v>123</v>
      </c>
      <c r="Y157" s="2" t="s">
        <v>123</v>
      </c>
      <c r="Z157" s="2" t="s">
        <v>123</v>
      </c>
      <c r="AA157" s="2" t="s">
        <v>123</v>
      </c>
      <c r="AB157" s="2" t="s">
        <v>123</v>
      </c>
      <c r="AC157" s="2" t="s">
        <v>123</v>
      </c>
      <c r="AD157" s="2" t="s">
        <v>123</v>
      </c>
      <c r="AE157" s="2" t="s">
        <v>123</v>
      </c>
      <c r="AF157" s="2" t="s">
        <v>123</v>
      </c>
      <c r="AG157" s="2" t="s">
        <v>123</v>
      </c>
      <c r="AH157" s="2" t="s">
        <v>123</v>
      </c>
      <c r="AI157" s="2" t="s">
        <v>123</v>
      </c>
      <c r="AJ157" s="21"/>
      <c r="AK157" s="21"/>
      <c r="AL157" s="21"/>
      <c r="AM157" s="13" t="str">
        <f>IF(P157&lt;&gt;"","Ref required","")</f>
        <v/>
      </c>
      <c r="AN157" s="13" t="s">
        <v>122</v>
      </c>
      <c r="AO157" s="13" t="s">
        <v>122</v>
      </c>
      <c r="AP157" s="13" t="s">
        <v>122</v>
      </c>
      <c r="AQ157" s="13" t="s">
        <v>122</v>
      </c>
      <c r="AR157" s="13" t="s">
        <v>122</v>
      </c>
      <c r="AS157" s="13" t="s">
        <v>122</v>
      </c>
      <c r="AT157" s="13" t="s">
        <v>122</v>
      </c>
      <c r="AU157" s="13" t="s">
        <v>122</v>
      </c>
      <c r="AV157" s="13" t="s">
        <v>122</v>
      </c>
      <c r="AW157" s="13" t="s">
        <v>122</v>
      </c>
      <c r="AX157" s="13" t="s">
        <v>122</v>
      </c>
      <c r="AY157" s="13" t="s">
        <v>122</v>
      </c>
      <c r="AZ157" s="13" t="s">
        <v>122</v>
      </c>
      <c r="BA157" s="13" t="s">
        <v>122</v>
      </c>
      <c r="BB157" s="13" t="s">
        <v>122</v>
      </c>
      <c r="BC157" s="13" t="s">
        <v>122</v>
      </c>
      <c r="BD157" s="13" t="s">
        <v>122</v>
      </c>
      <c r="BE157" s="13" t="s">
        <v>122</v>
      </c>
      <c r="BF157" s="13" t="s">
        <v>122</v>
      </c>
    </row>
    <row r="158" spans="2:58" s="15" customFormat="1" ht="18.75" x14ac:dyDescent="0.25">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c r="AA158" s="86"/>
      <c r="AB158" s="86"/>
      <c r="AC158" s="86"/>
      <c r="AD158" s="86"/>
      <c r="AE158" s="86"/>
      <c r="AF158" s="86"/>
      <c r="AG158" s="86"/>
      <c r="AH158" s="86"/>
      <c r="AI158" s="86"/>
      <c r="AJ158" s="21"/>
      <c r="AK158" s="21"/>
      <c r="AL158" s="21"/>
    </row>
    <row r="159" spans="2:58" s="21" customFormat="1" ht="18.75" x14ac:dyDescent="0.25">
      <c r="B159" s="118" t="s">
        <v>16</v>
      </c>
      <c r="C159" s="118"/>
      <c r="D159" s="118"/>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c r="AA159" s="118"/>
      <c r="AB159" s="118"/>
      <c r="AC159" s="118"/>
      <c r="AD159" s="118"/>
      <c r="AE159" s="118"/>
      <c r="AF159" s="118"/>
      <c r="AG159" s="118"/>
      <c r="AH159" s="118"/>
      <c r="AI159" s="118"/>
    </row>
  </sheetData>
  <autoFilter ref="A4:AI157" xr:uid="{A8E50027-625F-481C-8273-77C2A729A411}"/>
  <mergeCells count="3">
    <mergeCell ref="A1:B1"/>
    <mergeCell ref="A3:B3"/>
    <mergeCell ref="AK4:AL4"/>
  </mergeCells>
  <phoneticPr fontId="4"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637D7-5C57-4E3A-B4FE-67FAD22BDD8D}">
  <sheetPr>
    <tabColor theme="6" tint="0.79998168889431442"/>
  </sheetPr>
  <dimension ref="A1:AS159"/>
  <sheetViews>
    <sheetView showGridLines="0" zoomScale="80" zoomScaleNormal="80" workbookViewId="0">
      <pane xSplit="2" ySplit="4" topLeftCell="V20" activePane="bottomRight" state="frozen"/>
      <selection pane="topRight"/>
      <selection pane="bottomLeft"/>
      <selection pane="bottomRight" sqref="A1:B1"/>
    </sheetView>
  </sheetViews>
  <sheetFormatPr defaultRowHeight="14.25" zeroHeight="1" x14ac:dyDescent="0.2"/>
  <cols>
    <col min="3" max="3" width="18.375" customWidth="1"/>
    <col min="7" max="7" width="12.875" customWidth="1"/>
    <col min="8" max="9" width="20.375" customWidth="1"/>
    <col min="10" max="10" width="15.625" customWidth="1"/>
    <col min="11" max="12" width="20.375" customWidth="1"/>
    <col min="13" max="13" width="165.875" customWidth="1"/>
    <col min="14" max="16" width="20.375" customWidth="1"/>
    <col min="17" max="34" width="14.75" customWidth="1"/>
    <col min="35" max="35" width="16.5" customWidth="1"/>
  </cols>
  <sheetData>
    <row r="1" spans="1:45" s="22" customFormat="1" ht="15" x14ac:dyDescent="0.25">
      <c r="A1" s="136"/>
      <c r="B1" s="136"/>
      <c r="C1" s="18"/>
      <c r="D1" s="18"/>
      <c r="E1" s="18"/>
      <c r="F1" s="18"/>
      <c r="G1" s="19"/>
      <c r="H1" s="19"/>
      <c r="I1" s="19"/>
      <c r="J1" s="19"/>
      <c r="K1" s="19"/>
      <c r="L1" s="19"/>
      <c r="M1" s="19"/>
      <c r="N1" s="19"/>
      <c r="O1" s="19"/>
      <c r="P1" s="19"/>
      <c r="Q1" s="20"/>
      <c r="R1" s="20"/>
      <c r="S1" s="20"/>
      <c r="T1" s="20"/>
      <c r="U1" s="20"/>
      <c r="V1" s="20"/>
      <c r="W1" s="20"/>
      <c r="X1" s="20"/>
      <c r="Y1" s="20"/>
      <c r="Z1" s="20"/>
      <c r="AA1" s="20"/>
      <c r="AB1" s="20"/>
      <c r="AC1" s="20"/>
      <c r="AD1" s="20"/>
      <c r="AE1" s="20"/>
      <c r="AF1" s="20"/>
      <c r="AG1" s="20"/>
      <c r="AH1" s="20"/>
      <c r="AI1" s="20"/>
    </row>
    <row r="2" spans="1:45" s="22" customFormat="1" ht="23.25" x14ac:dyDescent="0.25">
      <c r="A2" s="20"/>
      <c r="B2" s="33" t="str">
        <f>Overview!B2 &amp;" - final data"</f>
        <v>River Water Quality - final data</v>
      </c>
      <c r="C2" s="34"/>
      <c r="D2" s="34"/>
      <c r="E2" s="34"/>
      <c r="F2" s="34"/>
      <c r="G2" s="34"/>
      <c r="H2" s="34"/>
      <c r="I2" s="34"/>
      <c r="J2" s="34"/>
      <c r="K2" s="34"/>
      <c r="L2" s="34"/>
      <c r="M2" s="34"/>
      <c r="N2" s="34"/>
      <c r="O2" s="34"/>
      <c r="P2" s="34"/>
      <c r="Q2" s="20"/>
      <c r="R2" s="20"/>
      <c r="S2" s="20"/>
      <c r="T2" s="20"/>
      <c r="U2" s="20"/>
      <c r="V2" s="20"/>
      <c r="W2" s="20"/>
      <c r="X2" s="20"/>
      <c r="Y2" s="20"/>
      <c r="Z2" s="20"/>
      <c r="AA2" s="20"/>
      <c r="AB2" s="20"/>
      <c r="AC2" s="20"/>
      <c r="AD2" s="20"/>
      <c r="AE2" s="20"/>
      <c r="AF2" s="20"/>
      <c r="AG2" s="20"/>
      <c r="AH2" s="20"/>
      <c r="AI2" s="20"/>
    </row>
    <row r="3" spans="1:45" s="15" customFormat="1" ht="15" x14ac:dyDescent="0.25">
      <c r="A3" s="137"/>
      <c r="B3" s="137"/>
      <c r="C3" s="26"/>
      <c r="D3" s="26"/>
      <c r="E3" s="26"/>
      <c r="F3" s="26"/>
      <c r="G3" s="27"/>
      <c r="H3" s="27"/>
      <c r="I3" s="27"/>
      <c r="J3" s="27"/>
      <c r="K3" s="27"/>
      <c r="L3" s="27"/>
      <c r="M3" s="27"/>
      <c r="N3" s="27"/>
      <c r="O3" s="27"/>
      <c r="P3" s="27"/>
      <c r="Q3" s="28"/>
      <c r="R3" s="28"/>
      <c r="S3" s="28"/>
      <c r="T3" s="28"/>
      <c r="U3" s="28"/>
      <c r="V3" s="28"/>
      <c r="W3" s="28"/>
      <c r="X3" s="28"/>
      <c r="Y3" s="28"/>
      <c r="Z3" s="28"/>
      <c r="AA3" s="28"/>
      <c r="AB3" s="28"/>
      <c r="AC3" s="28"/>
      <c r="AD3" s="28"/>
      <c r="AE3" s="28"/>
      <c r="AF3" s="28"/>
      <c r="AG3" s="28"/>
      <c r="AH3" s="28"/>
      <c r="AI3" s="28"/>
    </row>
    <row r="4" spans="1:45" s="30" customFormat="1" ht="18.75" x14ac:dyDescent="0.3">
      <c r="A4" s="1"/>
      <c r="B4" s="2" t="s">
        <v>102</v>
      </c>
      <c r="C4" s="2" t="s">
        <v>103</v>
      </c>
      <c r="D4" s="2" t="s">
        <v>104</v>
      </c>
      <c r="E4" s="2" t="s">
        <v>105</v>
      </c>
      <c r="F4" s="2" t="s">
        <v>106</v>
      </c>
      <c r="G4" s="3" t="s">
        <v>107</v>
      </c>
      <c r="H4" s="4" t="s">
        <v>108</v>
      </c>
      <c r="I4" s="4" t="s">
        <v>109</v>
      </c>
      <c r="J4" s="4" t="s">
        <v>110</v>
      </c>
      <c r="K4" s="4" t="s">
        <v>111</v>
      </c>
      <c r="L4" s="4" t="s">
        <v>112</v>
      </c>
      <c r="M4" s="4" t="s">
        <v>113</v>
      </c>
      <c r="N4" s="4" t="s">
        <v>114</v>
      </c>
      <c r="O4" s="4" t="s">
        <v>115</v>
      </c>
      <c r="P4" s="4" t="s">
        <v>43</v>
      </c>
      <c r="Q4" s="5" t="s">
        <v>24</v>
      </c>
      <c r="R4" s="5" t="s">
        <v>25</v>
      </c>
      <c r="S4" s="5" t="s">
        <v>26</v>
      </c>
      <c r="T4" s="5" t="s">
        <v>27</v>
      </c>
      <c r="U4" s="5" t="s">
        <v>28</v>
      </c>
      <c r="V4" s="5" t="s">
        <v>29</v>
      </c>
      <c r="W4" s="5" t="s">
        <v>30</v>
      </c>
      <c r="X4" s="5" t="s">
        <v>31</v>
      </c>
      <c r="Y4" s="5" t="s">
        <v>32</v>
      </c>
      <c r="Z4" s="5" t="s">
        <v>33</v>
      </c>
      <c r="AA4" s="5" t="s">
        <v>34</v>
      </c>
      <c r="AB4" s="5" t="s">
        <v>35</v>
      </c>
      <c r="AC4" s="5" t="s">
        <v>36</v>
      </c>
      <c r="AD4" s="6" t="s">
        <v>37</v>
      </c>
      <c r="AE4" s="6" t="s">
        <v>38</v>
      </c>
      <c r="AF4" s="6" t="s">
        <v>39</v>
      </c>
      <c r="AG4" s="6" t="s">
        <v>40</v>
      </c>
      <c r="AH4" s="6" t="s">
        <v>41</v>
      </c>
      <c r="AI4" s="6" t="s">
        <v>42</v>
      </c>
    </row>
    <row r="5" spans="1:45" s="15" customFormat="1" ht="15" x14ac:dyDescent="0.25">
      <c r="A5" s="7"/>
      <c r="B5" s="8" t="s">
        <v>47</v>
      </c>
      <c r="C5" s="9" t="str">
        <f>_xlfn.XLOOKUP($B5,FD_Lists!$B$4:$B$25,FD_Lists!C$4:C$25)</f>
        <v>Anglian Water</v>
      </c>
      <c r="D5" s="9" t="str">
        <f>_xlfn.XLOOKUP($B5,FD_Lists!$B$4:$B$25,FD_Lists!D$4:D$25)</f>
        <v>England</v>
      </c>
      <c r="E5" s="9" t="str">
        <f>_xlfn.XLOOKUP($B5,FD_Lists!$B$4:$B$25,FD_Lists!E$4:E$25)</f>
        <v>Company</v>
      </c>
      <c r="F5" s="9" t="str">
        <f>_xlfn.XLOOKUP($B5,FD_Lists!$B$4:$B$25,FD_Lists!F$4:F$25)</f>
        <v>WaSC</v>
      </c>
      <c r="G5" s="10" t="s">
        <v>116</v>
      </c>
      <c r="H5" s="52" t="s">
        <v>124</v>
      </c>
      <c r="I5" s="11" t="str">
        <f>B5&amp;H5</f>
        <v>ANHOUT5_09_PR24_OFWAT</v>
      </c>
      <c r="J5" s="11" t="s">
        <v>117</v>
      </c>
      <c r="K5" s="11" t="s">
        <v>118</v>
      </c>
      <c r="L5" s="11" t="s">
        <v>119</v>
      </c>
      <c r="M5" s="64" t="str">
        <f>_xlfn.XLOOKUP(F_Inputs_Formatted!H5,F_Inputs!$B:$B,F_Inputs!C:C)</f>
        <v>Underlying calculations for common performance commitments - wastewater - River water quality?(phosphorus) - Reduction in phosphorus as a percentage of load discharged from treatment works in 2020</v>
      </c>
      <c r="N5" s="64" t="str">
        <f>_xlfn.XLOOKUP(F_Inputs_Formatted!H5,F_Inputs!$B:$B,F_Inputs!D:D)</f>
        <v>%</v>
      </c>
      <c r="O5" s="11">
        <v>4</v>
      </c>
      <c r="P5" s="11"/>
      <c r="Q5" s="75">
        <f>IF(Overrides!Q5&lt;&gt;"",Overrides!Q5,F_Inputs_Formatted!Q5)</f>
        <v>0</v>
      </c>
      <c r="R5" s="75">
        <f>IF(Overrides!R5&lt;&gt;"",Overrides!R5,F_Inputs_Formatted!R5)</f>
        <v>-4.5900000000000003E-2</v>
      </c>
      <c r="S5" s="75">
        <f>IF(Overrides!S5&lt;&gt;"",Overrides!S5,F_Inputs_Formatted!S5)</f>
        <v>-3.0300000000000001E-2</v>
      </c>
      <c r="T5" s="75">
        <f>IF(Overrides!T5&lt;&gt;"",Overrides!T5,F_Inputs_Formatted!T5)</f>
        <v>-0.31309999999999999</v>
      </c>
      <c r="U5" s="75">
        <f>IF(Overrides!U5&lt;&gt;"",Overrides!U5,F_Inputs_Formatted!U5)</f>
        <v>-0.41789999999999999</v>
      </c>
      <c r="V5" s="75">
        <f>IF(Overrides!V5&lt;&gt;"",Overrides!V5,F_Inputs_Formatted!V5)</f>
        <v>-0.46879999999999999</v>
      </c>
      <c r="W5" s="75">
        <f>IF(Overrides!W5&lt;&gt;"",Overrides!W5,F_Inputs_Formatted!W5)</f>
        <v>-0.42520000000000002</v>
      </c>
      <c r="X5" s="75">
        <f>IF(Overrides!X5&lt;&gt;"",Overrides!X5,F_Inputs_Formatted!X5)</f>
        <v>-0.39739999999999998</v>
      </c>
      <c r="Y5" s="75">
        <f>IF(Overrides!Y5&lt;&gt;"",Overrides!Y5,F_Inputs_Formatted!Y5)</f>
        <v>-0.36449999999999999</v>
      </c>
      <c r="Z5" s="75">
        <f>IF(Overrides!Z5&lt;&gt;"",Overrides!Z5,F_Inputs_Formatted!Z5)</f>
        <v>0</v>
      </c>
      <c r="AA5" s="75">
        <f>IF(Overrides!AA5&lt;&gt;"",Overrides!AA5,F_Inputs_Formatted!AA5)</f>
        <v>1.2999999999999999E-2</v>
      </c>
      <c r="AB5" s="75">
        <f>IF(Overrides!AB5&lt;&gt;"",Overrides!AB5,F_Inputs_Formatted!AB5)</f>
        <v>5.7000000000000002E-2</v>
      </c>
      <c r="AC5" s="75">
        <f>IF(Overrides!AC5&lt;&gt;"",Overrides!AC5,F_Inputs_Formatted!AC5)</f>
        <v>-6.0000000000000001E-3</v>
      </c>
      <c r="AD5" s="75">
        <f>IF(Overrides!AD5&lt;&gt;"",Overrides!AD5,F_Inputs_Formatted!AD5)</f>
        <v>0</v>
      </c>
      <c r="AE5" s="75">
        <f>IF(Overrides!AE5&lt;&gt;"",Overrides!AE5,F_Inputs_Formatted!AE5)</f>
        <v>0.13400000000000001</v>
      </c>
      <c r="AF5" s="75">
        <f>IF(Overrides!AF5&lt;&gt;"",Overrides!AF5,F_Inputs_Formatted!AF5)</f>
        <v>0.12989999999999999</v>
      </c>
      <c r="AG5" s="75">
        <f>IF(Overrides!AG5&lt;&gt;"",Overrides!AG5,F_Inputs_Formatted!AG5)</f>
        <v>0.1361</v>
      </c>
      <c r="AH5" s="75">
        <f>IF(Overrides!AH5&lt;&gt;"",Overrides!AH5,F_Inputs_Formatted!AH5)</f>
        <v>0.14680000000000001</v>
      </c>
      <c r="AI5" s="75">
        <f>IF(Overrides!AI5&lt;&gt;"",Overrides!AI5,F_Inputs_Formatted!AI5)</f>
        <v>0.14580000000000001</v>
      </c>
      <c r="AK5" s="35"/>
      <c r="AL5" s="36"/>
      <c r="AM5" s="36"/>
      <c r="AN5" s="36"/>
      <c r="AO5" s="36"/>
      <c r="AP5" s="36"/>
    </row>
    <row r="6" spans="1:45" s="15" customFormat="1" ht="15" x14ac:dyDescent="0.25">
      <c r="A6" s="7"/>
      <c r="B6" s="9" t="s">
        <v>69</v>
      </c>
      <c r="C6" s="9" t="str">
        <f>_xlfn.XLOOKUP($B6,FD_Lists!$B$4:$B$25,FD_Lists!C$4:C$25)</f>
        <v>Dŵr Cymru</v>
      </c>
      <c r="D6" s="9" t="str">
        <f>_xlfn.XLOOKUP($B6,FD_Lists!$B$4:$B$25,FD_Lists!D$4:D$25)</f>
        <v>Wales</v>
      </c>
      <c r="E6" s="9" t="str">
        <f>_xlfn.XLOOKUP($B6,FD_Lists!$B$4:$B$25,FD_Lists!E$4:E$25)</f>
        <v>Company</v>
      </c>
      <c r="F6" s="9" t="str">
        <f>_xlfn.XLOOKUP($B6,FD_Lists!$B$4:$B$25,FD_Lists!F$4:F$25)</f>
        <v>WaSC</v>
      </c>
      <c r="G6" s="10" t="s">
        <v>116</v>
      </c>
      <c r="H6" s="52" t="s">
        <v>124</v>
      </c>
      <c r="I6" s="11" t="str">
        <f t="shared" ref="I6:I21" si="0">B6&amp;H6</f>
        <v>WSHOUT5_09_PR24_OFWAT</v>
      </c>
      <c r="J6" s="11" t="s">
        <v>117</v>
      </c>
      <c r="K6" s="11" t="s">
        <v>118</v>
      </c>
      <c r="L6" s="11" t="s">
        <v>119</v>
      </c>
      <c r="M6" s="64" t="str">
        <f>_xlfn.XLOOKUP(F_Inputs_Formatted!H6,F_Inputs!$B:$B,F_Inputs!C:C)</f>
        <v>Underlying calculations for common performance commitments - wastewater - River water quality?(phosphorus) - Reduction in phosphorus as a percentage of load discharged from treatment works in 2020</v>
      </c>
      <c r="N6" s="64" t="str">
        <f>_xlfn.XLOOKUP(F_Inputs_Formatted!H6,F_Inputs!$B:$B,F_Inputs!D:D)</f>
        <v>%</v>
      </c>
      <c r="O6" s="11">
        <v>4</v>
      </c>
      <c r="P6" s="11"/>
      <c r="Q6" s="75">
        <f>IF(Overrides!Q6&lt;&gt;"",Overrides!Q6,F_Inputs_Formatted!Q6)</f>
        <v>5.4300000000000001E-2</v>
      </c>
      <c r="R6" s="75">
        <f>IF(Overrides!R6&lt;&gt;"",Overrides!R6,F_Inputs_Formatted!R6)</f>
        <v>4.87E-2</v>
      </c>
      <c r="S6" s="75">
        <f>IF(Overrides!S6&lt;&gt;"",Overrides!S6,F_Inputs_Formatted!S6)</f>
        <v>1.89E-2</v>
      </c>
      <c r="T6" s="75">
        <f>IF(Overrides!T6&lt;&gt;"",Overrides!T6,F_Inputs_Formatted!T6)</f>
        <v>2.76E-2</v>
      </c>
      <c r="U6" s="75">
        <f>IF(Overrides!U6&lt;&gt;"",Overrides!U6,F_Inputs_Formatted!U6)</f>
        <v>-3.5700000000000003E-2</v>
      </c>
      <c r="V6" s="75">
        <f>IF(Overrides!V6&lt;&gt;"",Overrides!V6,F_Inputs_Formatted!V6)</f>
        <v>1.0200000000000001E-2</v>
      </c>
      <c r="W6" s="75">
        <f>IF(Overrides!W6&lt;&gt;"",Overrides!W6,F_Inputs_Formatted!W6)</f>
        <v>-7.9000000000000008E-3</v>
      </c>
      <c r="X6" s="75">
        <f>IF(Overrides!X6&lt;&gt;"",Overrides!X6,F_Inputs_Formatted!X6)</f>
        <v>-5.0000000000000001E-3</v>
      </c>
      <c r="Y6" s="75">
        <f>IF(Overrides!Y6&lt;&gt;"",Overrides!Y6,F_Inputs_Formatted!Y6)</f>
        <v>-1E-3</v>
      </c>
      <c r="Z6" s="75">
        <f>IF(Overrides!Z6&lt;&gt;"",Overrides!Z6,F_Inputs_Formatted!Z6)</f>
        <v>0</v>
      </c>
      <c r="AA6" s="75">
        <f>IF(Overrides!AA6&lt;&gt;"",Overrides!AA6,F_Inputs_Formatted!AA6)</f>
        <v>1.8499999999999999E-2</v>
      </c>
      <c r="AB6" s="75">
        <f>IF(Overrides!AB6&lt;&gt;"",Overrides!AB6,F_Inputs_Formatted!AB6)</f>
        <v>3.0499999999999999E-2</v>
      </c>
      <c r="AC6" s="75">
        <f>IF(Overrides!AC6&lt;&gt;"",Overrides!AC6,F_Inputs_Formatted!AC6)</f>
        <v>1E-4</v>
      </c>
      <c r="AD6" s="75">
        <f>IF(Overrides!AD6&lt;&gt;"",Overrides!AD6,F_Inputs_Formatted!AD6)</f>
        <v>0.1081</v>
      </c>
      <c r="AE6" s="75">
        <f>IF(Overrides!AE6&lt;&gt;"",Overrides!AE6,F_Inputs_Formatted!AE6)</f>
        <v>0.1187</v>
      </c>
      <c r="AF6" s="75">
        <f>IF(Overrides!AF6&lt;&gt;"",Overrides!AF6,F_Inputs_Formatted!AF6)</f>
        <v>0.2384</v>
      </c>
      <c r="AG6" s="75">
        <f>IF(Overrides!AG6&lt;&gt;"",Overrides!AG6,F_Inputs_Formatted!AG6)</f>
        <v>0.23899999999999999</v>
      </c>
      <c r="AH6" s="75">
        <f>IF(Overrides!AH6&lt;&gt;"",Overrides!AH6,F_Inputs_Formatted!AH6)</f>
        <v>0.26640000000000003</v>
      </c>
      <c r="AI6" s="75">
        <f>IF(Overrides!AI6&lt;&gt;"",Overrides!AI6,F_Inputs_Formatted!AI6)</f>
        <v>0.26819999999999999</v>
      </c>
      <c r="AK6" s="35"/>
      <c r="AL6" s="36"/>
      <c r="AM6" s="36"/>
      <c r="AN6" s="36"/>
      <c r="AO6" s="36"/>
      <c r="AP6" s="36"/>
      <c r="AQ6" s="36"/>
      <c r="AR6" s="36"/>
      <c r="AS6" s="36"/>
    </row>
    <row r="7" spans="1:45" s="15" customFormat="1" ht="15" x14ac:dyDescent="0.25">
      <c r="A7" s="7"/>
      <c r="B7" s="9" t="s">
        <v>71</v>
      </c>
      <c r="C7" s="9" t="str">
        <f>_xlfn.XLOOKUP($B7,FD_Lists!$B$4:$B$25,FD_Lists!C$4:C$25)</f>
        <v>Hafren Dyfrdwy</v>
      </c>
      <c r="D7" s="9" t="str">
        <f>_xlfn.XLOOKUP($B7,FD_Lists!$B$4:$B$25,FD_Lists!D$4:D$25)</f>
        <v>Wales</v>
      </c>
      <c r="E7" s="9" t="str">
        <f>_xlfn.XLOOKUP($B7,FD_Lists!$B$4:$B$25,FD_Lists!E$4:E$25)</f>
        <v>Company</v>
      </c>
      <c r="F7" s="9" t="str">
        <f>_xlfn.XLOOKUP($B7,FD_Lists!$B$4:$B$25,FD_Lists!F$4:F$25)</f>
        <v>WaSC</v>
      </c>
      <c r="G7" s="10" t="s">
        <v>116</v>
      </c>
      <c r="H7" s="52" t="s">
        <v>124</v>
      </c>
      <c r="I7" s="11" t="str">
        <f t="shared" si="0"/>
        <v>HDDOUT5_09_PR24_OFWAT</v>
      </c>
      <c r="J7" s="11" t="s">
        <v>117</v>
      </c>
      <c r="K7" s="11" t="s">
        <v>118</v>
      </c>
      <c r="L7" s="11" t="s">
        <v>119</v>
      </c>
      <c r="M7" s="64" t="str">
        <f>_xlfn.XLOOKUP(F_Inputs_Formatted!H7,F_Inputs!$B:$B,F_Inputs!C:C)</f>
        <v>Underlying calculations for common performance commitments - wastewater - River water quality?(phosphorus) - Reduction in phosphorus as a percentage of load discharged from treatment works in 2020</v>
      </c>
      <c r="N7" s="64" t="str">
        <f>_xlfn.XLOOKUP(F_Inputs_Formatted!H7,F_Inputs!$B:$B,F_Inputs!D:D)</f>
        <v>%</v>
      </c>
      <c r="O7" s="11">
        <v>4</v>
      </c>
      <c r="P7" s="11"/>
      <c r="Q7" s="75">
        <f>IF(Overrides!Q7&lt;&gt;"",Overrides!Q7,F_Inputs_Formatted!Q7)</f>
        <v>-4.3E-3</v>
      </c>
      <c r="R7" s="75">
        <f>IF(Overrides!R7&lt;&gt;"",Overrides!R7,F_Inputs_Formatted!R7)</f>
        <v>-6.9999999999999999E-4</v>
      </c>
      <c r="S7" s="75">
        <f>IF(Overrides!S7&lt;&gt;"",Overrides!S7,F_Inputs_Formatted!S7)</f>
        <v>2.0000000000000001E-4</v>
      </c>
      <c r="T7" s="75">
        <f>IF(Overrides!T7&lt;&gt;"",Overrides!T7,F_Inputs_Formatted!T7)</f>
        <v>4.0000000000000002E-4</v>
      </c>
      <c r="U7" s="75">
        <f>IF(Overrides!U7&lt;&gt;"",Overrides!U7,F_Inputs_Formatted!U7)</f>
        <v>-4.1999999999999997E-3</v>
      </c>
      <c r="V7" s="75">
        <f>IF(Overrides!V7&lt;&gt;"",Overrides!V7,F_Inputs_Formatted!V7)</f>
        <v>-5.0000000000000001E-4</v>
      </c>
      <c r="W7" s="75">
        <f>IF(Overrides!W7&lt;&gt;"",Overrides!W7,F_Inputs_Formatted!W7)</f>
        <v>-2.9999999999999997E-4</v>
      </c>
      <c r="X7" s="75">
        <f>IF(Overrides!X7&lt;&gt;"",Overrides!X7,F_Inputs_Formatted!X7)</f>
        <v>6.9999999999999999E-4</v>
      </c>
      <c r="Y7" s="75">
        <f>IF(Overrides!Y7&lt;&gt;"",Overrides!Y7,F_Inputs_Formatted!Y7)</f>
        <v>8.0000000000000004E-4</v>
      </c>
      <c r="Z7" s="75">
        <f>IF(Overrides!Z7&lt;&gt;"",Overrides!Z7,F_Inputs_Formatted!Z7)</f>
        <v>0</v>
      </c>
      <c r="AA7" s="75">
        <f>IF(Overrides!AA7&lt;&gt;"",Overrides!AA7,F_Inputs_Formatted!AA7)</f>
        <v>-1E-3</v>
      </c>
      <c r="AB7" s="75">
        <f>IF(Overrides!AB7&lt;&gt;"",Overrides!AB7,F_Inputs_Formatted!AB7)</f>
        <v>-2.3999999999999998E-3</v>
      </c>
      <c r="AC7" s="75">
        <f>IF(Overrides!AC7&lt;&gt;"",Overrides!AC7,F_Inputs_Formatted!AC7)</f>
        <v>0</v>
      </c>
      <c r="AD7" s="75">
        <f>IF(Overrides!AD7&lt;&gt;"",Overrides!AD7,F_Inputs_Formatted!AD7)</f>
        <v>0</v>
      </c>
      <c r="AE7" s="75">
        <f>IF(Overrides!AE7&lt;&gt;"",Overrides!AE7,F_Inputs_Formatted!AE7)</f>
        <v>0.1114</v>
      </c>
      <c r="AF7" s="75">
        <f>IF(Overrides!AF7&lt;&gt;"",Overrides!AF7,F_Inputs_Formatted!AF7)</f>
        <v>0.1114</v>
      </c>
      <c r="AG7" s="75">
        <f>IF(Overrides!AG7&lt;&gt;"",Overrides!AG7,F_Inputs_Formatted!AG7)</f>
        <v>0.1114</v>
      </c>
      <c r="AH7" s="75">
        <f>IF(Overrides!AH7&lt;&gt;"",Overrides!AH7,F_Inputs_Formatted!AH7)</f>
        <v>0.1114</v>
      </c>
      <c r="AI7" s="75">
        <f>IF(Overrides!AI7&lt;&gt;"",Overrides!AI7,F_Inputs_Formatted!AI7)</f>
        <v>0.1114</v>
      </c>
      <c r="AK7" s="35"/>
      <c r="AL7" s="36"/>
      <c r="AM7" s="36"/>
      <c r="AN7" s="36"/>
      <c r="AO7" s="36"/>
      <c r="AP7" s="36"/>
    </row>
    <row r="8" spans="1:45" s="15" customFormat="1" ht="15" x14ac:dyDescent="0.25">
      <c r="A8" s="7"/>
      <c r="B8" s="9" t="s">
        <v>75</v>
      </c>
      <c r="C8" s="9" t="str">
        <f>_xlfn.XLOOKUP($B8,FD_Lists!$B$4:$B$25,FD_Lists!C$4:C$25)</f>
        <v>Northumbrian Water</v>
      </c>
      <c r="D8" s="9" t="str">
        <f>_xlfn.XLOOKUP($B8,FD_Lists!$B$4:$B$25,FD_Lists!D$4:D$25)</f>
        <v>England</v>
      </c>
      <c r="E8" s="9" t="str">
        <f>_xlfn.XLOOKUP($B8,FD_Lists!$B$4:$B$25,FD_Lists!E$4:E$25)</f>
        <v>Company</v>
      </c>
      <c r="F8" s="9" t="str">
        <f>_xlfn.XLOOKUP($B8,FD_Lists!$B$4:$B$25,FD_Lists!F$4:F$25)</f>
        <v>WaSC</v>
      </c>
      <c r="G8" s="10" t="s">
        <v>116</v>
      </c>
      <c r="H8" s="52" t="s">
        <v>124</v>
      </c>
      <c r="I8" s="11" t="str">
        <f t="shared" si="0"/>
        <v>NESOUT5_09_PR24_OFWAT</v>
      </c>
      <c r="J8" s="11" t="s">
        <v>117</v>
      </c>
      <c r="K8" s="11" t="s">
        <v>118</v>
      </c>
      <c r="L8" s="11" t="s">
        <v>119</v>
      </c>
      <c r="M8" s="64" t="str">
        <f>_xlfn.XLOOKUP(F_Inputs_Formatted!H8,F_Inputs!$B:$B,F_Inputs!C:C)</f>
        <v>Underlying calculations for common performance commitments - wastewater - River water quality?(phosphorus) - Reduction in phosphorus as a percentage of load discharged from treatment works in 2020</v>
      </c>
      <c r="N8" s="64" t="str">
        <f>_xlfn.XLOOKUP(F_Inputs_Formatted!H8,F_Inputs!$B:$B,F_Inputs!D:D)</f>
        <v>%</v>
      </c>
      <c r="O8" s="11">
        <v>4</v>
      </c>
      <c r="P8" s="11"/>
      <c r="Q8" s="75">
        <f>IF(Overrides!Q8&lt;&gt;"",Overrides!Q8,F_Inputs_Formatted!Q8)</f>
        <v>0</v>
      </c>
      <c r="R8" s="75">
        <f>IF(Overrides!R8&lt;&gt;"",Overrides!R8,F_Inputs_Formatted!R8)</f>
        <v>0</v>
      </c>
      <c r="S8" s="75">
        <f>IF(Overrides!S8&lt;&gt;"",Overrides!S8,F_Inputs_Formatted!S8)</f>
        <v>0</v>
      </c>
      <c r="T8" s="75">
        <f>IF(Overrides!T8&lt;&gt;"",Overrides!T8,F_Inputs_Formatted!T8)</f>
        <v>0</v>
      </c>
      <c r="U8" s="75">
        <f>IF(Overrides!U8&lt;&gt;"",Overrides!U8,F_Inputs_Formatted!U8)</f>
        <v>0</v>
      </c>
      <c r="V8" s="75">
        <f>IF(Overrides!V8&lt;&gt;"",Overrides!V8,F_Inputs_Formatted!V8)</f>
        <v>0</v>
      </c>
      <c r="W8" s="75">
        <f>IF(Overrides!W8&lt;&gt;"",Overrides!W8,F_Inputs_Formatted!W8)</f>
        <v>0</v>
      </c>
      <c r="X8" s="75">
        <f>IF(Overrides!X8&lt;&gt;"",Overrides!X8,F_Inputs_Formatted!X8)</f>
        <v>0</v>
      </c>
      <c r="Y8" s="75">
        <f>IF(Overrides!Y8&lt;&gt;"",Overrides!Y8,F_Inputs_Formatted!Y8)</f>
        <v>0</v>
      </c>
      <c r="Z8" s="75">
        <f>IF(Overrides!Z8&lt;&gt;"",Overrides!Z8,F_Inputs_Formatted!Z8)</f>
        <v>0</v>
      </c>
      <c r="AA8" s="75">
        <f>IF(Overrides!AA8&lt;&gt;"",Overrides!AA8,F_Inputs_Formatted!AA8)</f>
        <v>9.1999999999999998E-3</v>
      </c>
      <c r="AB8" s="75">
        <f>IF(Overrides!AB8&lt;&gt;"",Overrides!AB8,F_Inputs_Formatted!AB8)</f>
        <v>2.5899999999999999E-2</v>
      </c>
      <c r="AC8" s="75">
        <f>IF(Overrides!AC8&lt;&gt;"",Overrides!AC8,F_Inputs_Formatted!AC8)</f>
        <v>1.0699999999999999E-2</v>
      </c>
      <c r="AD8" s="75">
        <f>IF(Overrides!AD8&lt;&gt;"",Overrides!AD8,F_Inputs_Formatted!AD8)</f>
        <v>0</v>
      </c>
      <c r="AE8" s="75">
        <f>IF(Overrides!AE8&lt;&gt;"",Overrides!AE8,F_Inputs_Formatted!AE8)</f>
        <v>0</v>
      </c>
      <c r="AF8" s="75">
        <f>IF(Overrides!AF8&lt;&gt;"",Overrides!AF8,F_Inputs_Formatted!AF8)</f>
        <v>0</v>
      </c>
      <c r="AG8" s="75">
        <f>IF(Overrides!AG8&lt;&gt;"",Overrides!AG8,F_Inputs_Formatted!AG8)</f>
        <v>2.8899999999999999E-2</v>
      </c>
      <c r="AH8" s="75">
        <f>IF(Overrides!AH8&lt;&gt;"",Overrides!AH8,F_Inputs_Formatted!AH8)</f>
        <v>4.9500000000000002E-2</v>
      </c>
      <c r="AI8" s="75">
        <f>IF(Overrides!AI8&lt;&gt;"",Overrides!AI8,F_Inputs_Formatted!AI8)</f>
        <v>5.04E-2</v>
      </c>
      <c r="AK8" s="35"/>
      <c r="AL8" s="36"/>
      <c r="AM8" s="36"/>
      <c r="AN8" s="36"/>
      <c r="AO8" s="36"/>
      <c r="AP8" s="36"/>
    </row>
    <row r="9" spans="1:45" s="15" customFormat="1" ht="15" x14ac:dyDescent="0.25">
      <c r="A9" s="7"/>
      <c r="B9" s="9" t="s">
        <v>76</v>
      </c>
      <c r="C9" s="9" t="str">
        <f>_xlfn.XLOOKUP($B9,FD_Lists!$B$4:$B$25,FD_Lists!C$4:C$25)</f>
        <v>Severn Trent Water</v>
      </c>
      <c r="D9" s="9" t="str">
        <f>_xlfn.XLOOKUP($B9,FD_Lists!$B$4:$B$25,FD_Lists!D$4:D$25)</f>
        <v>England</v>
      </c>
      <c r="E9" s="9" t="str">
        <f>_xlfn.XLOOKUP($B9,FD_Lists!$B$4:$B$25,FD_Lists!E$4:E$25)</f>
        <v>Company</v>
      </c>
      <c r="F9" s="9" t="str">
        <f>_xlfn.XLOOKUP($B9,FD_Lists!$B$4:$B$25,FD_Lists!F$4:F$25)</f>
        <v>WaSC</v>
      </c>
      <c r="G9" s="10" t="s">
        <v>116</v>
      </c>
      <c r="H9" s="52" t="s">
        <v>124</v>
      </c>
      <c r="I9" s="11" t="str">
        <f t="shared" si="0"/>
        <v>SVEOUT5_09_PR24_OFWAT</v>
      </c>
      <c r="J9" s="11" t="s">
        <v>117</v>
      </c>
      <c r="K9" s="11" t="s">
        <v>118</v>
      </c>
      <c r="L9" s="11" t="s">
        <v>119</v>
      </c>
      <c r="M9" s="64" t="str">
        <f>_xlfn.XLOOKUP(F_Inputs_Formatted!H9,F_Inputs!$B:$B,F_Inputs!C:C)</f>
        <v>Underlying calculations for common performance commitments - wastewater - River water quality?(phosphorus) - Reduction in phosphorus as a percentage of load discharged from treatment works in 2020</v>
      </c>
      <c r="N9" s="64" t="str">
        <f>_xlfn.XLOOKUP(F_Inputs_Formatted!H9,F_Inputs!$B:$B,F_Inputs!D:D)</f>
        <v>%</v>
      </c>
      <c r="O9" s="11">
        <v>4</v>
      </c>
      <c r="P9" s="11"/>
      <c r="Q9" s="75">
        <f>IF(Overrides!Q9&lt;&gt;"",Overrides!Q9,F_Inputs_Formatted!Q9)</f>
        <v>0</v>
      </c>
      <c r="R9" s="75">
        <f>IF(Overrides!R9&lt;&gt;"",Overrides!R9,F_Inputs_Formatted!R9)</f>
        <v>0</v>
      </c>
      <c r="S9" s="75">
        <f>IF(Overrides!S9&lt;&gt;"",Overrides!S9,F_Inputs_Formatted!S9)</f>
        <v>0</v>
      </c>
      <c r="T9" s="75">
        <f>IF(Overrides!T9&lt;&gt;"",Overrides!T9,F_Inputs_Formatted!T9)</f>
        <v>0</v>
      </c>
      <c r="U9" s="75">
        <f>IF(Overrides!U9&lt;&gt;"",Overrides!U9,F_Inputs_Formatted!U9)</f>
        <v>0</v>
      </c>
      <c r="V9" s="75">
        <f>IF(Overrides!V9&lt;&gt;"",Overrides!V9,F_Inputs_Formatted!V9)</f>
        <v>0</v>
      </c>
      <c r="W9" s="75">
        <f>IF(Overrides!W9&lt;&gt;"",Overrides!W9,F_Inputs_Formatted!W9)</f>
        <v>0</v>
      </c>
      <c r="X9" s="75">
        <f>IF(Overrides!X9&lt;&gt;"",Overrides!X9,F_Inputs_Formatted!X9)</f>
        <v>0</v>
      </c>
      <c r="Y9" s="75">
        <f>IF(Overrides!Y9&lt;&gt;"",Overrides!Y9,F_Inputs_Formatted!Y9)</f>
        <v>0</v>
      </c>
      <c r="Z9" s="75">
        <f>IF(Overrides!Z9&lt;&gt;"",Overrides!Z9,F_Inputs_Formatted!Z9)</f>
        <v>0</v>
      </c>
      <c r="AA9" s="75">
        <f>IF(Overrides!AA9&lt;&gt;"",Overrides!AA9,F_Inputs_Formatted!AA9)</f>
        <v>0.1196</v>
      </c>
      <c r="AB9" s="75">
        <f>IF(Overrides!AB9&lt;&gt;"",Overrides!AB9,F_Inputs_Formatted!AB9)</f>
        <v>0.10970000000000001</v>
      </c>
      <c r="AC9" s="75">
        <f>IF(Overrides!AC9&lt;&gt;"",Overrides!AC9,F_Inputs_Formatted!AC9)</f>
        <v>0.1171</v>
      </c>
      <c r="AD9" s="75">
        <f>IF(Overrides!AD9&lt;&gt;"",Overrides!AD9,F_Inputs_Formatted!AD9)</f>
        <v>0.1205</v>
      </c>
      <c r="AE9" s="75">
        <f>IF(Overrides!AE9&lt;&gt;"",Overrides!AE9,F_Inputs_Formatted!AE9)</f>
        <v>0.37869999999999998</v>
      </c>
      <c r="AF9" s="75">
        <f>IF(Overrides!AF9&lt;&gt;"",Overrides!AF9,F_Inputs_Formatted!AF9)</f>
        <v>0.40339999999999998</v>
      </c>
      <c r="AG9" s="75">
        <f>IF(Overrides!AG9&lt;&gt;"",Overrides!AG9,F_Inputs_Formatted!AG9)</f>
        <v>0.50449999999999995</v>
      </c>
      <c r="AH9" s="75">
        <f>IF(Overrides!AH9&lt;&gt;"",Overrides!AH9,F_Inputs_Formatted!AH9)</f>
        <v>0.57369999999999999</v>
      </c>
      <c r="AI9" s="75">
        <f>IF(Overrides!AI9&lt;&gt;"",Overrides!AI9,F_Inputs_Formatted!AI9)</f>
        <v>0.57369999999999999</v>
      </c>
      <c r="AK9" s="35"/>
      <c r="AL9" s="36"/>
      <c r="AM9" s="36"/>
      <c r="AN9" s="36"/>
      <c r="AO9" s="36"/>
      <c r="AP9" s="36"/>
    </row>
    <row r="10" spans="1:45" s="15" customFormat="1" ht="15" x14ac:dyDescent="0.25">
      <c r="A10" s="7"/>
      <c r="B10" s="9" t="s">
        <v>81</v>
      </c>
      <c r="C10" s="9" t="str">
        <f>_xlfn.XLOOKUP($B10,FD_Lists!$B$4:$B$25,FD_Lists!C$4:C$25)</f>
        <v>Southern Water</v>
      </c>
      <c r="D10" s="9" t="str">
        <f>_xlfn.XLOOKUP($B10,FD_Lists!$B$4:$B$25,FD_Lists!D$4:D$25)</f>
        <v>England</v>
      </c>
      <c r="E10" s="9" t="str">
        <f>_xlfn.XLOOKUP($B10,FD_Lists!$B$4:$B$25,FD_Lists!E$4:E$25)</f>
        <v>Company</v>
      </c>
      <c r="F10" s="9" t="str">
        <f>_xlfn.XLOOKUP($B10,FD_Lists!$B$4:$B$25,FD_Lists!F$4:F$25)</f>
        <v>WaSC</v>
      </c>
      <c r="G10" s="10" t="s">
        <v>116</v>
      </c>
      <c r="H10" s="52" t="s">
        <v>124</v>
      </c>
      <c r="I10" s="11" t="str">
        <f t="shared" si="0"/>
        <v>SRNOUT5_09_PR24_OFWAT</v>
      </c>
      <c r="J10" s="11" t="s">
        <v>117</v>
      </c>
      <c r="K10" s="11" t="s">
        <v>118</v>
      </c>
      <c r="L10" s="11" t="s">
        <v>119</v>
      </c>
      <c r="M10" s="64" t="str">
        <f>_xlfn.XLOOKUP(F_Inputs_Formatted!H10,F_Inputs!$B:$B,F_Inputs!C:C)</f>
        <v>Underlying calculations for common performance commitments - wastewater - River water quality?(phosphorus) - Reduction in phosphorus as a percentage of load discharged from treatment works in 2020</v>
      </c>
      <c r="N10" s="64" t="str">
        <f>_xlfn.XLOOKUP(F_Inputs_Formatted!H10,F_Inputs!$B:$B,F_Inputs!D:D)</f>
        <v>%</v>
      </c>
      <c r="O10" s="11">
        <v>4</v>
      </c>
      <c r="P10" s="11"/>
      <c r="Q10" s="75">
        <f>IF(Overrides!Q10&lt;&gt;"",Overrides!Q10,F_Inputs_Formatted!Q10)</f>
        <v>0</v>
      </c>
      <c r="R10" s="75">
        <f>IF(Overrides!R10&lt;&gt;"",Overrides!R10,F_Inputs_Formatted!R10)</f>
        <v>0</v>
      </c>
      <c r="S10" s="75">
        <f>IF(Overrides!S10&lt;&gt;"",Overrides!S10,F_Inputs_Formatted!S10)</f>
        <v>0</v>
      </c>
      <c r="T10" s="75">
        <f>IF(Overrides!T10&lt;&gt;"",Overrides!T10,F_Inputs_Formatted!T10)</f>
        <v>0</v>
      </c>
      <c r="U10" s="75">
        <f>IF(Overrides!U10&lt;&gt;"",Overrides!U10,F_Inputs_Formatted!U10)</f>
        <v>0</v>
      </c>
      <c r="V10" s="75">
        <f>IF(Overrides!V10&lt;&gt;"",Overrides!V10,F_Inputs_Formatted!V10)</f>
        <v>0</v>
      </c>
      <c r="W10" s="75">
        <f>IF(Overrides!W10&lt;&gt;"",Overrides!W10,F_Inputs_Formatted!W10)</f>
        <v>0</v>
      </c>
      <c r="X10" s="75">
        <f>IF(Overrides!X10&lt;&gt;"",Overrides!X10,F_Inputs_Formatted!X10)</f>
        <v>0</v>
      </c>
      <c r="Y10" s="75">
        <f>IF(Overrides!Y10&lt;&gt;"",Overrides!Y10,F_Inputs_Formatted!Y10)</f>
        <v>0</v>
      </c>
      <c r="Z10" s="75">
        <f>IF(Overrides!Z10&lt;&gt;"",Overrides!Z10,F_Inputs_Formatted!Z10)</f>
        <v>0</v>
      </c>
      <c r="AA10" s="75">
        <f>IF(Overrides!AA10&lt;&gt;"",Overrides!AA10,F_Inputs_Formatted!AA10)</f>
        <v>0</v>
      </c>
      <c r="AB10" s="75">
        <f>IF(Overrides!AB10&lt;&gt;"",Overrides!AB10,F_Inputs_Formatted!AB10)</f>
        <v>0</v>
      </c>
      <c r="AC10" s="75">
        <f>IF(Overrides!AC10&lt;&gt;"",Overrides!AC10,F_Inputs_Formatted!AC10)</f>
        <v>0</v>
      </c>
      <c r="AD10" s="75">
        <f>IF(Overrides!AD10&lt;&gt;"",Overrides!AD10,F_Inputs_Formatted!AD10)</f>
        <v>0.33629999999999999</v>
      </c>
      <c r="AE10" s="75">
        <f>IF(Overrides!AE10&lt;&gt;"",Overrides!AE10,F_Inputs_Formatted!AE10)</f>
        <v>0.33629999999999999</v>
      </c>
      <c r="AF10" s="75">
        <f>IF(Overrides!AF10&lt;&gt;"",Overrides!AF10,F_Inputs_Formatted!AF10)</f>
        <v>0.33629999999999999</v>
      </c>
      <c r="AG10" s="75">
        <f>IF(Overrides!AG10&lt;&gt;"",Overrides!AG10,F_Inputs_Formatted!AG10)</f>
        <v>0.33629999999999999</v>
      </c>
      <c r="AH10" s="75">
        <f>IF(Overrides!AH10&lt;&gt;"",Overrides!AH10,F_Inputs_Formatted!AH10)</f>
        <v>0.33629999999999999</v>
      </c>
      <c r="AI10" s="75">
        <f>IF(Overrides!AI10&lt;&gt;"",Overrides!AI10,F_Inputs_Formatted!AI10)</f>
        <v>0.7258</v>
      </c>
      <c r="AK10" s="35"/>
      <c r="AL10" s="36"/>
      <c r="AM10" s="36"/>
      <c r="AN10" s="36"/>
      <c r="AO10" s="36"/>
      <c r="AP10" s="36"/>
    </row>
    <row r="11" spans="1:45" s="15" customFormat="1" ht="15" x14ac:dyDescent="0.25">
      <c r="A11" s="7"/>
      <c r="B11" s="9" t="s">
        <v>82</v>
      </c>
      <c r="C11" s="9" t="str">
        <f>_xlfn.XLOOKUP($B11,FD_Lists!$B$4:$B$25,FD_Lists!C$4:C$25)</f>
        <v>Thames Water</v>
      </c>
      <c r="D11" s="9" t="str">
        <f>_xlfn.XLOOKUP($B11,FD_Lists!$B$4:$B$25,FD_Lists!D$4:D$25)</f>
        <v>England</v>
      </c>
      <c r="E11" s="9" t="str">
        <f>_xlfn.XLOOKUP($B11,FD_Lists!$B$4:$B$25,FD_Lists!E$4:E$25)</f>
        <v>Company</v>
      </c>
      <c r="F11" s="9" t="str">
        <f>_xlfn.XLOOKUP($B11,FD_Lists!$B$4:$B$25,FD_Lists!F$4:F$25)</f>
        <v>WaSC</v>
      </c>
      <c r="G11" s="10" t="s">
        <v>116</v>
      </c>
      <c r="H11" s="52" t="s">
        <v>124</v>
      </c>
      <c r="I11" s="11" t="str">
        <f t="shared" si="0"/>
        <v>TMSOUT5_09_PR24_OFWAT</v>
      </c>
      <c r="J11" s="11" t="s">
        <v>117</v>
      </c>
      <c r="K11" s="11" t="s">
        <v>118</v>
      </c>
      <c r="L11" s="11" t="s">
        <v>119</v>
      </c>
      <c r="M11" s="64" t="str">
        <f>_xlfn.XLOOKUP(F_Inputs_Formatted!H11,F_Inputs!$B:$B,F_Inputs!C:C)</f>
        <v>Underlying calculations for common performance commitments - wastewater - River water quality?(phosphorus) - Reduction in phosphorus as a percentage of load discharged from treatment works in 2020</v>
      </c>
      <c r="N11" s="64" t="str">
        <f>_xlfn.XLOOKUP(F_Inputs_Formatted!H11,F_Inputs!$B:$B,F_Inputs!D:D)</f>
        <v>%</v>
      </c>
      <c r="O11" s="11">
        <v>4</v>
      </c>
      <c r="P11" s="11"/>
      <c r="Q11" s="75">
        <f>IF(Overrides!Q11&lt;&gt;"",Overrides!Q11,F_Inputs_Formatted!Q11)</f>
        <v>8.4400000000000003E-2</v>
      </c>
      <c r="R11" s="75">
        <f>IF(Overrides!R11&lt;&gt;"",Overrides!R11,F_Inputs_Formatted!R11)</f>
        <v>-8.3099999999999993E-2</v>
      </c>
      <c r="S11" s="75">
        <f>IF(Overrides!S11&lt;&gt;"",Overrides!S11,F_Inputs_Formatted!S11)</f>
        <v>-1.7500000000000002E-2</v>
      </c>
      <c r="T11" s="75">
        <f>IF(Overrides!T11&lt;&gt;"",Overrides!T11,F_Inputs_Formatted!T11)</f>
        <v>1.6299999999999999E-2</v>
      </c>
      <c r="U11" s="75">
        <f>IF(Overrides!U11&lt;&gt;"",Overrides!U11,F_Inputs_Formatted!U11)</f>
        <v>5.0099999999999999E-2</v>
      </c>
      <c r="V11" s="75">
        <f>IF(Overrides!V11&lt;&gt;"",Overrides!V11,F_Inputs_Formatted!V11)</f>
        <v>1.8800000000000001E-2</v>
      </c>
      <c r="W11" s="75">
        <f>IF(Overrides!W11&lt;&gt;"",Overrides!W11,F_Inputs_Formatted!W11)</f>
        <v>0.1186</v>
      </c>
      <c r="X11" s="75">
        <f>IF(Overrides!X11&lt;&gt;"",Overrides!X11,F_Inputs_Formatted!X11)</f>
        <v>0.1298</v>
      </c>
      <c r="Y11" s="75">
        <f>IF(Overrides!Y11&lt;&gt;"",Overrides!Y11,F_Inputs_Formatted!Y11)</f>
        <v>0.1145</v>
      </c>
      <c r="Z11" s="75">
        <f>IF(Overrides!Z11&lt;&gt;"",Overrides!Z11,F_Inputs_Formatted!Z11)</f>
        <v>0</v>
      </c>
      <c r="AA11" s="75">
        <f>IF(Overrides!AA11&lt;&gt;"",Overrides!AA11,F_Inputs_Formatted!AA11)</f>
        <v>2.7199999999999998E-2</v>
      </c>
      <c r="AB11" s="75">
        <f>IF(Overrides!AB11&lt;&gt;"",Overrides!AB11,F_Inputs_Formatted!AB11)</f>
        <v>7.8399999999999997E-2</v>
      </c>
      <c r="AC11" s="75">
        <f>IF(Overrides!AC11&lt;&gt;"",Overrides!AC11,F_Inputs_Formatted!AC11)</f>
        <v>3.8600000000000002E-2</v>
      </c>
      <c r="AD11" s="75">
        <f>IF(Overrides!AD11&lt;&gt;"",Overrides!AD11,F_Inputs_Formatted!AD11)</f>
        <v>3.8899999999999997E-2</v>
      </c>
      <c r="AE11" s="75">
        <f>IF(Overrides!AE11&lt;&gt;"",Overrides!AE11,F_Inputs_Formatted!AE11)</f>
        <v>5.1499999999999997E-2</v>
      </c>
      <c r="AF11" s="75">
        <f>IF(Overrides!AF11&lt;&gt;"",Overrides!AF11,F_Inputs_Formatted!AF11)</f>
        <v>5.1499999999999997E-2</v>
      </c>
      <c r="AG11" s="75">
        <f>IF(Overrides!AG11&lt;&gt;"",Overrides!AG11,F_Inputs_Formatted!AG11)</f>
        <v>7.6899999999999996E-2</v>
      </c>
      <c r="AH11" s="75">
        <f>IF(Overrides!AH11&lt;&gt;"",Overrides!AH11,F_Inputs_Formatted!AH11)</f>
        <v>0.14499999999999999</v>
      </c>
      <c r="AI11" s="75">
        <f>IF(Overrides!AI11&lt;&gt;"",Overrides!AI11,F_Inputs_Formatted!AI11)</f>
        <v>0.19159999999999999</v>
      </c>
      <c r="AK11" s="35"/>
      <c r="AL11" s="36"/>
      <c r="AM11" s="36"/>
      <c r="AN11" s="36"/>
      <c r="AO11" s="36"/>
      <c r="AP11" s="36"/>
    </row>
    <row r="12" spans="1:45" s="15" customFormat="1" ht="15" x14ac:dyDescent="0.25">
      <c r="A12" s="14" t="s">
        <v>120</v>
      </c>
      <c r="B12" s="9" t="s">
        <v>83</v>
      </c>
      <c r="C12" s="9" t="str">
        <f>_xlfn.XLOOKUP($B12,FD_Lists!$B$4:$B$25,FD_Lists!C$4:C$25)</f>
        <v xml:space="preserve">United Utilities </v>
      </c>
      <c r="D12" s="9" t="str">
        <f>_xlfn.XLOOKUP($B12,FD_Lists!$B$4:$B$25,FD_Lists!D$4:D$25)</f>
        <v>England</v>
      </c>
      <c r="E12" s="9" t="str">
        <f>_xlfn.XLOOKUP($B12,FD_Lists!$B$4:$B$25,FD_Lists!E$4:E$25)</f>
        <v>Company</v>
      </c>
      <c r="F12" s="9" t="str">
        <f>_xlfn.XLOOKUP($B12,FD_Lists!$B$4:$B$25,FD_Lists!F$4:F$25)</f>
        <v>WaSC</v>
      </c>
      <c r="G12" s="10" t="s">
        <v>116</v>
      </c>
      <c r="H12" s="52" t="s">
        <v>124</v>
      </c>
      <c r="I12" s="11" t="str">
        <f t="shared" si="0"/>
        <v>NWTOUT5_09_PR24_OFWAT</v>
      </c>
      <c r="J12" s="11" t="s">
        <v>117</v>
      </c>
      <c r="K12" s="11" t="s">
        <v>118</v>
      </c>
      <c r="L12" s="11" t="s">
        <v>119</v>
      </c>
      <c r="M12" s="64" t="str">
        <f>_xlfn.XLOOKUP(F_Inputs_Formatted!H12,F_Inputs!$B:$B,F_Inputs!C:C)</f>
        <v>Underlying calculations for common performance commitments - wastewater - River water quality?(phosphorus) - Reduction in phosphorus as a percentage of load discharged from treatment works in 2020</v>
      </c>
      <c r="N12" s="64" t="str">
        <f>_xlfn.XLOOKUP(F_Inputs_Formatted!H12,F_Inputs!$B:$B,F_Inputs!D:D)</f>
        <v>%</v>
      </c>
      <c r="O12" s="11">
        <v>4</v>
      </c>
      <c r="P12" s="11"/>
      <c r="Q12" s="75">
        <f>IF(Overrides!Q12&lt;&gt;"",Overrides!Q12,F_Inputs_Formatted!Q12)</f>
        <v>0</v>
      </c>
      <c r="R12" s="75">
        <f>IF(Overrides!R12&lt;&gt;"",Overrides!R12,F_Inputs_Formatted!R12)</f>
        <v>0</v>
      </c>
      <c r="S12" s="75">
        <f>IF(Overrides!S12&lt;&gt;"",Overrides!S12,F_Inputs_Formatted!S12)</f>
        <v>0</v>
      </c>
      <c r="T12" s="75">
        <f>IF(Overrides!T12&lt;&gt;"",Overrides!T12,F_Inputs_Formatted!T12)</f>
        <v>0</v>
      </c>
      <c r="U12" s="75">
        <f>IF(Overrides!U12&lt;&gt;"",Overrides!U12,F_Inputs_Formatted!U12)</f>
        <v>0</v>
      </c>
      <c r="V12" s="75">
        <f>IF(Overrides!V12&lt;&gt;"",Overrides!V12,F_Inputs_Formatted!V12)</f>
        <v>0</v>
      </c>
      <c r="W12" s="75">
        <f>IF(Overrides!W12&lt;&gt;"",Overrides!W12,F_Inputs_Formatted!W12)</f>
        <v>0</v>
      </c>
      <c r="X12" s="75">
        <f>IF(Overrides!X12&lt;&gt;"",Overrides!X12,F_Inputs_Formatted!X12)</f>
        <v>0</v>
      </c>
      <c r="Y12" s="75">
        <f>IF(Overrides!Y12&lt;&gt;"",Overrides!Y12,F_Inputs_Formatted!Y12)</f>
        <v>0</v>
      </c>
      <c r="Z12" s="75">
        <f>IF(Overrides!Z12&lt;&gt;"",Overrides!Z12,F_Inputs_Formatted!Z12)</f>
        <v>0</v>
      </c>
      <c r="AA12" s="75">
        <f>IF(Overrides!AA12&lt;&gt;"",Overrides!AA12,F_Inputs_Formatted!AA12)</f>
        <v>0</v>
      </c>
      <c r="AB12" s="75">
        <f>IF(Overrides!AB12&lt;&gt;"",Overrides!AB12,F_Inputs_Formatted!AB12)</f>
        <v>5.7000000000000002E-3</v>
      </c>
      <c r="AC12" s="75">
        <f>IF(Overrides!AC12&lt;&gt;"",Overrides!AC12,F_Inputs_Formatted!AC12)</f>
        <v>1.1599999999999999E-2</v>
      </c>
      <c r="AD12" s="75">
        <f>IF(Overrides!AD12&lt;&gt;"",Overrides!AD12,F_Inputs_Formatted!AD12)</f>
        <v>3.56E-2</v>
      </c>
      <c r="AE12" s="75">
        <f>IF(Overrides!AE12&lt;&gt;"",Overrides!AE12,F_Inputs_Formatted!AE12)</f>
        <v>0.14230000000000001</v>
      </c>
      <c r="AF12" s="75">
        <f>IF(Overrides!AF12&lt;&gt;"",Overrides!AF12,F_Inputs_Formatted!AF12)</f>
        <v>0.14510000000000001</v>
      </c>
      <c r="AG12" s="75">
        <f>IF(Overrides!AG12&lt;&gt;"",Overrides!AG12,F_Inputs_Formatted!AG12)</f>
        <v>0.1928</v>
      </c>
      <c r="AH12" s="75">
        <f>IF(Overrides!AH12&lt;&gt;"",Overrides!AH12,F_Inputs_Formatted!AH12)</f>
        <v>0.1928</v>
      </c>
      <c r="AI12" s="75">
        <f>IF(Overrides!AI12&lt;&gt;"",Overrides!AI12,F_Inputs_Formatted!AI12)</f>
        <v>0.31130000000000002</v>
      </c>
      <c r="AK12" s="35"/>
      <c r="AL12" s="36"/>
      <c r="AM12" s="36"/>
      <c r="AN12" s="36"/>
      <c r="AO12" s="36"/>
      <c r="AP12" s="36"/>
    </row>
    <row r="13" spans="1:45" s="15" customFormat="1" ht="15" x14ac:dyDescent="0.25">
      <c r="A13" s="7"/>
      <c r="B13" s="9" t="s">
        <v>86</v>
      </c>
      <c r="C13" s="9" t="str">
        <f>_xlfn.XLOOKUP($B13,FD_Lists!$B$4:$B$25,FD_Lists!C$4:C$25)</f>
        <v>Wessex Water</v>
      </c>
      <c r="D13" s="9" t="str">
        <f>_xlfn.XLOOKUP($B13,FD_Lists!$B$4:$B$25,FD_Lists!D$4:D$25)</f>
        <v>England</v>
      </c>
      <c r="E13" s="9" t="str">
        <f>_xlfn.XLOOKUP($B13,FD_Lists!$B$4:$B$25,FD_Lists!E$4:E$25)</f>
        <v>Company</v>
      </c>
      <c r="F13" s="9" t="str">
        <f>_xlfn.XLOOKUP($B13,FD_Lists!$B$4:$B$25,FD_Lists!F$4:F$25)</f>
        <v>WaSC</v>
      </c>
      <c r="G13" s="10" t="s">
        <v>116</v>
      </c>
      <c r="H13" s="52" t="s">
        <v>124</v>
      </c>
      <c r="I13" s="11" t="str">
        <f t="shared" si="0"/>
        <v>WSXOUT5_09_PR24_OFWAT</v>
      </c>
      <c r="J13" s="11" t="s">
        <v>117</v>
      </c>
      <c r="K13" s="11" t="s">
        <v>118</v>
      </c>
      <c r="L13" s="11" t="s">
        <v>119</v>
      </c>
      <c r="M13" s="64" t="str">
        <f>_xlfn.XLOOKUP(F_Inputs_Formatted!H13,F_Inputs!$B:$B,F_Inputs!C:C)</f>
        <v>Underlying calculations for common performance commitments - wastewater - River water quality?(phosphorus) - Reduction in phosphorus as a percentage of load discharged from treatment works in 2020</v>
      </c>
      <c r="N13" s="64" t="str">
        <f>_xlfn.XLOOKUP(F_Inputs_Formatted!H13,F_Inputs!$B:$B,F_Inputs!D:D)</f>
        <v>%</v>
      </c>
      <c r="O13" s="11">
        <v>4</v>
      </c>
      <c r="P13" s="11"/>
      <c r="Q13" s="75">
        <f>IF(Overrides!Q13&lt;&gt;"",Overrides!Q13,F_Inputs_Formatted!Q13)</f>
        <v>9.4000000000000004E-3</v>
      </c>
      <c r="R13" s="75">
        <f>IF(Overrides!R13&lt;&gt;"",Overrides!R13,F_Inputs_Formatted!R13)</f>
        <v>1.12E-2</v>
      </c>
      <c r="S13" s="75">
        <f>IF(Overrides!S13&lt;&gt;"",Overrides!S13,F_Inputs_Formatted!S13)</f>
        <v>-4.1000000000000002E-2</v>
      </c>
      <c r="T13" s="75">
        <f>IF(Overrides!T13&lt;&gt;"",Overrides!T13,F_Inputs_Formatted!T13)</f>
        <v>-4.7899999999999998E-2</v>
      </c>
      <c r="U13" s="75">
        <f>IF(Overrides!U13&lt;&gt;"",Overrides!U13,F_Inputs_Formatted!U13)</f>
        <v>-4.1999999999999997E-3</v>
      </c>
      <c r="V13" s="75">
        <f>IF(Overrides!V13&lt;&gt;"",Overrides!V13,F_Inputs_Formatted!V13)</f>
        <v>-1.2E-2</v>
      </c>
      <c r="W13" s="75">
        <f>IF(Overrides!W13&lt;&gt;"",Overrides!W13,F_Inputs_Formatted!W13)</f>
        <v>3.6499999999999998E-2</v>
      </c>
      <c r="X13" s="75">
        <f>IF(Overrides!X13&lt;&gt;"",Overrides!X13,F_Inputs_Formatted!X13)</f>
        <v>-0.1067</v>
      </c>
      <c r="Y13" s="75">
        <f>IF(Overrides!Y13&lt;&gt;"",Overrides!Y13,F_Inputs_Formatted!Y13)</f>
        <v>2.3999999999999998E-3</v>
      </c>
      <c r="Z13" s="75">
        <f>IF(Overrides!Z13&lt;&gt;"",Overrides!Z13,F_Inputs_Formatted!Z13)</f>
        <v>0</v>
      </c>
      <c r="AA13" s="75">
        <f>IF(Overrides!AA13&lt;&gt;"",Overrides!AA13,F_Inputs_Formatted!AA13)</f>
        <v>2.1100000000000001E-2</v>
      </c>
      <c r="AB13" s="75">
        <f>IF(Overrides!AB13&lt;&gt;"",Overrides!AB13,F_Inputs_Formatted!AB13)</f>
        <v>9.7900000000000001E-2</v>
      </c>
      <c r="AC13" s="75">
        <f>IF(Overrides!AC13&lt;&gt;"",Overrides!AC13,F_Inputs_Formatted!AC13)</f>
        <v>9.1999999999999998E-2</v>
      </c>
      <c r="AD13" s="75">
        <f>IF(Overrides!AD13&lt;&gt;"",Overrides!AD13,F_Inputs_Formatted!AD13)</f>
        <v>0.1232</v>
      </c>
      <c r="AE13" s="75">
        <f>IF(Overrides!AE13&lt;&gt;"",Overrides!AE13,F_Inputs_Formatted!AE13)</f>
        <v>0.5635</v>
      </c>
      <c r="AF13" s="75">
        <f>IF(Overrides!AF13&lt;&gt;"",Overrides!AF13,F_Inputs_Formatted!AF13)</f>
        <v>0.5635</v>
      </c>
      <c r="AG13" s="75">
        <f>IF(Overrides!AG13&lt;&gt;"",Overrides!AG13,F_Inputs_Formatted!AG13)</f>
        <v>0.57030000000000003</v>
      </c>
      <c r="AH13" s="75">
        <f>IF(Overrides!AH13&lt;&gt;"",Overrides!AH13,F_Inputs_Formatted!AH13)</f>
        <v>0.60070000000000001</v>
      </c>
      <c r="AI13" s="75">
        <f>IF(Overrides!AI13&lt;&gt;"",Overrides!AI13,F_Inputs_Formatted!AI13)</f>
        <v>0.61439999999999995</v>
      </c>
      <c r="AK13" s="35"/>
      <c r="AL13" s="36"/>
      <c r="AM13" s="36"/>
      <c r="AN13" s="36"/>
      <c r="AO13" s="36"/>
      <c r="AP13" s="36"/>
    </row>
    <row r="14" spans="1:45" s="15" customFormat="1" ht="15" x14ac:dyDescent="0.25">
      <c r="A14" s="7"/>
      <c r="B14" s="9" t="s">
        <v>87</v>
      </c>
      <c r="C14" s="9" t="str">
        <f>_xlfn.XLOOKUP($B14,FD_Lists!$B$4:$B$25,FD_Lists!C$4:C$25)</f>
        <v>Yorkshire Water</v>
      </c>
      <c r="D14" s="9" t="str">
        <f>_xlfn.XLOOKUP($B14,FD_Lists!$B$4:$B$25,FD_Lists!D$4:D$25)</f>
        <v>England</v>
      </c>
      <c r="E14" s="9" t="str">
        <f>_xlfn.XLOOKUP($B14,FD_Lists!$B$4:$B$25,FD_Lists!E$4:E$25)</f>
        <v>Company</v>
      </c>
      <c r="F14" s="9" t="str">
        <f>_xlfn.XLOOKUP($B14,FD_Lists!$B$4:$B$25,FD_Lists!F$4:F$25)</f>
        <v>WaSC</v>
      </c>
      <c r="G14" s="10" t="s">
        <v>116</v>
      </c>
      <c r="H14" s="52" t="s">
        <v>124</v>
      </c>
      <c r="I14" s="11" t="str">
        <f t="shared" si="0"/>
        <v>YKYOUT5_09_PR24_OFWAT</v>
      </c>
      <c r="J14" s="11" t="s">
        <v>117</v>
      </c>
      <c r="K14" s="11" t="s">
        <v>118</v>
      </c>
      <c r="L14" s="11" t="s">
        <v>119</v>
      </c>
      <c r="M14" s="64" t="str">
        <f>_xlfn.XLOOKUP(F_Inputs_Formatted!H14,F_Inputs!$B:$B,F_Inputs!C:C)</f>
        <v>Underlying calculations for common performance commitments - wastewater - River water quality?(phosphorus) - Reduction in phosphorus as a percentage of load discharged from treatment works in 2020</v>
      </c>
      <c r="N14" s="64" t="str">
        <f>_xlfn.XLOOKUP(F_Inputs_Formatted!H14,F_Inputs!$B:$B,F_Inputs!D:D)</f>
        <v>%</v>
      </c>
      <c r="O14" s="11">
        <v>4</v>
      </c>
      <c r="P14" s="11"/>
      <c r="Q14" s="75">
        <f>IF(Overrides!Q14&lt;&gt;"",Overrides!Q14,F_Inputs_Formatted!Q14)</f>
        <v>0</v>
      </c>
      <c r="R14" s="75">
        <f>IF(Overrides!R14&lt;&gt;"",Overrides!R14,F_Inputs_Formatted!R14)</f>
        <v>0</v>
      </c>
      <c r="S14" s="75">
        <f>IF(Overrides!S14&lt;&gt;"",Overrides!S14,F_Inputs_Formatted!S14)</f>
        <v>0</v>
      </c>
      <c r="T14" s="75">
        <f>IF(Overrides!T14&lt;&gt;"",Overrides!T14,F_Inputs_Formatted!T14)</f>
        <v>0</v>
      </c>
      <c r="U14" s="75">
        <f>IF(Overrides!U14&lt;&gt;"",Overrides!U14,F_Inputs_Formatted!U14)</f>
        <v>0</v>
      </c>
      <c r="V14" s="75">
        <f>IF(Overrides!V14&lt;&gt;"",Overrides!V14,F_Inputs_Formatted!V14)</f>
        <v>0</v>
      </c>
      <c r="W14" s="75">
        <f>IF(Overrides!W14&lt;&gt;"",Overrides!W14,F_Inputs_Formatted!W14)</f>
        <v>0</v>
      </c>
      <c r="X14" s="75">
        <f>IF(Overrides!X14&lt;&gt;"",Overrides!X14,F_Inputs_Formatted!X14)</f>
        <v>0</v>
      </c>
      <c r="Y14" s="75">
        <f>IF(Overrides!Y14&lt;&gt;"",Overrides!Y14,F_Inputs_Formatted!Y14)</f>
        <v>0</v>
      </c>
      <c r="Z14" s="75">
        <f>IF(Overrides!Z14&lt;&gt;"",Overrides!Z14,F_Inputs_Formatted!Z14)</f>
        <v>0</v>
      </c>
      <c r="AA14" s="75">
        <f>IF(Overrides!AA14&lt;&gt;"",Overrides!AA14,F_Inputs_Formatted!AA14)</f>
        <v>1.9099999999999999E-2</v>
      </c>
      <c r="AB14" s="75">
        <f>IF(Overrides!AB14&lt;&gt;"",Overrides!AB14,F_Inputs_Formatted!AB14)</f>
        <v>1.9300000000000001E-2</v>
      </c>
      <c r="AC14" s="75">
        <f>IF(Overrides!AC14&lt;&gt;"",Overrides!AC14,F_Inputs_Formatted!AC14)</f>
        <v>1.0999999999999999E-2</v>
      </c>
      <c r="AD14" s="75">
        <f>IF(Overrides!AD14&lt;&gt;"",Overrides!AD14,F_Inputs_Formatted!AD14)</f>
        <v>1.0999999999999999E-2</v>
      </c>
      <c r="AE14" s="75">
        <f>IF(Overrides!AE14&lt;&gt;"",Overrides!AE14,F_Inputs_Formatted!AE14)</f>
        <v>0.72119999999999995</v>
      </c>
      <c r="AF14" s="75">
        <f>IF(Overrides!AF14&lt;&gt;"",Overrides!AF14,F_Inputs_Formatted!AF14)</f>
        <v>0.75349999999999995</v>
      </c>
      <c r="AG14" s="75">
        <f>IF(Overrides!AG14&lt;&gt;"",Overrides!AG14,F_Inputs_Formatted!AG14)</f>
        <v>0.75929999999999997</v>
      </c>
      <c r="AH14" s="75">
        <f>IF(Overrides!AH14&lt;&gt;"",Overrides!AH14,F_Inputs_Formatted!AH14)</f>
        <v>0.7611</v>
      </c>
      <c r="AI14" s="75">
        <f>IF(Overrides!AI14&lt;&gt;"",Overrides!AI14,F_Inputs_Formatted!AI14)</f>
        <v>0.7611</v>
      </c>
      <c r="AK14" s="35"/>
      <c r="AL14" s="36"/>
      <c r="AM14" s="36"/>
      <c r="AN14" s="36"/>
      <c r="AO14" s="36"/>
      <c r="AP14" s="36"/>
    </row>
    <row r="15" spans="1:45" s="15" customFormat="1" ht="15" x14ac:dyDescent="0.25">
      <c r="A15" s="7"/>
      <c r="B15" s="9" t="s">
        <v>88</v>
      </c>
      <c r="C15" s="9" t="str">
        <f>_xlfn.XLOOKUP($B15,FD_Lists!$B$4:$B$25,FD_Lists!C$4:C$25)</f>
        <v>Affinity Water</v>
      </c>
      <c r="D15" s="9" t="str">
        <f>_xlfn.XLOOKUP($B15,FD_Lists!$B$4:$B$25,FD_Lists!D$4:D$25)</f>
        <v>England</v>
      </c>
      <c r="E15" s="9" t="str">
        <f>_xlfn.XLOOKUP($B15,FD_Lists!$B$4:$B$25,FD_Lists!E$4:E$25)</f>
        <v>Company</v>
      </c>
      <c r="F15" s="9" t="str">
        <f>_xlfn.XLOOKUP($B15,FD_Lists!$B$4:$B$25,FD_Lists!F$4:F$25)</f>
        <v>WoC</v>
      </c>
      <c r="G15" s="10" t="s">
        <v>116</v>
      </c>
      <c r="H15" s="52" t="s">
        <v>124</v>
      </c>
      <c r="I15" s="11" t="str">
        <f t="shared" si="0"/>
        <v>AFWOUT5_09_PR24_OFWAT</v>
      </c>
      <c r="J15" s="11" t="s">
        <v>117</v>
      </c>
      <c r="K15" s="11" t="s">
        <v>118</v>
      </c>
      <c r="L15" s="11" t="s">
        <v>119</v>
      </c>
      <c r="M15" s="64" t="str">
        <f>_xlfn.XLOOKUP(F_Inputs_Formatted!H15,F_Inputs!$B:$B,F_Inputs!C:C)</f>
        <v>Underlying calculations for common performance commitments - wastewater - River water quality?(phosphorus) - Reduction in phosphorus as a percentage of load discharged from treatment works in 2020</v>
      </c>
      <c r="N15" s="64" t="str">
        <f>_xlfn.XLOOKUP(F_Inputs_Formatted!H15,F_Inputs!$B:$B,F_Inputs!D:D)</f>
        <v>%</v>
      </c>
      <c r="O15" s="11">
        <v>4</v>
      </c>
      <c r="P15" s="11"/>
      <c r="Q15" s="75" t="str">
        <f>IF(Overrides!Q15&lt;&gt;"",Overrides!Q15,F_Inputs_Formatted!Q15)</f>
        <v>##BLANK</v>
      </c>
      <c r="R15" s="75" t="str">
        <f>IF(Overrides!R15&lt;&gt;"",Overrides!R15,F_Inputs_Formatted!R15)</f>
        <v>##BLANK</v>
      </c>
      <c r="S15" s="75" t="str">
        <f>IF(Overrides!S15&lt;&gt;"",Overrides!S15,F_Inputs_Formatted!S15)</f>
        <v>##BLANK</v>
      </c>
      <c r="T15" s="75" t="str">
        <f>IF(Overrides!T15&lt;&gt;"",Overrides!T15,F_Inputs_Formatted!T15)</f>
        <v>##BLANK</v>
      </c>
      <c r="U15" s="75" t="str">
        <f>IF(Overrides!U15&lt;&gt;"",Overrides!U15,F_Inputs_Formatted!U15)</f>
        <v>##BLANK</v>
      </c>
      <c r="V15" s="75" t="str">
        <f>IF(Overrides!V15&lt;&gt;"",Overrides!V15,F_Inputs_Formatted!V15)</f>
        <v>##BLANK</v>
      </c>
      <c r="W15" s="75" t="str">
        <f>IF(Overrides!W15&lt;&gt;"",Overrides!W15,F_Inputs_Formatted!W15)</f>
        <v>##BLANK</v>
      </c>
      <c r="X15" s="75" t="str">
        <f>IF(Overrides!X15&lt;&gt;"",Overrides!X15,F_Inputs_Formatted!X15)</f>
        <v>##BLANK</v>
      </c>
      <c r="Y15" s="75" t="str">
        <f>IF(Overrides!Y15&lt;&gt;"",Overrides!Y15,F_Inputs_Formatted!Y15)</f>
        <v>##BLANK</v>
      </c>
      <c r="Z15" s="75" t="str">
        <f>IF(Overrides!Z15&lt;&gt;"",Overrides!Z15,F_Inputs_Formatted!Z15)</f>
        <v>##BLANK</v>
      </c>
      <c r="AA15" s="75" t="str">
        <f>IF(Overrides!AA15&lt;&gt;"",Overrides!AA15,F_Inputs_Formatted!AA15)</f>
        <v>##BLANK</v>
      </c>
      <c r="AB15" s="75" t="str">
        <f>IF(Overrides!AB15&lt;&gt;"",Overrides!AB15,F_Inputs_Formatted!AB15)</f>
        <v>##BLANK</v>
      </c>
      <c r="AC15" s="75" t="str">
        <f>IF(Overrides!AC15&lt;&gt;"",Overrides!AC15,F_Inputs_Formatted!AC15)</f>
        <v>##BLANK</v>
      </c>
      <c r="AD15" s="75" t="str">
        <f>IF(Overrides!AD15&lt;&gt;"",Overrides!AD15,F_Inputs_Formatted!AD15)</f>
        <v>##BLANK</v>
      </c>
      <c r="AE15" s="75" t="str">
        <f>IF(Overrides!AE15&lt;&gt;"",Overrides!AE15,F_Inputs_Formatted!AE15)</f>
        <v>##BLANK</v>
      </c>
      <c r="AF15" s="75" t="str">
        <f>IF(Overrides!AF15&lt;&gt;"",Overrides!AF15,F_Inputs_Formatted!AF15)</f>
        <v>##BLANK</v>
      </c>
      <c r="AG15" s="75" t="str">
        <f>IF(Overrides!AG15&lt;&gt;"",Overrides!AG15,F_Inputs_Formatted!AG15)</f>
        <v>##BLANK</v>
      </c>
      <c r="AH15" s="75" t="str">
        <f>IF(Overrides!AH15&lt;&gt;"",Overrides!AH15,F_Inputs_Formatted!AH15)</f>
        <v>##BLANK</v>
      </c>
      <c r="AI15" s="75" t="str">
        <f>IF(Overrides!AI15&lt;&gt;"",Overrides!AI15,F_Inputs_Formatted!AI15)</f>
        <v>##BLANK</v>
      </c>
      <c r="AK15" s="35"/>
      <c r="AL15" s="36"/>
      <c r="AM15" s="36"/>
      <c r="AN15" s="36"/>
      <c r="AO15" s="36"/>
      <c r="AP15" s="36"/>
    </row>
    <row r="16" spans="1:45" s="15" customFormat="1" ht="15" x14ac:dyDescent="0.25">
      <c r="B16" s="9" t="s">
        <v>94</v>
      </c>
      <c r="C16" s="9" t="str">
        <f>_xlfn.XLOOKUP($B16,FD_Lists!$B$4:$B$25,FD_Lists!C$4:C$25)</f>
        <v>Portsmouth Water</v>
      </c>
      <c r="D16" s="9" t="str">
        <f>_xlfn.XLOOKUP($B16,FD_Lists!$B$4:$B$25,FD_Lists!D$4:D$25)</f>
        <v>England</v>
      </c>
      <c r="E16" s="9" t="str">
        <f>_xlfn.XLOOKUP($B16,FD_Lists!$B$4:$B$25,FD_Lists!E$4:E$25)</f>
        <v>Company</v>
      </c>
      <c r="F16" s="9" t="str">
        <f>_xlfn.XLOOKUP($B16,FD_Lists!$B$4:$B$25,FD_Lists!F$4:F$25)</f>
        <v>WoC</v>
      </c>
      <c r="G16" s="10" t="s">
        <v>116</v>
      </c>
      <c r="H16" s="52" t="s">
        <v>124</v>
      </c>
      <c r="I16" s="11" t="str">
        <f t="shared" si="0"/>
        <v>PRTOUT5_09_PR24_OFWAT</v>
      </c>
      <c r="J16" s="11" t="s">
        <v>117</v>
      </c>
      <c r="K16" s="11" t="s">
        <v>118</v>
      </c>
      <c r="L16" s="11" t="s">
        <v>119</v>
      </c>
      <c r="M16" s="64" t="str">
        <f>_xlfn.XLOOKUP(F_Inputs_Formatted!H16,F_Inputs!$B:$B,F_Inputs!C:C)</f>
        <v>Underlying calculations for common performance commitments - wastewater - River water quality?(phosphorus) - Reduction in phosphorus as a percentage of load discharged from treatment works in 2020</v>
      </c>
      <c r="N16" s="64" t="str">
        <f>_xlfn.XLOOKUP(F_Inputs_Formatted!H16,F_Inputs!$B:$B,F_Inputs!D:D)</f>
        <v>%</v>
      </c>
      <c r="O16" s="11">
        <v>4</v>
      </c>
      <c r="P16" s="11"/>
      <c r="Q16" s="75" t="str">
        <f>IF(Overrides!Q16&lt;&gt;"",Overrides!Q16,F_Inputs_Formatted!Q16)</f>
        <v>##BLANK</v>
      </c>
      <c r="R16" s="75" t="str">
        <f>IF(Overrides!R16&lt;&gt;"",Overrides!R16,F_Inputs_Formatted!R16)</f>
        <v>##BLANK</v>
      </c>
      <c r="S16" s="75" t="str">
        <f>IF(Overrides!S16&lt;&gt;"",Overrides!S16,F_Inputs_Formatted!S16)</f>
        <v>##BLANK</v>
      </c>
      <c r="T16" s="75" t="str">
        <f>IF(Overrides!T16&lt;&gt;"",Overrides!T16,F_Inputs_Formatted!T16)</f>
        <v>##BLANK</v>
      </c>
      <c r="U16" s="75" t="str">
        <f>IF(Overrides!U16&lt;&gt;"",Overrides!U16,F_Inputs_Formatted!U16)</f>
        <v>##BLANK</v>
      </c>
      <c r="V16" s="75" t="str">
        <f>IF(Overrides!V16&lt;&gt;"",Overrides!V16,F_Inputs_Formatted!V16)</f>
        <v>##BLANK</v>
      </c>
      <c r="W16" s="75" t="str">
        <f>IF(Overrides!W16&lt;&gt;"",Overrides!W16,F_Inputs_Formatted!W16)</f>
        <v>##BLANK</v>
      </c>
      <c r="X16" s="75" t="str">
        <f>IF(Overrides!X16&lt;&gt;"",Overrides!X16,F_Inputs_Formatted!X16)</f>
        <v>##BLANK</v>
      </c>
      <c r="Y16" s="75" t="str">
        <f>IF(Overrides!Y16&lt;&gt;"",Overrides!Y16,F_Inputs_Formatted!Y16)</f>
        <v>##BLANK</v>
      </c>
      <c r="Z16" s="75" t="str">
        <f>IF(Overrides!Z16&lt;&gt;"",Overrides!Z16,F_Inputs_Formatted!Z16)</f>
        <v>##BLANK</v>
      </c>
      <c r="AA16" s="75" t="str">
        <f>IF(Overrides!AA16&lt;&gt;"",Overrides!AA16,F_Inputs_Formatted!AA16)</f>
        <v>##BLANK</v>
      </c>
      <c r="AB16" s="75" t="str">
        <f>IF(Overrides!AB16&lt;&gt;"",Overrides!AB16,F_Inputs_Formatted!AB16)</f>
        <v>##BLANK</v>
      </c>
      <c r="AC16" s="75" t="str">
        <f>IF(Overrides!AC16&lt;&gt;"",Overrides!AC16,F_Inputs_Formatted!AC16)</f>
        <v>##BLANK</v>
      </c>
      <c r="AD16" s="75" t="str">
        <f>IF(Overrides!AD16&lt;&gt;"",Overrides!AD16,F_Inputs_Formatted!AD16)</f>
        <v>##BLANK</v>
      </c>
      <c r="AE16" s="75" t="str">
        <f>IF(Overrides!AE16&lt;&gt;"",Overrides!AE16,F_Inputs_Formatted!AE16)</f>
        <v>##BLANK</v>
      </c>
      <c r="AF16" s="75" t="str">
        <f>IF(Overrides!AF16&lt;&gt;"",Overrides!AF16,F_Inputs_Formatted!AF16)</f>
        <v>##BLANK</v>
      </c>
      <c r="AG16" s="75" t="str">
        <f>IF(Overrides!AG16&lt;&gt;"",Overrides!AG16,F_Inputs_Formatted!AG16)</f>
        <v>##BLANK</v>
      </c>
      <c r="AH16" s="75" t="str">
        <f>IF(Overrides!AH16&lt;&gt;"",Overrides!AH16,F_Inputs_Formatted!AH16)</f>
        <v>##BLANK</v>
      </c>
      <c r="AI16" s="75" t="str">
        <f>IF(Overrides!AI16&lt;&gt;"",Overrides!AI16,F_Inputs_Formatted!AI16)</f>
        <v>##BLANK</v>
      </c>
      <c r="AK16" s="35"/>
      <c r="AL16" s="36"/>
      <c r="AM16" s="36"/>
      <c r="AN16" s="36"/>
      <c r="AO16" s="36"/>
      <c r="AP16" s="36"/>
    </row>
    <row r="17" spans="1:42" s="15" customFormat="1" ht="15" x14ac:dyDescent="0.25">
      <c r="A17" s="7"/>
      <c r="B17" s="9" t="s">
        <v>95</v>
      </c>
      <c r="C17" s="9" t="str">
        <f>_xlfn.XLOOKUP($B17,FD_Lists!$B$4:$B$25,FD_Lists!C$4:C$25)</f>
        <v>South East Water</v>
      </c>
      <c r="D17" s="9" t="str">
        <f>_xlfn.XLOOKUP($B17,FD_Lists!$B$4:$B$25,FD_Lists!D$4:D$25)</f>
        <v>England</v>
      </c>
      <c r="E17" s="9" t="str">
        <f>_xlfn.XLOOKUP($B17,FD_Lists!$B$4:$B$25,FD_Lists!E$4:E$25)</f>
        <v>Company</v>
      </c>
      <c r="F17" s="9" t="str">
        <f>_xlfn.XLOOKUP($B17,FD_Lists!$B$4:$B$25,FD_Lists!F$4:F$25)</f>
        <v>WoC</v>
      </c>
      <c r="G17" s="10" t="s">
        <v>116</v>
      </c>
      <c r="H17" s="52" t="s">
        <v>124</v>
      </c>
      <c r="I17" s="11" t="str">
        <f t="shared" si="0"/>
        <v>SEWOUT5_09_PR24_OFWAT</v>
      </c>
      <c r="J17" s="11" t="s">
        <v>117</v>
      </c>
      <c r="K17" s="11" t="s">
        <v>118</v>
      </c>
      <c r="L17" s="11" t="s">
        <v>119</v>
      </c>
      <c r="M17" s="64" t="str">
        <f>_xlfn.XLOOKUP(F_Inputs_Formatted!H17,F_Inputs!$B:$B,F_Inputs!C:C)</f>
        <v>Underlying calculations for common performance commitments - wastewater - River water quality?(phosphorus) - Reduction in phosphorus as a percentage of load discharged from treatment works in 2020</v>
      </c>
      <c r="N17" s="64" t="str">
        <f>_xlfn.XLOOKUP(F_Inputs_Formatted!H17,F_Inputs!$B:$B,F_Inputs!D:D)</f>
        <v>%</v>
      </c>
      <c r="O17" s="11">
        <v>4</v>
      </c>
      <c r="P17" s="11"/>
      <c r="Q17" s="75" t="str">
        <f>IF(Overrides!Q17&lt;&gt;"",Overrides!Q17,F_Inputs_Formatted!Q17)</f>
        <v>##BLANK</v>
      </c>
      <c r="R17" s="75" t="str">
        <f>IF(Overrides!R17&lt;&gt;"",Overrides!R17,F_Inputs_Formatted!R17)</f>
        <v>##BLANK</v>
      </c>
      <c r="S17" s="75" t="str">
        <f>IF(Overrides!S17&lt;&gt;"",Overrides!S17,F_Inputs_Formatted!S17)</f>
        <v>##BLANK</v>
      </c>
      <c r="T17" s="75" t="str">
        <f>IF(Overrides!T17&lt;&gt;"",Overrides!T17,F_Inputs_Formatted!T17)</f>
        <v>##BLANK</v>
      </c>
      <c r="U17" s="75" t="str">
        <f>IF(Overrides!U17&lt;&gt;"",Overrides!U17,F_Inputs_Formatted!U17)</f>
        <v>##BLANK</v>
      </c>
      <c r="V17" s="75" t="str">
        <f>IF(Overrides!V17&lt;&gt;"",Overrides!V17,F_Inputs_Formatted!V17)</f>
        <v>##BLANK</v>
      </c>
      <c r="W17" s="75" t="str">
        <f>IF(Overrides!W17&lt;&gt;"",Overrides!W17,F_Inputs_Formatted!W17)</f>
        <v>##BLANK</v>
      </c>
      <c r="X17" s="75" t="str">
        <f>IF(Overrides!X17&lt;&gt;"",Overrides!X17,F_Inputs_Formatted!X17)</f>
        <v>##BLANK</v>
      </c>
      <c r="Y17" s="75" t="str">
        <f>IF(Overrides!Y17&lt;&gt;"",Overrides!Y17,F_Inputs_Formatted!Y17)</f>
        <v>##BLANK</v>
      </c>
      <c r="Z17" s="75" t="str">
        <f>IF(Overrides!Z17&lt;&gt;"",Overrides!Z17,F_Inputs_Formatted!Z17)</f>
        <v>##BLANK</v>
      </c>
      <c r="AA17" s="75" t="str">
        <f>IF(Overrides!AA17&lt;&gt;"",Overrides!AA17,F_Inputs_Formatted!AA17)</f>
        <v>##BLANK</v>
      </c>
      <c r="AB17" s="75" t="str">
        <f>IF(Overrides!AB17&lt;&gt;"",Overrides!AB17,F_Inputs_Formatted!AB17)</f>
        <v>##BLANK</v>
      </c>
      <c r="AC17" s="75" t="str">
        <f>IF(Overrides!AC17&lt;&gt;"",Overrides!AC17,F_Inputs_Formatted!AC17)</f>
        <v>##BLANK</v>
      </c>
      <c r="AD17" s="75" t="str">
        <f>IF(Overrides!AD17&lt;&gt;"",Overrides!AD17,F_Inputs_Formatted!AD17)</f>
        <v>##BLANK</v>
      </c>
      <c r="AE17" s="75" t="str">
        <f>IF(Overrides!AE17&lt;&gt;"",Overrides!AE17,F_Inputs_Formatted!AE17)</f>
        <v>##BLANK</v>
      </c>
      <c r="AF17" s="75" t="str">
        <f>IF(Overrides!AF17&lt;&gt;"",Overrides!AF17,F_Inputs_Formatted!AF17)</f>
        <v>##BLANK</v>
      </c>
      <c r="AG17" s="75" t="str">
        <f>IF(Overrides!AG17&lt;&gt;"",Overrides!AG17,F_Inputs_Formatted!AG17)</f>
        <v>##BLANK</v>
      </c>
      <c r="AH17" s="75" t="str">
        <f>IF(Overrides!AH17&lt;&gt;"",Overrides!AH17,F_Inputs_Formatted!AH17)</f>
        <v>##BLANK</v>
      </c>
      <c r="AI17" s="75" t="str">
        <f>IF(Overrides!AI17&lt;&gt;"",Overrides!AI17,F_Inputs_Formatted!AI17)</f>
        <v>##BLANK</v>
      </c>
      <c r="AK17" s="35"/>
      <c r="AL17" s="36"/>
      <c r="AM17" s="36"/>
      <c r="AN17" s="36"/>
      <c r="AO17" s="36"/>
      <c r="AP17" s="36"/>
    </row>
    <row r="18" spans="1:42" s="15" customFormat="1" ht="15" x14ac:dyDescent="0.25">
      <c r="A18" s="7"/>
      <c r="B18" s="9" t="s">
        <v>96</v>
      </c>
      <c r="C18" s="9" t="str">
        <f>_xlfn.XLOOKUP($B18,FD_Lists!$B$4:$B$25,FD_Lists!C$4:C$25)</f>
        <v>South Staffordshire Water</v>
      </c>
      <c r="D18" s="9" t="str">
        <f>_xlfn.XLOOKUP($B18,FD_Lists!$B$4:$B$25,FD_Lists!D$4:D$25)</f>
        <v>England</v>
      </c>
      <c r="E18" s="9" t="str">
        <f>_xlfn.XLOOKUP($B18,FD_Lists!$B$4:$B$25,FD_Lists!E$4:E$25)</f>
        <v>Company</v>
      </c>
      <c r="F18" s="9" t="str">
        <f>_xlfn.XLOOKUP($B18,FD_Lists!$B$4:$B$25,FD_Lists!F$4:F$25)</f>
        <v>WoC</v>
      </c>
      <c r="G18" s="10" t="s">
        <v>116</v>
      </c>
      <c r="H18" s="52" t="s">
        <v>124</v>
      </c>
      <c r="I18" s="11" t="str">
        <f t="shared" si="0"/>
        <v>SSCOUT5_09_PR24_OFWAT</v>
      </c>
      <c r="J18" s="11" t="s">
        <v>117</v>
      </c>
      <c r="K18" s="11" t="s">
        <v>118</v>
      </c>
      <c r="L18" s="11" t="s">
        <v>119</v>
      </c>
      <c r="M18" s="64" t="str">
        <f>_xlfn.XLOOKUP(F_Inputs_Formatted!H18,F_Inputs!$B:$B,F_Inputs!C:C)</f>
        <v>Underlying calculations for common performance commitments - wastewater - River water quality?(phosphorus) - Reduction in phosphorus as a percentage of load discharged from treatment works in 2020</v>
      </c>
      <c r="N18" s="64" t="str">
        <f>_xlfn.XLOOKUP(F_Inputs_Formatted!H18,F_Inputs!$B:$B,F_Inputs!D:D)</f>
        <v>%</v>
      </c>
      <c r="O18" s="11">
        <v>4</v>
      </c>
      <c r="P18" s="11"/>
      <c r="Q18" s="75" t="str">
        <f>IF(Overrides!Q18&lt;&gt;"",Overrides!Q18,F_Inputs_Formatted!Q18)</f>
        <v>##BLANK</v>
      </c>
      <c r="R18" s="75" t="str">
        <f>IF(Overrides!R18&lt;&gt;"",Overrides!R18,F_Inputs_Formatted!R18)</f>
        <v>##BLANK</v>
      </c>
      <c r="S18" s="75" t="str">
        <f>IF(Overrides!S18&lt;&gt;"",Overrides!S18,F_Inputs_Formatted!S18)</f>
        <v>##BLANK</v>
      </c>
      <c r="T18" s="75" t="str">
        <f>IF(Overrides!T18&lt;&gt;"",Overrides!T18,F_Inputs_Formatted!T18)</f>
        <v>##BLANK</v>
      </c>
      <c r="U18" s="75" t="str">
        <f>IF(Overrides!U18&lt;&gt;"",Overrides!U18,F_Inputs_Formatted!U18)</f>
        <v>##BLANK</v>
      </c>
      <c r="V18" s="75" t="str">
        <f>IF(Overrides!V18&lt;&gt;"",Overrides!V18,F_Inputs_Formatted!V18)</f>
        <v>##BLANK</v>
      </c>
      <c r="W18" s="75" t="str">
        <f>IF(Overrides!W18&lt;&gt;"",Overrides!W18,F_Inputs_Formatted!W18)</f>
        <v>##BLANK</v>
      </c>
      <c r="X18" s="75" t="str">
        <f>IF(Overrides!X18&lt;&gt;"",Overrides!X18,F_Inputs_Formatted!X18)</f>
        <v>##BLANK</v>
      </c>
      <c r="Y18" s="75" t="str">
        <f>IF(Overrides!Y18&lt;&gt;"",Overrides!Y18,F_Inputs_Formatted!Y18)</f>
        <v>##BLANK</v>
      </c>
      <c r="Z18" s="75" t="str">
        <f>IF(Overrides!Z18&lt;&gt;"",Overrides!Z18,F_Inputs_Formatted!Z18)</f>
        <v>##BLANK</v>
      </c>
      <c r="AA18" s="75" t="str">
        <f>IF(Overrides!AA18&lt;&gt;"",Overrides!AA18,F_Inputs_Formatted!AA18)</f>
        <v>##BLANK</v>
      </c>
      <c r="AB18" s="75" t="str">
        <f>IF(Overrides!AB18&lt;&gt;"",Overrides!AB18,F_Inputs_Formatted!AB18)</f>
        <v>##BLANK</v>
      </c>
      <c r="AC18" s="75" t="str">
        <f>IF(Overrides!AC18&lt;&gt;"",Overrides!AC18,F_Inputs_Formatted!AC18)</f>
        <v>##BLANK</v>
      </c>
      <c r="AD18" s="75" t="str">
        <f>IF(Overrides!AD18&lt;&gt;"",Overrides!AD18,F_Inputs_Formatted!AD18)</f>
        <v>##BLANK</v>
      </c>
      <c r="AE18" s="75" t="str">
        <f>IF(Overrides!AE18&lt;&gt;"",Overrides!AE18,F_Inputs_Formatted!AE18)</f>
        <v>##BLANK</v>
      </c>
      <c r="AF18" s="75" t="str">
        <f>IF(Overrides!AF18&lt;&gt;"",Overrides!AF18,F_Inputs_Formatted!AF18)</f>
        <v>##BLANK</v>
      </c>
      <c r="AG18" s="75" t="str">
        <f>IF(Overrides!AG18&lt;&gt;"",Overrides!AG18,F_Inputs_Formatted!AG18)</f>
        <v>##BLANK</v>
      </c>
      <c r="AH18" s="75" t="str">
        <f>IF(Overrides!AH18&lt;&gt;"",Overrides!AH18,F_Inputs_Formatted!AH18)</f>
        <v>##BLANK</v>
      </c>
      <c r="AI18" s="75" t="str">
        <f>IF(Overrides!AI18&lt;&gt;"",Overrides!AI18,F_Inputs_Formatted!AI18)</f>
        <v>##BLANK</v>
      </c>
      <c r="AK18" s="35"/>
      <c r="AL18" s="36"/>
      <c r="AM18" s="36"/>
      <c r="AN18" s="36"/>
      <c r="AO18" s="36"/>
      <c r="AP18" s="36"/>
    </row>
    <row r="19" spans="1:42" s="15" customFormat="1" ht="15" x14ac:dyDescent="0.25">
      <c r="A19" s="7"/>
      <c r="B19" s="9" t="s">
        <v>100</v>
      </c>
      <c r="C19" s="9" t="str">
        <f>_xlfn.XLOOKUP($B19,FD_Lists!$B$4:$B$25,FD_Lists!C$4:C$25)</f>
        <v>SES Water</v>
      </c>
      <c r="D19" s="9" t="str">
        <f>_xlfn.XLOOKUP($B19,FD_Lists!$B$4:$B$25,FD_Lists!D$4:D$25)</f>
        <v>England</v>
      </c>
      <c r="E19" s="9" t="str">
        <f>_xlfn.XLOOKUP($B19,FD_Lists!$B$4:$B$25,FD_Lists!E$4:E$25)</f>
        <v>Company</v>
      </c>
      <c r="F19" s="9" t="str">
        <f>_xlfn.XLOOKUP($B19,FD_Lists!$B$4:$B$25,FD_Lists!F$4:F$25)</f>
        <v>WoC</v>
      </c>
      <c r="G19" s="10" t="s">
        <v>116</v>
      </c>
      <c r="H19" s="52" t="s">
        <v>124</v>
      </c>
      <c r="I19" s="11" t="str">
        <f t="shared" si="0"/>
        <v>SESOUT5_09_PR24_OFWAT</v>
      </c>
      <c r="J19" s="11" t="s">
        <v>117</v>
      </c>
      <c r="K19" s="11" t="s">
        <v>118</v>
      </c>
      <c r="L19" s="11" t="s">
        <v>119</v>
      </c>
      <c r="M19" s="64" t="str">
        <f>_xlfn.XLOOKUP(F_Inputs_Formatted!H19,F_Inputs!$B:$B,F_Inputs!C:C)</f>
        <v>Underlying calculations for common performance commitments - wastewater - River water quality?(phosphorus) - Reduction in phosphorus as a percentage of load discharged from treatment works in 2020</v>
      </c>
      <c r="N19" s="64" t="str">
        <f>_xlfn.XLOOKUP(F_Inputs_Formatted!H19,F_Inputs!$B:$B,F_Inputs!D:D)</f>
        <v>%</v>
      </c>
      <c r="O19" s="11">
        <v>4</v>
      </c>
      <c r="P19" s="11"/>
      <c r="Q19" s="75" t="str">
        <f>IF(Overrides!Q19&lt;&gt;"",Overrides!Q19,F_Inputs_Formatted!Q19)</f>
        <v>##BLANK</v>
      </c>
      <c r="R19" s="75" t="str">
        <f>IF(Overrides!R19&lt;&gt;"",Overrides!R19,F_Inputs_Formatted!R19)</f>
        <v>##BLANK</v>
      </c>
      <c r="S19" s="75" t="str">
        <f>IF(Overrides!S19&lt;&gt;"",Overrides!S19,F_Inputs_Formatted!S19)</f>
        <v>##BLANK</v>
      </c>
      <c r="T19" s="75" t="str">
        <f>IF(Overrides!T19&lt;&gt;"",Overrides!T19,F_Inputs_Formatted!T19)</f>
        <v>##BLANK</v>
      </c>
      <c r="U19" s="75" t="str">
        <f>IF(Overrides!U19&lt;&gt;"",Overrides!U19,F_Inputs_Formatted!U19)</f>
        <v>##BLANK</v>
      </c>
      <c r="V19" s="75" t="str">
        <f>IF(Overrides!V19&lt;&gt;"",Overrides!V19,F_Inputs_Formatted!V19)</f>
        <v>##BLANK</v>
      </c>
      <c r="W19" s="75" t="str">
        <f>IF(Overrides!W19&lt;&gt;"",Overrides!W19,F_Inputs_Formatted!W19)</f>
        <v>##BLANK</v>
      </c>
      <c r="X19" s="75" t="str">
        <f>IF(Overrides!X19&lt;&gt;"",Overrides!X19,F_Inputs_Formatted!X19)</f>
        <v>##BLANK</v>
      </c>
      <c r="Y19" s="75" t="str">
        <f>IF(Overrides!Y19&lt;&gt;"",Overrides!Y19,F_Inputs_Formatted!Y19)</f>
        <v>##BLANK</v>
      </c>
      <c r="Z19" s="75" t="str">
        <f>IF(Overrides!Z19&lt;&gt;"",Overrides!Z19,F_Inputs_Formatted!Z19)</f>
        <v>##BLANK</v>
      </c>
      <c r="AA19" s="75" t="str">
        <f>IF(Overrides!AA19&lt;&gt;"",Overrides!AA19,F_Inputs_Formatted!AA19)</f>
        <v>##BLANK</v>
      </c>
      <c r="AB19" s="75" t="str">
        <f>IF(Overrides!AB19&lt;&gt;"",Overrides!AB19,F_Inputs_Formatted!AB19)</f>
        <v>##BLANK</v>
      </c>
      <c r="AC19" s="75" t="str">
        <f>IF(Overrides!AC19&lt;&gt;"",Overrides!AC19,F_Inputs_Formatted!AC19)</f>
        <v>##BLANK</v>
      </c>
      <c r="AD19" s="75" t="str">
        <f>IF(Overrides!AD19&lt;&gt;"",Overrides!AD19,F_Inputs_Formatted!AD19)</f>
        <v>##BLANK</v>
      </c>
      <c r="AE19" s="75" t="str">
        <f>IF(Overrides!AE19&lt;&gt;"",Overrides!AE19,F_Inputs_Formatted!AE19)</f>
        <v>##BLANK</v>
      </c>
      <c r="AF19" s="75" t="str">
        <f>IF(Overrides!AF19&lt;&gt;"",Overrides!AF19,F_Inputs_Formatted!AF19)</f>
        <v>##BLANK</v>
      </c>
      <c r="AG19" s="75" t="str">
        <f>IF(Overrides!AG19&lt;&gt;"",Overrides!AG19,F_Inputs_Formatted!AG19)</f>
        <v>##BLANK</v>
      </c>
      <c r="AH19" s="75" t="str">
        <f>IF(Overrides!AH19&lt;&gt;"",Overrides!AH19,F_Inputs_Formatted!AH19)</f>
        <v>##BLANK</v>
      </c>
      <c r="AI19" s="75" t="str">
        <f>IF(Overrides!AI19&lt;&gt;"",Overrides!AI19,F_Inputs_Formatted!AI19)</f>
        <v>##BLANK</v>
      </c>
      <c r="AK19" s="35"/>
      <c r="AL19" s="36"/>
      <c r="AM19" s="36"/>
      <c r="AN19" s="36"/>
      <c r="AO19" s="36"/>
      <c r="AP19" s="36"/>
    </row>
    <row r="20" spans="1:42" s="15" customFormat="1" ht="15" x14ac:dyDescent="0.25">
      <c r="A20" s="7"/>
      <c r="B20" s="9" t="s">
        <v>78</v>
      </c>
      <c r="C20" s="9" t="str">
        <f>_xlfn.XLOOKUP($B20,FD_Lists!$B$4:$B$25,FD_Lists!C$4:C$25)</f>
        <v>South West Water</v>
      </c>
      <c r="D20" s="9" t="str">
        <f>_xlfn.XLOOKUP($B20,FD_Lists!$B$4:$B$25,FD_Lists!D$4:D$25)</f>
        <v>England</v>
      </c>
      <c r="E20" s="9" t="str">
        <f>_xlfn.XLOOKUP($B20,FD_Lists!$B$4:$B$25,FD_Lists!E$4:E$25)</f>
        <v>Company</v>
      </c>
      <c r="F20" s="9" t="str">
        <f>_xlfn.XLOOKUP($B20,FD_Lists!$B$4:$B$25,FD_Lists!F$4:F$25)</f>
        <v>WaSC</v>
      </c>
      <c r="G20" s="10" t="s">
        <v>116</v>
      </c>
      <c r="H20" s="52" t="s">
        <v>124</v>
      </c>
      <c r="I20" s="11" t="str">
        <f t="shared" si="0"/>
        <v>SWBOUT5_09_PR24_OFWAT</v>
      </c>
      <c r="J20" s="11" t="s">
        <v>117</v>
      </c>
      <c r="K20" s="11" t="s">
        <v>118</v>
      </c>
      <c r="L20" s="11" t="s">
        <v>119</v>
      </c>
      <c r="M20" s="64" t="str">
        <f>_xlfn.XLOOKUP(F_Inputs_Formatted!H20,F_Inputs!$B:$B,F_Inputs!C:C)</f>
        <v>Underlying calculations for common performance commitments - wastewater - River water quality?(phosphorus) - Reduction in phosphorus as a percentage of load discharged from treatment works in 2020</v>
      </c>
      <c r="N20" s="64" t="str">
        <f>_xlfn.XLOOKUP(F_Inputs_Formatted!H20,F_Inputs!$B:$B,F_Inputs!D:D)</f>
        <v>%</v>
      </c>
      <c r="O20" s="11">
        <v>4</v>
      </c>
      <c r="P20" s="75"/>
      <c r="Q20" s="75">
        <f>IF(Overrides!Q20&lt;&gt;"",Overrides!Q20,F_Inputs_Formatted!Q20)</f>
        <v>6.4000000000000003E-3</v>
      </c>
      <c r="R20" s="75">
        <f>IF(Overrides!R20&lt;&gt;"",Overrides!R20,F_Inputs_Formatted!R20)</f>
        <v>6.1000000000000004E-3</v>
      </c>
      <c r="S20" s="75">
        <f>IF(Overrides!S20&lt;&gt;"",Overrides!S20,F_Inputs_Formatted!S20)</f>
        <v>-8.3000000000000001E-3</v>
      </c>
      <c r="T20" s="75">
        <f>IF(Overrides!T20&lt;&gt;"",Overrides!T20,F_Inputs_Formatted!T20)</f>
        <v>1.8E-3</v>
      </c>
      <c r="U20" s="75">
        <f>IF(Overrides!U20&lt;&gt;"",Overrides!U20,F_Inputs_Formatted!U20)</f>
        <v>-5.9999999999999995E-4</v>
      </c>
      <c r="V20" s="75">
        <f>IF(Overrides!V20&lt;&gt;"",Overrides!V20,F_Inputs_Formatted!V20)</f>
        <v>7.0000000000000001E-3</v>
      </c>
      <c r="W20" s="75">
        <f>IF(Overrides!W20&lt;&gt;"",Overrides!W20,F_Inputs_Formatted!W20)</f>
        <v>-1.04E-2</v>
      </c>
      <c r="X20" s="75">
        <f>IF(Overrides!X20&lt;&gt;"",Overrides!X20,F_Inputs_Formatted!X20)</f>
        <v>1.6000000000000001E-3</v>
      </c>
      <c r="Y20" s="75">
        <f>IF(Overrides!Y20&lt;&gt;"",Overrides!Y20,F_Inputs_Formatted!Y20)</f>
        <v>7.4000000000000003E-3</v>
      </c>
      <c r="Z20" s="75">
        <f>IF(Overrides!Z20&lt;&gt;"",Overrides!Z20,F_Inputs_Formatted!Z20)</f>
        <v>0</v>
      </c>
      <c r="AA20" s="75">
        <f>IF(Overrides!AA20&lt;&gt;"",Overrides!AA20,F_Inputs_Formatted!AA20)</f>
        <v>1.52E-2</v>
      </c>
      <c r="AB20" s="75">
        <f>IF(Overrides!AB20&lt;&gt;"",Overrides!AB20,F_Inputs_Formatted!AB20)</f>
        <v>3.1699999999999999E-2</v>
      </c>
      <c r="AC20" s="75">
        <f>IF(Overrides!AC20&lt;&gt;"",Overrides!AC20,F_Inputs_Formatted!AC20)</f>
        <v>2.86E-2</v>
      </c>
      <c r="AD20" s="75">
        <f>IF(Overrides!AD20&lt;&gt;"",Overrides!AD20,F_Inputs_Formatted!AD20)</f>
        <v>2.8799999999999999E-2</v>
      </c>
      <c r="AE20" s="75">
        <f>IF(Overrides!AE20&lt;&gt;"",Overrides!AE20,F_Inputs_Formatted!AE20)</f>
        <v>2.7400000000000001E-2</v>
      </c>
      <c r="AF20" s="75">
        <f>IF(Overrides!AF20&lt;&gt;"",Overrides!AF20,F_Inputs_Formatted!AF20)</f>
        <v>9.6699999999999994E-2</v>
      </c>
      <c r="AG20" s="75">
        <f>IF(Overrides!AG20&lt;&gt;"",Overrides!AG20,F_Inputs_Formatted!AG20)</f>
        <v>0.10199999999999999</v>
      </c>
      <c r="AH20" s="75">
        <f>IF(Overrides!AH20&lt;&gt;"",Overrides!AH20,F_Inputs_Formatted!AH20)</f>
        <v>0.1086</v>
      </c>
      <c r="AI20" s="75">
        <f>IF(Overrides!AI20&lt;&gt;"",Overrides!AI20,F_Inputs_Formatted!AI20)</f>
        <v>0.1263</v>
      </c>
      <c r="AK20" s="35"/>
      <c r="AL20" s="36"/>
      <c r="AM20" s="36"/>
      <c r="AN20" s="36"/>
      <c r="AO20" s="36"/>
      <c r="AP20" s="36"/>
    </row>
    <row r="21" spans="1:42" s="15" customFormat="1" ht="15" x14ac:dyDescent="0.25">
      <c r="A21" s="7"/>
      <c r="B21" s="9" t="s">
        <v>90</v>
      </c>
      <c r="C21" s="9" t="str">
        <f>_xlfn.XLOOKUP($B21,FD_Lists!$B$4:$B$25,FD_Lists!C$4:C$25)</f>
        <v>Bristol Water</v>
      </c>
      <c r="D21" s="9" t="str">
        <f>_xlfn.XLOOKUP($B21,FD_Lists!$B$4:$B$25,FD_Lists!D$4:D$25)</f>
        <v>England</v>
      </c>
      <c r="E21" s="9" t="str">
        <f>_xlfn.XLOOKUP($B21,FD_Lists!$B$4:$B$25,FD_Lists!E$4:E$25)</f>
        <v>Company</v>
      </c>
      <c r="F21" s="9" t="str">
        <f>_xlfn.XLOOKUP($B21,FD_Lists!$B$4:$B$25,FD_Lists!F$4:F$25)</f>
        <v>WoC</v>
      </c>
      <c r="G21" s="10" t="s">
        <v>116</v>
      </c>
      <c r="H21" s="52" t="s">
        <v>124</v>
      </c>
      <c r="I21" s="11" t="str">
        <f t="shared" si="0"/>
        <v>BRLOUT5_09_PR24_OFWAT</v>
      </c>
      <c r="J21" s="11" t="s">
        <v>117</v>
      </c>
      <c r="K21" s="11" t="s">
        <v>118</v>
      </c>
      <c r="L21" s="11" t="s">
        <v>119</v>
      </c>
      <c r="M21" s="64" t="str">
        <f>_xlfn.XLOOKUP(F_Inputs_Formatted!H21,F_Inputs!$B:$B,F_Inputs!C:C)</f>
        <v>Underlying calculations for common performance commitments - wastewater - River water quality?(phosphorus) - Reduction in phosphorus as a percentage of load discharged from treatment works in 2020</v>
      </c>
      <c r="N21" s="64" t="str">
        <f>_xlfn.XLOOKUP(F_Inputs_Formatted!H21,F_Inputs!$B:$B,F_Inputs!D:D)</f>
        <v>%</v>
      </c>
      <c r="O21" s="11">
        <v>4</v>
      </c>
      <c r="P21" s="11"/>
      <c r="Q21" s="75" t="str">
        <f>IF(Overrides!Q21&lt;&gt;"",Overrides!Q21,F_Inputs_Formatted!Q21)</f>
        <v>##BLANK</v>
      </c>
      <c r="R21" s="75" t="str">
        <f>IF(Overrides!R21&lt;&gt;"",Overrides!R21,F_Inputs_Formatted!R21)</f>
        <v>##BLANK</v>
      </c>
      <c r="S21" s="75" t="str">
        <f>IF(Overrides!S21&lt;&gt;"",Overrides!S21,F_Inputs_Formatted!S21)</f>
        <v>##BLANK</v>
      </c>
      <c r="T21" s="75" t="str">
        <f>IF(Overrides!T21&lt;&gt;"",Overrides!T21,F_Inputs_Formatted!T21)</f>
        <v>##BLANK</v>
      </c>
      <c r="U21" s="75" t="str">
        <f>IF(Overrides!U21&lt;&gt;"",Overrides!U21,F_Inputs_Formatted!U21)</f>
        <v>##BLANK</v>
      </c>
      <c r="V21" s="75" t="str">
        <f>IF(Overrides!V21&lt;&gt;"",Overrides!V21,F_Inputs_Formatted!V21)</f>
        <v>##BLANK</v>
      </c>
      <c r="W21" s="75" t="str">
        <f>IF(Overrides!W21&lt;&gt;"",Overrides!W21,F_Inputs_Formatted!W21)</f>
        <v>##BLANK</v>
      </c>
      <c r="X21" s="75" t="str">
        <f>IF(Overrides!X21&lt;&gt;"",Overrides!X21,F_Inputs_Formatted!X21)</f>
        <v>##BLANK</v>
      </c>
      <c r="Y21" s="75" t="str">
        <f>IF(Overrides!Y21&lt;&gt;"",Overrides!Y21,F_Inputs_Formatted!Y21)</f>
        <v>##BLANK</v>
      </c>
      <c r="Z21" s="75" t="str">
        <f>IF(Overrides!Z21&lt;&gt;"",Overrides!Z21,F_Inputs_Formatted!Z21)</f>
        <v>##BLANK</v>
      </c>
      <c r="AA21" s="75" t="str">
        <f>IF(Overrides!AA21&lt;&gt;"",Overrides!AA21,F_Inputs_Formatted!AA21)</f>
        <v>##BLANK</v>
      </c>
      <c r="AB21" s="75" t="str">
        <f>IF(Overrides!AB21&lt;&gt;"",Overrides!AB21,F_Inputs_Formatted!AB21)</f>
        <v>##BLANK</v>
      </c>
      <c r="AC21" s="75" t="str">
        <f>IF(Overrides!AC21&lt;&gt;"",Overrides!AC21,F_Inputs_Formatted!AC21)</f>
        <v>##BLANK</v>
      </c>
      <c r="AD21" s="75" t="str">
        <f>IF(Overrides!AD21&lt;&gt;"",Overrides!AD21,F_Inputs_Formatted!AD21)</f>
        <v>##BLANK</v>
      </c>
      <c r="AE21" s="75" t="str">
        <f>IF(Overrides!AE21&lt;&gt;"",Overrides!AE21,F_Inputs_Formatted!AE21)</f>
        <v>##BLANK</v>
      </c>
      <c r="AF21" s="75" t="str">
        <f>IF(Overrides!AF21&lt;&gt;"",Overrides!AF21,F_Inputs_Formatted!AF21)</f>
        <v>##BLANK</v>
      </c>
      <c r="AG21" s="75" t="str">
        <f>IF(Overrides!AG21&lt;&gt;"",Overrides!AG21,F_Inputs_Formatted!AG21)</f>
        <v>##BLANK</v>
      </c>
      <c r="AH21" s="75" t="str">
        <f>IF(Overrides!AH21&lt;&gt;"",Overrides!AH21,F_Inputs_Formatted!AH21)</f>
        <v>##BLANK</v>
      </c>
      <c r="AI21" s="75" t="str">
        <f>IF(Overrides!AI21&lt;&gt;"",Overrides!AI21,F_Inputs_Formatted!AI21)</f>
        <v>##BLANK</v>
      </c>
      <c r="AK21" s="35"/>
      <c r="AL21" s="36"/>
      <c r="AM21" s="36"/>
      <c r="AN21" s="36"/>
      <c r="AO21" s="36"/>
      <c r="AP21" s="36"/>
    </row>
    <row r="22" spans="1:42" s="15" customFormat="1" ht="15" x14ac:dyDescent="0.25">
      <c r="A22" s="7"/>
      <c r="B22" s="8" t="s">
        <v>47</v>
      </c>
      <c r="C22" s="9" t="str">
        <f>_xlfn.XLOOKUP($B22,FD_Lists!$B$4:$B$25,FD_Lists!C$4:C$25)</f>
        <v>Anglian Water</v>
      </c>
      <c r="D22" s="9" t="str">
        <f>_xlfn.XLOOKUP($B22,FD_Lists!$B$4:$B$25,FD_Lists!D$4:D$25)</f>
        <v>England</v>
      </c>
      <c r="E22" s="9" t="str">
        <f>_xlfn.XLOOKUP($B22,FD_Lists!$B$4:$B$25,FD_Lists!E$4:E$25)</f>
        <v>Company</v>
      </c>
      <c r="F22" s="9" t="str">
        <f>_xlfn.XLOOKUP($B22,FD_Lists!$B$4:$B$25,FD_Lists!F$4:F$25)</f>
        <v>WaSC</v>
      </c>
      <c r="G22" s="10" t="s">
        <v>116</v>
      </c>
      <c r="H22" s="52" t="s">
        <v>125</v>
      </c>
      <c r="I22" s="11" t="str">
        <f>B22&amp;H22</f>
        <v>ANHOUT5_09_A_PR24_OFWAT</v>
      </c>
      <c r="J22" s="11" t="s">
        <v>117</v>
      </c>
      <c r="K22" s="11" t="s">
        <v>118</v>
      </c>
      <c r="L22" s="11" t="s">
        <v>119</v>
      </c>
      <c r="M22" s="64" t="str">
        <f>_xlfn.XLOOKUP(F_Inputs_Formatted!H22,F_Inputs!$B:$B,F_Inputs!C:C)</f>
        <v>Underlying calculations for common performance commitments - wastewater - River water quality?(phosphorus) - Total load of phosphorus from all of the company's wastewater treatment works in 2020</v>
      </c>
      <c r="N22" s="64" t="str">
        <f>_xlfn.XLOOKUP(F_Inputs_Formatted!H22,F_Inputs!$B:$B,F_Inputs!D:D)</f>
        <v>kg</v>
      </c>
      <c r="O22" s="11">
        <v>4</v>
      </c>
      <c r="P22" s="73">
        <f>IF(Overrides!P22&lt;&gt;"",Overrides!P22,F_Inputs_Formatted!P22)</f>
        <v>943247</v>
      </c>
      <c r="Q22" s="73" t="str">
        <f>IF(Overrides!Q22&lt;&gt;"",Overrides!Q22,F_Inputs_Formatted!Q22)</f>
        <v>##BLANK</v>
      </c>
      <c r="R22" s="73" t="str">
        <f>IF(Overrides!R22&lt;&gt;"",Overrides!R22,F_Inputs_Formatted!R22)</f>
        <v>##BLANK</v>
      </c>
      <c r="S22" s="73" t="str">
        <f>IF(Overrides!S22&lt;&gt;"",Overrides!S22,F_Inputs_Formatted!S22)</f>
        <v>##BLANK</v>
      </c>
      <c r="T22" s="73" t="str">
        <f>IF(Overrides!T22&lt;&gt;"",Overrides!T22,F_Inputs_Formatted!T22)</f>
        <v>##BLANK</v>
      </c>
      <c r="U22" s="73" t="str">
        <f>IF(Overrides!U22&lt;&gt;"",Overrides!U22,F_Inputs_Formatted!U22)</f>
        <v>##BLANK</v>
      </c>
      <c r="V22" s="73" t="str">
        <f>IF(Overrides!V22&lt;&gt;"",Overrides!V22,F_Inputs_Formatted!V22)</f>
        <v>##BLANK</v>
      </c>
      <c r="W22" s="73" t="str">
        <f>IF(Overrides!W22&lt;&gt;"",Overrides!W22,F_Inputs_Formatted!W22)</f>
        <v>##BLANK</v>
      </c>
      <c r="X22" s="73" t="str">
        <f>IF(Overrides!X22&lt;&gt;"",Overrides!X22,F_Inputs_Formatted!X22)</f>
        <v>##BLANK</v>
      </c>
      <c r="Y22" s="73" t="str">
        <f>IF(Overrides!Y22&lt;&gt;"",Overrides!Y22,F_Inputs_Formatted!Y22)</f>
        <v>##BLANK</v>
      </c>
      <c r="Z22" s="73" t="str">
        <f>IF(Overrides!Z22&lt;&gt;"",Overrides!Z22,F_Inputs_Formatted!Z22)</f>
        <v>##BLANK</v>
      </c>
      <c r="AA22" s="73" t="str">
        <f>IF(Overrides!AA22&lt;&gt;"",Overrides!AA22,F_Inputs_Formatted!AA22)</f>
        <v>##BLANK</v>
      </c>
      <c r="AB22" s="73" t="str">
        <f>IF(Overrides!AB22&lt;&gt;"",Overrides!AB22,F_Inputs_Formatted!AB22)</f>
        <v>##BLANK</v>
      </c>
      <c r="AC22" s="73" t="str">
        <f>IF(Overrides!AC22&lt;&gt;"",Overrides!AC22,F_Inputs_Formatted!AC22)</f>
        <v>##BLANK</v>
      </c>
      <c r="AD22" s="73" t="str">
        <f>IF(Overrides!AD22&lt;&gt;"",Overrides!AD22,F_Inputs_Formatted!AD22)</f>
        <v>##BLANK</v>
      </c>
      <c r="AE22" s="73" t="str">
        <f>IF(Overrides!AE22&lt;&gt;"",Overrides!AE22,F_Inputs_Formatted!AE22)</f>
        <v>##BLANK</v>
      </c>
      <c r="AF22" s="73" t="str">
        <f>IF(Overrides!AF22&lt;&gt;"",Overrides!AF22,F_Inputs_Formatted!AF22)</f>
        <v>##BLANK</v>
      </c>
      <c r="AG22" s="73" t="str">
        <f>IF(Overrides!AG22&lt;&gt;"",Overrides!AG22,F_Inputs_Formatted!AG22)</f>
        <v>##BLANK</v>
      </c>
      <c r="AH22" s="73" t="str">
        <f>IF(Overrides!AH22&lt;&gt;"",Overrides!AH22,F_Inputs_Formatted!AH22)</f>
        <v>##BLANK</v>
      </c>
      <c r="AI22" s="73" t="str">
        <f>IF(Overrides!AI22&lt;&gt;"",Overrides!AI22,F_Inputs_Formatted!AI22)</f>
        <v>##BLANK</v>
      </c>
      <c r="AK22" s="35"/>
    </row>
    <row r="23" spans="1:42" s="15" customFormat="1" ht="15" x14ac:dyDescent="0.25">
      <c r="A23" s="7"/>
      <c r="B23" s="9" t="s">
        <v>69</v>
      </c>
      <c r="C23" s="9" t="str">
        <f>_xlfn.XLOOKUP($B23,FD_Lists!$B$4:$B$25,FD_Lists!C$4:C$25)</f>
        <v>Dŵr Cymru</v>
      </c>
      <c r="D23" s="9" t="str">
        <f>_xlfn.XLOOKUP($B23,FD_Lists!$B$4:$B$25,FD_Lists!D$4:D$25)</f>
        <v>Wales</v>
      </c>
      <c r="E23" s="9" t="str">
        <f>_xlfn.XLOOKUP($B23,FD_Lists!$B$4:$B$25,FD_Lists!E$4:E$25)</f>
        <v>Company</v>
      </c>
      <c r="F23" s="9" t="str">
        <f>_xlfn.XLOOKUP($B23,FD_Lists!$B$4:$B$25,FD_Lists!F$4:F$25)</f>
        <v>WaSC</v>
      </c>
      <c r="G23" s="10" t="s">
        <v>116</v>
      </c>
      <c r="H23" s="52" t="s">
        <v>125</v>
      </c>
      <c r="I23" s="11" t="str">
        <f t="shared" ref="I23:I38" si="1">B23&amp;H23</f>
        <v>WSHOUT5_09_A_PR24_OFWAT</v>
      </c>
      <c r="J23" s="11" t="s">
        <v>117</v>
      </c>
      <c r="K23" s="11" t="s">
        <v>118</v>
      </c>
      <c r="L23" s="11" t="s">
        <v>119</v>
      </c>
      <c r="M23" s="64" t="str">
        <f>_xlfn.XLOOKUP(F_Inputs_Formatted!H23,F_Inputs!$B:$B,F_Inputs!C:C)</f>
        <v>Underlying calculations for common performance commitments - wastewater - River water quality?(phosphorus) - Total load of phosphorus from all of the company's wastewater treatment works in 2020</v>
      </c>
      <c r="N23" s="64" t="str">
        <f>_xlfn.XLOOKUP(F_Inputs_Formatted!H23,F_Inputs!$B:$B,F_Inputs!D:D)</f>
        <v>kg</v>
      </c>
      <c r="O23" s="11">
        <v>4</v>
      </c>
      <c r="P23" s="73">
        <f>IF(Overrides!P23&lt;&gt;"",Overrides!P23,F_Inputs_Formatted!P23)</f>
        <v>368109.22748587001</v>
      </c>
      <c r="Q23" s="73" t="str">
        <f>IF(Overrides!Q23&lt;&gt;"",Overrides!Q23,F_Inputs_Formatted!Q23)</f>
        <v>##BLANK</v>
      </c>
      <c r="R23" s="73" t="str">
        <f>IF(Overrides!R23&lt;&gt;"",Overrides!R23,F_Inputs_Formatted!R23)</f>
        <v>##BLANK</v>
      </c>
      <c r="S23" s="73" t="str">
        <f>IF(Overrides!S23&lt;&gt;"",Overrides!S23,F_Inputs_Formatted!S23)</f>
        <v>##BLANK</v>
      </c>
      <c r="T23" s="73" t="str">
        <f>IF(Overrides!T23&lt;&gt;"",Overrides!T23,F_Inputs_Formatted!T23)</f>
        <v>##BLANK</v>
      </c>
      <c r="U23" s="73" t="str">
        <f>IF(Overrides!U23&lt;&gt;"",Overrides!U23,F_Inputs_Formatted!U23)</f>
        <v>##BLANK</v>
      </c>
      <c r="V23" s="73" t="str">
        <f>IF(Overrides!V23&lt;&gt;"",Overrides!V23,F_Inputs_Formatted!V23)</f>
        <v>##BLANK</v>
      </c>
      <c r="W23" s="73" t="str">
        <f>IF(Overrides!W23&lt;&gt;"",Overrides!W23,F_Inputs_Formatted!W23)</f>
        <v>##BLANK</v>
      </c>
      <c r="X23" s="73" t="str">
        <f>IF(Overrides!X23&lt;&gt;"",Overrides!X23,F_Inputs_Formatted!X23)</f>
        <v>##BLANK</v>
      </c>
      <c r="Y23" s="73" t="str">
        <f>IF(Overrides!Y23&lt;&gt;"",Overrides!Y23,F_Inputs_Formatted!Y23)</f>
        <v>##BLANK</v>
      </c>
      <c r="Z23" s="73" t="str">
        <f>IF(Overrides!Z23&lt;&gt;"",Overrides!Z23,F_Inputs_Formatted!Z23)</f>
        <v>##BLANK</v>
      </c>
      <c r="AA23" s="73" t="str">
        <f>IF(Overrides!AA23&lt;&gt;"",Overrides!AA23,F_Inputs_Formatted!AA23)</f>
        <v>##BLANK</v>
      </c>
      <c r="AB23" s="73" t="str">
        <f>IF(Overrides!AB23&lt;&gt;"",Overrides!AB23,F_Inputs_Formatted!AB23)</f>
        <v>##BLANK</v>
      </c>
      <c r="AC23" s="73" t="str">
        <f>IF(Overrides!AC23&lt;&gt;"",Overrides!AC23,F_Inputs_Formatted!AC23)</f>
        <v>##BLANK</v>
      </c>
      <c r="AD23" s="73" t="str">
        <f>IF(Overrides!AD23&lt;&gt;"",Overrides!AD23,F_Inputs_Formatted!AD23)</f>
        <v>##BLANK</v>
      </c>
      <c r="AE23" s="73" t="str">
        <f>IF(Overrides!AE23&lt;&gt;"",Overrides!AE23,F_Inputs_Formatted!AE23)</f>
        <v>##BLANK</v>
      </c>
      <c r="AF23" s="73" t="str">
        <f>IF(Overrides!AF23&lt;&gt;"",Overrides!AF23,F_Inputs_Formatted!AF23)</f>
        <v>##BLANK</v>
      </c>
      <c r="AG23" s="73" t="str">
        <f>IF(Overrides!AG23&lt;&gt;"",Overrides!AG23,F_Inputs_Formatted!AG23)</f>
        <v>##BLANK</v>
      </c>
      <c r="AH23" s="73" t="str">
        <f>IF(Overrides!AH23&lt;&gt;"",Overrides!AH23,F_Inputs_Formatted!AH23)</f>
        <v>##BLANK</v>
      </c>
      <c r="AI23" s="73" t="str">
        <f>IF(Overrides!AI23&lt;&gt;"",Overrides!AI23,F_Inputs_Formatted!AI23)</f>
        <v>##BLANK</v>
      </c>
      <c r="AK23" s="35"/>
    </row>
    <row r="24" spans="1:42" s="15" customFormat="1" ht="15" x14ac:dyDescent="0.25">
      <c r="A24" s="7"/>
      <c r="B24" s="9" t="s">
        <v>71</v>
      </c>
      <c r="C24" s="9" t="str">
        <f>_xlfn.XLOOKUP($B24,FD_Lists!$B$4:$B$25,FD_Lists!C$4:C$25)</f>
        <v>Hafren Dyfrdwy</v>
      </c>
      <c r="D24" s="9" t="str">
        <f>_xlfn.XLOOKUP($B24,FD_Lists!$B$4:$B$25,FD_Lists!D$4:D$25)</f>
        <v>Wales</v>
      </c>
      <c r="E24" s="9" t="str">
        <f>_xlfn.XLOOKUP($B24,FD_Lists!$B$4:$B$25,FD_Lists!E$4:E$25)</f>
        <v>Company</v>
      </c>
      <c r="F24" s="9" t="str">
        <f>_xlfn.XLOOKUP($B24,FD_Lists!$B$4:$B$25,FD_Lists!F$4:F$25)</f>
        <v>WaSC</v>
      </c>
      <c r="G24" s="10" t="s">
        <v>116</v>
      </c>
      <c r="H24" s="52" t="s">
        <v>125</v>
      </c>
      <c r="I24" s="11" t="str">
        <f t="shared" si="1"/>
        <v>HDDOUT5_09_A_PR24_OFWAT</v>
      </c>
      <c r="J24" s="11" t="s">
        <v>117</v>
      </c>
      <c r="K24" s="11" t="s">
        <v>118</v>
      </c>
      <c r="L24" s="11" t="s">
        <v>119</v>
      </c>
      <c r="M24" s="64" t="str">
        <f>_xlfn.XLOOKUP(F_Inputs_Formatted!H24,F_Inputs!$B:$B,F_Inputs!C:C)</f>
        <v>Underlying calculations for common performance commitments - wastewater - River water quality?(phosphorus) - Total load of phosphorus from all of the company's wastewater treatment works in 2020</v>
      </c>
      <c r="N24" s="64" t="str">
        <f>_xlfn.XLOOKUP(F_Inputs_Formatted!H24,F_Inputs!$B:$B,F_Inputs!D:D)</f>
        <v>kg</v>
      </c>
      <c r="O24" s="11">
        <v>4</v>
      </c>
      <c r="P24" s="73">
        <f>IF(Overrides!P24&lt;&gt;"",Overrides!P24,F_Inputs_Formatted!P24)</f>
        <v>30917.872078921511</v>
      </c>
      <c r="Q24" s="73" t="str">
        <f>IF(Overrides!Q24&lt;&gt;"",Overrides!Q24,F_Inputs_Formatted!Q24)</f>
        <v>##BLANK</v>
      </c>
      <c r="R24" s="73" t="str">
        <f>IF(Overrides!R24&lt;&gt;"",Overrides!R24,F_Inputs_Formatted!R24)</f>
        <v>##BLANK</v>
      </c>
      <c r="S24" s="73" t="str">
        <f>IF(Overrides!S24&lt;&gt;"",Overrides!S24,F_Inputs_Formatted!S24)</f>
        <v>##BLANK</v>
      </c>
      <c r="T24" s="73" t="str">
        <f>IF(Overrides!T24&lt;&gt;"",Overrides!T24,F_Inputs_Formatted!T24)</f>
        <v>##BLANK</v>
      </c>
      <c r="U24" s="73" t="str">
        <f>IF(Overrides!U24&lt;&gt;"",Overrides!U24,F_Inputs_Formatted!U24)</f>
        <v>##BLANK</v>
      </c>
      <c r="V24" s="73" t="str">
        <f>IF(Overrides!V24&lt;&gt;"",Overrides!V24,F_Inputs_Formatted!V24)</f>
        <v>##BLANK</v>
      </c>
      <c r="W24" s="73" t="str">
        <f>IF(Overrides!W24&lt;&gt;"",Overrides!W24,F_Inputs_Formatted!W24)</f>
        <v>##BLANK</v>
      </c>
      <c r="X24" s="73" t="str">
        <f>IF(Overrides!X24&lt;&gt;"",Overrides!X24,F_Inputs_Formatted!X24)</f>
        <v>##BLANK</v>
      </c>
      <c r="Y24" s="73" t="str">
        <f>IF(Overrides!Y24&lt;&gt;"",Overrides!Y24,F_Inputs_Formatted!Y24)</f>
        <v>##BLANK</v>
      </c>
      <c r="Z24" s="73" t="str">
        <f>IF(Overrides!Z24&lt;&gt;"",Overrides!Z24,F_Inputs_Formatted!Z24)</f>
        <v>##BLANK</v>
      </c>
      <c r="AA24" s="73" t="str">
        <f>IF(Overrides!AA24&lt;&gt;"",Overrides!AA24,F_Inputs_Formatted!AA24)</f>
        <v>##BLANK</v>
      </c>
      <c r="AB24" s="73" t="str">
        <f>IF(Overrides!AB24&lt;&gt;"",Overrides!AB24,F_Inputs_Formatted!AB24)</f>
        <v>##BLANK</v>
      </c>
      <c r="AC24" s="73" t="str">
        <f>IF(Overrides!AC24&lt;&gt;"",Overrides!AC24,F_Inputs_Formatted!AC24)</f>
        <v>##BLANK</v>
      </c>
      <c r="AD24" s="73" t="str">
        <f>IF(Overrides!AD24&lt;&gt;"",Overrides!AD24,F_Inputs_Formatted!AD24)</f>
        <v>##BLANK</v>
      </c>
      <c r="AE24" s="73" t="str">
        <f>IF(Overrides!AE24&lt;&gt;"",Overrides!AE24,F_Inputs_Formatted!AE24)</f>
        <v>##BLANK</v>
      </c>
      <c r="AF24" s="73" t="str">
        <f>IF(Overrides!AF24&lt;&gt;"",Overrides!AF24,F_Inputs_Formatted!AF24)</f>
        <v>##BLANK</v>
      </c>
      <c r="AG24" s="73" t="str">
        <f>IF(Overrides!AG24&lt;&gt;"",Overrides!AG24,F_Inputs_Formatted!AG24)</f>
        <v>##BLANK</v>
      </c>
      <c r="AH24" s="73" t="str">
        <f>IF(Overrides!AH24&lt;&gt;"",Overrides!AH24,F_Inputs_Formatted!AH24)</f>
        <v>##BLANK</v>
      </c>
      <c r="AI24" s="73" t="str">
        <f>IF(Overrides!AI24&lt;&gt;"",Overrides!AI24,F_Inputs_Formatted!AI24)</f>
        <v>##BLANK</v>
      </c>
      <c r="AK24" s="35"/>
    </row>
    <row r="25" spans="1:42" s="15" customFormat="1" ht="15" x14ac:dyDescent="0.25">
      <c r="A25" s="7"/>
      <c r="B25" s="9" t="s">
        <v>75</v>
      </c>
      <c r="C25" s="9" t="str">
        <f>_xlfn.XLOOKUP($B25,FD_Lists!$B$4:$B$25,FD_Lists!C$4:C$25)</f>
        <v>Northumbrian Water</v>
      </c>
      <c r="D25" s="9" t="str">
        <f>_xlfn.XLOOKUP($B25,FD_Lists!$B$4:$B$25,FD_Lists!D$4:D$25)</f>
        <v>England</v>
      </c>
      <c r="E25" s="9" t="str">
        <f>_xlfn.XLOOKUP($B25,FD_Lists!$B$4:$B$25,FD_Lists!E$4:E$25)</f>
        <v>Company</v>
      </c>
      <c r="F25" s="9" t="str">
        <f>_xlfn.XLOOKUP($B25,FD_Lists!$B$4:$B$25,FD_Lists!F$4:F$25)</f>
        <v>WaSC</v>
      </c>
      <c r="G25" s="10" t="s">
        <v>116</v>
      </c>
      <c r="H25" s="52" t="s">
        <v>125</v>
      </c>
      <c r="I25" s="11" t="str">
        <f t="shared" si="1"/>
        <v>NESOUT5_09_A_PR24_OFWAT</v>
      </c>
      <c r="J25" s="11" t="s">
        <v>117</v>
      </c>
      <c r="K25" s="11" t="s">
        <v>118</v>
      </c>
      <c r="L25" s="11" t="s">
        <v>119</v>
      </c>
      <c r="M25" s="64" t="str">
        <f>_xlfn.XLOOKUP(F_Inputs_Formatted!H25,F_Inputs!$B:$B,F_Inputs!C:C)</f>
        <v>Underlying calculations for common performance commitments - wastewater - River water quality?(phosphorus) - Total load of phosphorus from all of the company's wastewater treatment works in 2020</v>
      </c>
      <c r="N25" s="64" t="str">
        <f>_xlfn.XLOOKUP(F_Inputs_Formatted!H25,F_Inputs!$B:$B,F_Inputs!D:D)</f>
        <v>kg</v>
      </c>
      <c r="O25" s="11">
        <v>4</v>
      </c>
      <c r="P25" s="73">
        <f>IF(Overrides!P25&lt;&gt;"",Overrides!P25,F_Inputs_Formatted!P25)</f>
        <v>246510.14540000001</v>
      </c>
      <c r="Q25" s="73" t="str">
        <f>IF(Overrides!Q25&lt;&gt;"",Overrides!Q25,F_Inputs_Formatted!Q25)</f>
        <v>##BLANK</v>
      </c>
      <c r="R25" s="73" t="str">
        <f>IF(Overrides!R25&lt;&gt;"",Overrides!R25,F_Inputs_Formatted!R25)</f>
        <v>##BLANK</v>
      </c>
      <c r="S25" s="73" t="str">
        <f>IF(Overrides!S25&lt;&gt;"",Overrides!S25,F_Inputs_Formatted!S25)</f>
        <v>##BLANK</v>
      </c>
      <c r="T25" s="73" t="str">
        <f>IF(Overrides!T25&lt;&gt;"",Overrides!T25,F_Inputs_Formatted!T25)</f>
        <v>##BLANK</v>
      </c>
      <c r="U25" s="73" t="str">
        <f>IF(Overrides!U25&lt;&gt;"",Overrides!U25,F_Inputs_Formatted!U25)</f>
        <v>##BLANK</v>
      </c>
      <c r="V25" s="73" t="str">
        <f>IF(Overrides!V25&lt;&gt;"",Overrides!V25,F_Inputs_Formatted!V25)</f>
        <v>##BLANK</v>
      </c>
      <c r="W25" s="73" t="str">
        <f>IF(Overrides!W25&lt;&gt;"",Overrides!W25,F_Inputs_Formatted!W25)</f>
        <v>##BLANK</v>
      </c>
      <c r="X25" s="73" t="str">
        <f>IF(Overrides!X25&lt;&gt;"",Overrides!X25,F_Inputs_Formatted!X25)</f>
        <v>##BLANK</v>
      </c>
      <c r="Y25" s="73" t="str">
        <f>IF(Overrides!Y25&lt;&gt;"",Overrides!Y25,F_Inputs_Formatted!Y25)</f>
        <v>##BLANK</v>
      </c>
      <c r="Z25" s="73" t="str">
        <f>IF(Overrides!Z25&lt;&gt;"",Overrides!Z25,F_Inputs_Formatted!Z25)</f>
        <v>##BLANK</v>
      </c>
      <c r="AA25" s="73" t="str">
        <f>IF(Overrides!AA25&lt;&gt;"",Overrides!AA25,F_Inputs_Formatted!AA25)</f>
        <v>##BLANK</v>
      </c>
      <c r="AB25" s="73" t="str">
        <f>IF(Overrides!AB25&lt;&gt;"",Overrides!AB25,F_Inputs_Formatted!AB25)</f>
        <v>##BLANK</v>
      </c>
      <c r="AC25" s="73" t="str">
        <f>IF(Overrides!AC25&lt;&gt;"",Overrides!AC25,F_Inputs_Formatted!AC25)</f>
        <v>##BLANK</v>
      </c>
      <c r="AD25" s="73" t="str">
        <f>IF(Overrides!AD25&lt;&gt;"",Overrides!AD25,F_Inputs_Formatted!AD25)</f>
        <v>##BLANK</v>
      </c>
      <c r="AE25" s="73" t="str">
        <f>IF(Overrides!AE25&lt;&gt;"",Overrides!AE25,F_Inputs_Formatted!AE25)</f>
        <v>##BLANK</v>
      </c>
      <c r="AF25" s="73" t="str">
        <f>IF(Overrides!AF25&lt;&gt;"",Overrides!AF25,F_Inputs_Formatted!AF25)</f>
        <v>##BLANK</v>
      </c>
      <c r="AG25" s="73" t="str">
        <f>IF(Overrides!AG25&lt;&gt;"",Overrides!AG25,F_Inputs_Formatted!AG25)</f>
        <v>##BLANK</v>
      </c>
      <c r="AH25" s="73" t="str">
        <f>IF(Overrides!AH25&lt;&gt;"",Overrides!AH25,F_Inputs_Formatted!AH25)</f>
        <v>##BLANK</v>
      </c>
      <c r="AI25" s="73" t="str">
        <f>IF(Overrides!AI25&lt;&gt;"",Overrides!AI25,F_Inputs_Formatted!AI25)</f>
        <v>##BLANK</v>
      </c>
      <c r="AK25" s="35"/>
    </row>
    <row r="26" spans="1:42" s="15" customFormat="1" ht="15" x14ac:dyDescent="0.25">
      <c r="A26" s="7"/>
      <c r="B26" s="9" t="s">
        <v>76</v>
      </c>
      <c r="C26" s="9" t="str">
        <f>_xlfn.XLOOKUP($B26,FD_Lists!$B$4:$B$25,FD_Lists!C$4:C$25)</f>
        <v>Severn Trent Water</v>
      </c>
      <c r="D26" s="9" t="str">
        <f>_xlfn.XLOOKUP($B26,FD_Lists!$B$4:$B$25,FD_Lists!D$4:D$25)</f>
        <v>England</v>
      </c>
      <c r="E26" s="9" t="str">
        <f>_xlfn.XLOOKUP($B26,FD_Lists!$B$4:$B$25,FD_Lists!E$4:E$25)</f>
        <v>Company</v>
      </c>
      <c r="F26" s="9" t="str">
        <f>_xlfn.XLOOKUP($B26,FD_Lists!$B$4:$B$25,FD_Lists!F$4:F$25)</f>
        <v>WaSC</v>
      </c>
      <c r="G26" s="10" t="s">
        <v>116</v>
      </c>
      <c r="H26" s="52" t="s">
        <v>125</v>
      </c>
      <c r="I26" s="11" t="str">
        <f t="shared" si="1"/>
        <v>SVEOUT5_09_A_PR24_OFWAT</v>
      </c>
      <c r="J26" s="11" t="s">
        <v>117</v>
      </c>
      <c r="K26" s="11" t="s">
        <v>118</v>
      </c>
      <c r="L26" s="11" t="s">
        <v>119</v>
      </c>
      <c r="M26" s="64" t="str">
        <f>_xlfn.XLOOKUP(F_Inputs_Formatted!H26,F_Inputs!$B:$B,F_Inputs!C:C)</f>
        <v>Underlying calculations for common performance commitments - wastewater - River water quality?(phosphorus) - Total load of phosphorus from all of the company's wastewater treatment works in 2020</v>
      </c>
      <c r="N26" s="64" t="str">
        <f>_xlfn.XLOOKUP(F_Inputs_Formatted!H26,F_Inputs!$B:$B,F_Inputs!D:D)</f>
        <v>kg</v>
      </c>
      <c r="O26" s="11">
        <v>4</v>
      </c>
      <c r="P26" s="73">
        <f>IF(Overrides!P26&lt;&gt;"",Overrides!P26,F_Inputs_Formatted!P26)</f>
        <v>1545539.41</v>
      </c>
      <c r="Q26" s="73" t="str">
        <f>IF(Overrides!Q26&lt;&gt;"",Overrides!Q26,F_Inputs_Formatted!Q26)</f>
        <v>##BLANK</v>
      </c>
      <c r="R26" s="73" t="str">
        <f>IF(Overrides!R26&lt;&gt;"",Overrides!R26,F_Inputs_Formatted!R26)</f>
        <v>##BLANK</v>
      </c>
      <c r="S26" s="73" t="str">
        <f>IF(Overrides!S26&lt;&gt;"",Overrides!S26,F_Inputs_Formatted!S26)</f>
        <v>##BLANK</v>
      </c>
      <c r="T26" s="73" t="str">
        <f>IF(Overrides!T26&lt;&gt;"",Overrides!T26,F_Inputs_Formatted!T26)</f>
        <v>##BLANK</v>
      </c>
      <c r="U26" s="73" t="str">
        <f>IF(Overrides!U26&lt;&gt;"",Overrides!U26,F_Inputs_Formatted!U26)</f>
        <v>##BLANK</v>
      </c>
      <c r="V26" s="73" t="str">
        <f>IF(Overrides!V26&lt;&gt;"",Overrides!V26,F_Inputs_Formatted!V26)</f>
        <v>##BLANK</v>
      </c>
      <c r="W26" s="73" t="str">
        <f>IF(Overrides!W26&lt;&gt;"",Overrides!W26,F_Inputs_Formatted!W26)</f>
        <v>##BLANK</v>
      </c>
      <c r="X26" s="73" t="str">
        <f>IF(Overrides!X26&lt;&gt;"",Overrides!X26,F_Inputs_Formatted!X26)</f>
        <v>##BLANK</v>
      </c>
      <c r="Y26" s="73" t="str">
        <f>IF(Overrides!Y26&lt;&gt;"",Overrides!Y26,F_Inputs_Formatted!Y26)</f>
        <v>##BLANK</v>
      </c>
      <c r="Z26" s="73" t="str">
        <f>IF(Overrides!Z26&lt;&gt;"",Overrides!Z26,F_Inputs_Formatted!Z26)</f>
        <v>##BLANK</v>
      </c>
      <c r="AA26" s="73" t="str">
        <f>IF(Overrides!AA26&lt;&gt;"",Overrides!AA26,F_Inputs_Formatted!AA26)</f>
        <v>##BLANK</v>
      </c>
      <c r="AB26" s="73" t="str">
        <f>IF(Overrides!AB26&lt;&gt;"",Overrides!AB26,F_Inputs_Formatted!AB26)</f>
        <v>##BLANK</v>
      </c>
      <c r="AC26" s="73" t="str">
        <f>IF(Overrides!AC26&lt;&gt;"",Overrides!AC26,F_Inputs_Formatted!AC26)</f>
        <v>##BLANK</v>
      </c>
      <c r="AD26" s="73" t="str">
        <f>IF(Overrides!AD26&lt;&gt;"",Overrides!AD26,F_Inputs_Formatted!AD26)</f>
        <v>##BLANK</v>
      </c>
      <c r="AE26" s="73" t="str">
        <f>IF(Overrides!AE26&lt;&gt;"",Overrides!AE26,F_Inputs_Formatted!AE26)</f>
        <v>##BLANK</v>
      </c>
      <c r="AF26" s="73" t="str">
        <f>IF(Overrides!AF26&lt;&gt;"",Overrides!AF26,F_Inputs_Formatted!AF26)</f>
        <v>##BLANK</v>
      </c>
      <c r="AG26" s="73" t="str">
        <f>IF(Overrides!AG26&lt;&gt;"",Overrides!AG26,F_Inputs_Formatted!AG26)</f>
        <v>##BLANK</v>
      </c>
      <c r="AH26" s="73" t="str">
        <f>IF(Overrides!AH26&lt;&gt;"",Overrides!AH26,F_Inputs_Formatted!AH26)</f>
        <v>##BLANK</v>
      </c>
      <c r="AI26" s="73" t="str">
        <f>IF(Overrides!AI26&lt;&gt;"",Overrides!AI26,F_Inputs_Formatted!AI26)</f>
        <v>##BLANK</v>
      </c>
      <c r="AK26" s="35"/>
    </row>
    <row r="27" spans="1:42" s="15" customFormat="1" ht="15" x14ac:dyDescent="0.25">
      <c r="A27" s="7"/>
      <c r="B27" s="9" t="s">
        <v>81</v>
      </c>
      <c r="C27" s="9" t="str">
        <f>_xlfn.XLOOKUP($B27,FD_Lists!$B$4:$B$25,FD_Lists!C$4:C$25)</f>
        <v>Southern Water</v>
      </c>
      <c r="D27" s="9" t="str">
        <f>_xlfn.XLOOKUP($B27,FD_Lists!$B$4:$B$25,FD_Lists!D$4:D$25)</f>
        <v>England</v>
      </c>
      <c r="E27" s="9" t="str">
        <f>_xlfn.XLOOKUP($B27,FD_Lists!$B$4:$B$25,FD_Lists!E$4:E$25)</f>
        <v>Company</v>
      </c>
      <c r="F27" s="9" t="str">
        <f>_xlfn.XLOOKUP($B27,FD_Lists!$B$4:$B$25,FD_Lists!F$4:F$25)</f>
        <v>WaSC</v>
      </c>
      <c r="G27" s="10" t="s">
        <v>116</v>
      </c>
      <c r="H27" s="52" t="s">
        <v>125</v>
      </c>
      <c r="I27" s="11" t="str">
        <f t="shared" si="1"/>
        <v>SRNOUT5_09_A_PR24_OFWAT</v>
      </c>
      <c r="J27" s="11" t="s">
        <v>117</v>
      </c>
      <c r="K27" s="11" t="s">
        <v>118</v>
      </c>
      <c r="L27" s="11" t="s">
        <v>119</v>
      </c>
      <c r="M27" s="64" t="str">
        <f>_xlfn.XLOOKUP(F_Inputs_Formatted!H27,F_Inputs!$B:$B,F_Inputs!C:C)</f>
        <v>Underlying calculations for common performance commitments - wastewater - River water quality?(phosphorus) - Total load of phosphorus from all of the company's wastewater treatment works in 2020</v>
      </c>
      <c r="N27" s="64" t="str">
        <f>_xlfn.XLOOKUP(F_Inputs_Formatted!H27,F_Inputs!$B:$B,F_Inputs!D:D)</f>
        <v>kg</v>
      </c>
      <c r="O27" s="11">
        <v>4</v>
      </c>
      <c r="P27" s="73">
        <f>IF(Overrides!P27&lt;&gt;"",Overrides!P27,F_Inputs_Formatted!P27)</f>
        <v>250802.0748619537</v>
      </c>
      <c r="Q27" s="73" t="str">
        <f>IF(Overrides!Q27&lt;&gt;"",Overrides!Q27,F_Inputs_Formatted!Q27)</f>
        <v>##BLANK</v>
      </c>
      <c r="R27" s="73" t="str">
        <f>IF(Overrides!R27&lt;&gt;"",Overrides!R27,F_Inputs_Formatted!R27)</f>
        <v>##BLANK</v>
      </c>
      <c r="S27" s="73" t="str">
        <f>IF(Overrides!S27&lt;&gt;"",Overrides!S27,F_Inputs_Formatted!S27)</f>
        <v>##BLANK</v>
      </c>
      <c r="T27" s="73" t="str">
        <f>IF(Overrides!T27&lt;&gt;"",Overrides!T27,F_Inputs_Formatted!T27)</f>
        <v>##BLANK</v>
      </c>
      <c r="U27" s="73" t="str">
        <f>IF(Overrides!U27&lt;&gt;"",Overrides!U27,F_Inputs_Formatted!U27)</f>
        <v>##BLANK</v>
      </c>
      <c r="V27" s="73" t="str">
        <f>IF(Overrides!V27&lt;&gt;"",Overrides!V27,F_Inputs_Formatted!V27)</f>
        <v>##BLANK</v>
      </c>
      <c r="W27" s="73" t="str">
        <f>IF(Overrides!W27&lt;&gt;"",Overrides!W27,F_Inputs_Formatted!W27)</f>
        <v>##BLANK</v>
      </c>
      <c r="X27" s="73" t="str">
        <f>IF(Overrides!X27&lt;&gt;"",Overrides!X27,F_Inputs_Formatted!X27)</f>
        <v>##BLANK</v>
      </c>
      <c r="Y27" s="73" t="str">
        <f>IF(Overrides!Y27&lt;&gt;"",Overrides!Y27,F_Inputs_Formatted!Y27)</f>
        <v>##BLANK</v>
      </c>
      <c r="Z27" s="73" t="str">
        <f>IF(Overrides!Z27&lt;&gt;"",Overrides!Z27,F_Inputs_Formatted!Z27)</f>
        <v>##BLANK</v>
      </c>
      <c r="AA27" s="73" t="str">
        <f>IF(Overrides!AA27&lt;&gt;"",Overrides!AA27,F_Inputs_Formatted!AA27)</f>
        <v>##BLANK</v>
      </c>
      <c r="AB27" s="73" t="str">
        <f>IF(Overrides!AB27&lt;&gt;"",Overrides!AB27,F_Inputs_Formatted!AB27)</f>
        <v>##BLANK</v>
      </c>
      <c r="AC27" s="73" t="str">
        <f>IF(Overrides!AC27&lt;&gt;"",Overrides!AC27,F_Inputs_Formatted!AC27)</f>
        <v>##BLANK</v>
      </c>
      <c r="AD27" s="73" t="str">
        <f>IF(Overrides!AD27&lt;&gt;"",Overrides!AD27,F_Inputs_Formatted!AD27)</f>
        <v>##BLANK</v>
      </c>
      <c r="AE27" s="73" t="str">
        <f>IF(Overrides!AE27&lt;&gt;"",Overrides!AE27,F_Inputs_Formatted!AE27)</f>
        <v>##BLANK</v>
      </c>
      <c r="AF27" s="73" t="str">
        <f>IF(Overrides!AF27&lt;&gt;"",Overrides!AF27,F_Inputs_Formatted!AF27)</f>
        <v>##BLANK</v>
      </c>
      <c r="AG27" s="73" t="str">
        <f>IF(Overrides!AG27&lt;&gt;"",Overrides!AG27,F_Inputs_Formatted!AG27)</f>
        <v>##BLANK</v>
      </c>
      <c r="AH27" s="73" t="str">
        <f>IF(Overrides!AH27&lt;&gt;"",Overrides!AH27,F_Inputs_Formatted!AH27)</f>
        <v>##BLANK</v>
      </c>
      <c r="AI27" s="73" t="str">
        <f>IF(Overrides!AI27&lt;&gt;"",Overrides!AI27,F_Inputs_Formatted!AI27)</f>
        <v>##BLANK</v>
      </c>
      <c r="AK27" s="35"/>
    </row>
    <row r="28" spans="1:42" s="15" customFormat="1" ht="15" x14ac:dyDescent="0.25">
      <c r="A28" s="7"/>
      <c r="B28" s="9" t="s">
        <v>82</v>
      </c>
      <c r="C28" s="9" t="str">
        <f>_xlfn.XLOOKUP($B28,FD_Lists!$B$4:$B$25,FD_Lists!C$4:C$25)</f>
        <v>Thames Water</v>
      </c>
      <c r="D28" s="9" t="str">
        <f>_xlfn.XLOOKUP($B28,FD_Lists!$B$4:$B$25,FD_Lists!D$4:D$25)</f>
        <v>England</v>
      </c>
      <c r="E28" s="9" t="str">
        <f>_xlfn.XLOOKUP($B28,FD_Lists!$B$4:$B$25,FD_Lists!E$4:E$25)</f>
        <v>Company</v>
      </c>
      <c r="F28" s="9" t="str">
        <f>_xlfn.XLOOKUP($B28,FD_Lists!$B$4:$B$25,FD_Lists!F$4:F$25)</f>
        <v>WaSC</v>
      </c>
      <c r="G28" s="10" t="s">
        <v>116</v>
      </c>
      <c r="H28" s="52" t="s">
        <v>125</v>
      </c>
      <c r="I28" s="11" t="str">
        <f t="shared" si="1"/>
        <v>TMSOUT5_09_A_PR24_OFWAT</v>
      </c>
      <c r="J28" s="11" t="s">
        <v>117</v>
      </c>
      <c r="K28" s="11" t="s">
        <v>118</v>
      </c>
      <c r="L28" s="11" t="s">
        <v>119</v>
      </c>
      <c r="M28" s="64" t="str">
        <f>_xlfn.XLOOKUP(F_Inputs_Formatted!H28,F_Inputs!$B:$B,F_Inputs!C:C)</f>
        <v>Underlying calculations for common performance commitments - wastewater - River water quality?(phosphorus) - Total load of phosphorus from all of the company's wastewater treatment works in 2020</v>
      </c>
      <c r="N28" s="64" t="str">
        <f>_xlfn.XLOOKUP(F_Inputs_Formatted!H28,F_Inputs!$B:$B,F_Inputs!D:D)</f>
        <v>kg</v>
      </c>
      <c r="O28" s="11">
        <v>4</v>
      </c>
      <c r="P28" s="73">
        <f>IF(Overrides!P28&lt;&gt;"",Overrides!P28,F_Inputs_Formatted!P28)</f>
        <v>855133.04698373366</v>
      </c>
      <c r="Q28" s="73" t="str">
        <f>IF(Overrides!Q28&lt;&gt;"",Overrides!Q28,F_Inputs_Formatted!Q28)</f>
        <v>##BLANK</v>
      </c>
      <c r="R28" s="73" t="str">
        <f>IF(Overrides!R28&lt;&gt;"",Overrides!R28,F_Inputs_Formatted!R28)</f>
        <v>##BLANK</v>
      </c>
      <c r="S28" s="73" t="str">
        <f>IF(Overrides!S28&lt;&gt;"",Overrides!S28,F_Inputs_Formatted!S28)</f>
        <v>##BLANK</v>
      </c>
      <c r="T28" s="73" t="str">
        <f>IF(Overrides!T28&lt;&gt;"",Overrides!T28,F_Inputs_Formatted!T28)</f>
        <v>##BLANK</v>
      </c>
      <c r="U28" s="73" t="str">
        <f>IF(Overrides!U28&lt;&gt;"",Overrides!U28,F_Inputs_Formatted!U28)</f>
        <v>##BLANK</v>
      </c>
      <c r="V28" s="73" t="str">
        <f>IF(Overrides!V28&lt;&gt;"",Overrides!V28,F_Inputs_Formatted!V28)</f>
        <v>##BLANK</v>
      </c>
      <c r="W28" s="73" t="str">
        <f>IF(Overrides!W28&lt;&gt;"",Overrides!W28,F_Inputs_Formatted!W28)</f>
        <v>##BLANK</v>
      </c>
      <c r="X28" s="73" t="str">
        <f>IF(Overrides!X28&lt;&gt;"",Overrides!X28,F_Inputs_Formatted!X28)</f>
        <v>##BLANK</v>
      </c>
      <c r="Y28" s="73" t="str">
        <f>IF(Overrides!Y28&lt;&gt;"",Overrides!Y28,F_Inputs_Formatted!Y28)</f>
        <v>##BLANK</v>
      </c>
      <c r="Z28" s="73" t="str">
        <f>IF(Overrides!Z28&lt;&gt;"",Overrides!Z28,F_Inputs_Formatted!Z28)</f>
        <v>##BLANK</v>
      </c>
      <c r="AA28" s="73" t="str">
        <f>IF(Overrides!AA28&lt;&gt;"",Overrides!AA28,F_Inputs_Formatted!AA28)</f>
        <v>##BLANK</v>
      </c>
      <c r="AB28" s="73" t="str">
        <f>IF(Overrides!AB28&lt;&gt;"",Overrides!AB28,F_Inputs_Formatted!AB28)</f>
        <v>##BLANK</v>
      </c>
      <c r="AC28" s="73" t="str">
        <f>IF(Overrides!AC28&lt;&gt;"",Overrides!AC28,F_Inputs_Formatted!AC28)</f>
        <v>##BLANK</v>
      </c>
      <c r="AD28" s="73" t="str">
        <f>IF(Overrides!AD28&lt;&gt;"",Overrides!AD28,F_Inputs_Formatted!AD28)</f>
        <v>##BLANK</v>
      </c>
      <c r="AE28" s="73" t="str">
        <f>IF(Overrides!AE28&lt;&gt;"",Overrides!AE28,F_Inputs_Formatted!AE28)</f>
        <v>##BLANK</v>
      </c>
      <c r="AF28" s="73" t="str">
        <f>IF(Overrides!AF28&lt;&gt;"",Overrides!AF28,F_Inputs_Formatted!AF28)</f>
        <v>##BLANK</v>
      </c>
      <c r="AG28" s="73" t="str">
        <f>IF(Overrides!AG28&lt;&gt;"",Overrides!AG28,F_Inputs_Formatted!AG28)</f>
        <v>##BLANK</v>
      </c>
      <c r="AH28" s="73" t="str">
        <f>IF(Overrides!AH28&lt;&gt;"",Overrides!AH28,F_Inputs_Formatted!AH28)</f>
        <v>##BLANK</v>
      </c>
      <c r="AI28" s="73" t="str">
        <f>IF(Overrides!AI28&lt;&gt;"",Overrides!AI28,F_Inputs_Formatted!AI28)</f>
        <v>##BLANK</v>
      </c>
      <c r="AK28" s="35"/>
    </row>
    <row r="29" spans="1:42" s="15" customFormat="1" ht="15" x14ac:dyDescent="0.25">
      <c r="A29" s="7"/>
      <c r="B29" s="9" t="s">
        <v>83</v>
      </c>
      <c r="C29" s="9" t="str">
        <f>_xlfn.XLOOKUP($B29,FD_Lists!$B$4:$B$25,FD_Lists!C$4:C$25)</f>
        <v xml:space="preserve">United Utilities </v>
      </c>
      <c r="D29" s="9" t="str">
        <f>_xlfn.XLOOKUP($B29,FD_Lists!$B$4:$B$25,FD_Lists!D$4:D$25)</f>
        <v>England</v>
      </c>
      <c r="E29" s="9" t="str">
        <f>_xlfn.XLOOKUP($B29,FD_Lists!$B$4:$B$25,FD_Lists!E$4:E$25)</f>
        <v>Company</v>
      </c>
      <c r="F29" s="9" t="str">
        <f>_xlfn.XLOOKUP($B29,FD_Lists!$B$4:$B$25,FD_Lists!F$4:F$25)</f>
        <v>WaSC</v>
      </c>
      <c r="G29" s="10" t="s">
        <v>116</v>
      </c>
      <c r="H29" s="52" t="s">
        <v>125</v>
      </c>
      <c r="I29" s="11" t="str">
        <f t="shared" si="1"/>
        <v>NWTOUT5_09_A_PR24_OFWAT</v>
      </c>
      <c r="J29" s="11" t="s">
        <v>117</v>
      </c>
      <c r="K29" s="11" t="s">
        <v>118</v>
      </c>
      <c r="L29" s="11" t="s">
        <v>119</v>
      </c>
      <c r="M29" s="64" t="str">
        <f>_xlfn.XLOOKUP(F_Inputs_Formatted!H29,F_Inputs!$B:$B,F_Inputs!C:C)</f>
        <v>Underlying calculations for common performance commitments - wastewater - River water quality?(phosphorus) - Total load of phosphorus from all of the company's wastewater treatment works in 2020</v>
      </c>
      <c r="N29" s="64" t="str">
        <f>_xlfn.XLOOKUP(F_Inputs_Formatted!H29,F_Inputs!$B:$B,F_Inputs!D:D)</f>
        <v>kg</v>
      </c>
      <c r="O29" s="11">
        <v>4</v>
      </c>
      <c r="P29" s="73">
        <f>IF(Overrides!P29&lt;&gt;"",Overrides!P29,F_Inputs_Formatted!P29)</f>
        <v>2508968.112770298</v>
      </c>
      <c r="Q29" s="73" t="str">
        <f>IF(Overrides!Q29&lt;&gt;"",Overrides!Q29,F_Inputs_Formatted!Q29)</f>
        <v>##BLANK</v>
      </c>
      <c r="R29" s="73" t="str">
        <f>IF(Overrides!R29&lt;&gt;"",Overrides!R29,F_Inputs_Formatted!R29)</f>
        <v>##BLANK</v>
      </c>
      <c r="S29" s="73" t="str">
        <f>IF(Overrides!S29&lt;&gt;"",Overrides!S29,F_Inputs_Formatted!S29)</f>
        <v>##BLANK</v>
      </c>
      <c r="T29" s="73" t="str">
        <f>IF(Overrides!T29&lt;&gt;"",Overrides!T29,F_Inputs_Formatted!T29)</f>
        <v>##BLANK</v>
      </c>
      <c r="U29" s="73" t="str">
        <f>IF(Overrides!U29&lt;&gt;"",Overrides!U29,F_Inputs_Formatted!U29)</f>
        <v>##BLANK</v>
      </c>
      <c r="V29" s="73" t="str">
        <f>IF(Overrides!V29&lt;&gt;"",Overrides!V29,F_Inputs_Formatted!V29)</f>
        <v>##BLANK</v>
      </c>
      <c r="W29" s="73" t="str">
        <f>IF(Overrides!W29&lt;&gt;"",Overrides!W29,F_Inputs_Formatted!W29)</f>
        <v>##BLANK</v>
      </c>
      <c r="X29" s="73" t="str">
        <f>IF(Overrides!X29&lt;&gt;"",Overrides!X29,F_Inputs_Formatted!X29)</f>
        <v>##BLANK</v>
      </c>
      <c r="Y29" s="73" t="str">
        <f>IF(Overrides!Y29&lt;&gt;"",Overrides!Y29,F_Inputs_Formatted!Y29)</f>
        <v>##BLANK</v>
      </c>
      <c r="Z29" s="73" t="str">
        <f>IF(Overrides!Z29&lt;&gt;"",Overrides!Z29,F_Inputs_Formatted!Z29)</f>
        <v>##BLANK</v>
      </c>
      <c r="AA29" s="73" t="str">
        <f>IF(Overrides!AA29&lt;&gt;"",Overrides!AA29,F_Inputs_Formatted!AA29)</f>
        <v>##BLANK</v>
      </c>
      <c r="AB29" s="73" t="str">
        <f>IF(Overrides!AB29&lt;&gt;"",Overrides!AB29,F_Inputs_Formatted!AB29)</f>
        <v>##BLANK</v>
      </c>
      <c r="AC29" s="73" t="str">
        <f>IF(Overrides!AC29&lt;&gt;"",Overrides!AC29,F_Inputs_Formatted!AC29)</f>
        <v>##BLANK</v>
      </c>
      <c r="AD29" s="73" t="str">
        <f>IF(Overrides!AD29&lt;&gt;"",Overrides!AD29,F_Inputs_Formatted!AD29)</f>
        <v>##BLANK</v>
      </c>
      <c r="AE29" s="73" t="str">
        <f>IF(Overrides!AE29&lt;&gt;"",Overrides!AE29,F_Inputs_Formatted!AE29)</f>
        <v>##BLANK</v>
      </c>
      <c r="AF29" s="73" t="str">
        <f>IF(Overrides!AF29&lt;&gt;"",Overrides!AF29,F_Inputs_Formatted!AF29)</f>
        <v>##BLANK</v>
      </c>
      <c r="AG29" s="73" t="str">
        <f>IF(Overrides!AG29&lt;&gt;"",Overrides!AG29,F_Inputs_Formatted!AG29)</f>
        <v>##BLANK</v>
      </c>
      <c r="AH29" s="73" t="str">
        <f>IF(Overrides!AH29&lt;&gt;"",Overrides!AH29,F_Inputs_Formatted!AH29)</f>
        <v>##BLANK</v>
      </c>
      <c r="AI29" s="73" t="str">
        <f>IF(Overrides!AI29&lt;&gt;"",Overrides!AI29,F_Inputs_Formatted!AI29)</f>
        <v>##BLANK</v>
      </c>
      <c r="AK29" s="35"/>
    </row>
    <row r="30" spans="1:42" s="15" customFormat="1" ht="15" x14ac:dyDescent="0.25">
      <c r="A30" s="7"/>
      <c r="B30" s="9" t="s">
        <v>86</v>
      </c>
      <c r="C30" s="9" t="str">
        <f>_xlfn.XLOOKUP($B30,FD_Lists!$B$4:$B$25,FD_Lists!C$4:C$25)</f>
        <v>Wessex Water</v>
      </c>
      <c r="D30" s="9" t="str">
        <f>_xlfn.XLOOKUP($B30,FD_Lists!$B$4:$B$25,FD_Lists!D$4:D$25)</f>
        <v>England</v>
      </c>
      <c r="E30" s="9" t="str">
        <f>_xlfn.XLOOKUP($B30,FD_Lists!$B$4:$B$25,FD_Lists!E$4:E$25)</f>
        <v>Company</v>
      </c>
      <c r="F30" s="9" t="str">
        <f>_xlfn.XLOOKUP($B30,FD_Lists!$B$4:$B$25,FD_Lists!F$4:F$25)</f>
        <v>WaSC</v>
      </c>
      <c r="G30" s="10" t="s">
        <v>116</v>
      </c>
      <c r="H30" s="52" t="s">
        <v>125</v>
      </c>
      <c r="I30" s="11" t="str">
        <f t="shared" si="1"/>
        <v>WSXOUT5_09_A_PR24_OFWAT</v>
      </c>
      <c r="J30" s="11" t="s">
        <v>117</v>
      </c>
      <c r="K30" s="11" t="s">
        <v>118</v>
      </c>
      <c r="L30" s="11" t="s">
        <v>119</v>
      </c>
      <c r="M30" s="64" t="str">
        <f>_xlfn.XLOOKUP(F_Inputs_Formatted!H30,F_Inputs!$B:$B,F_Inputs!C:C)</f>
        <v>Underlying calculations for common performance commitments - wastewater - River water quality?(phosphorus) - Total load of phosphorus from all of the company's wastewater treatment works in 2020</v>
      </c>
      <c r="N30" s="64" t="str">
        <f>_xlfn.XLOOKUP(F_Inputs_Formatted!H30,F_Inputs!$B:$B,F_Inputs!D:D)</f>
        <v>kg</v>
      </c>
      <c r="O30" s="11">
        <v>4</v>
      </c>
      <c r="P30" s="73">
        <f>IF(Overrides!P30&lt;&gt;"",Overrides!P30,F_Inputs_Formatted!P30)</f>
        <v>459170.71240000002</v>
      </c>
      <c r="Q30" s="73" t="str">
        <f>IF(Overrides!Q30&lt;&gt;"",Overrides!Q30,F_Inputs_Formatted!Q30)</f>
        <v>##BLANK</v>
      </c>
      <c r="R30" s="73" t="str">
        <f>IF(Overrides!R30&lt;&gt;"",Overrides!R30,F_Inputs_Formatted!R30)</f>
        <v>##BLANK</v>
      </c>
      <c r="S30" s="73" t="str">
        <f>IF(Overrides!S30&lt;&gt;"",Overrides!S30,F_Inputs_Formatted!S30)</f>
        <v>##BLANK</v>
      </c>
      <c r="T30" s="73" t="str">
        <f>IF(Overrides!T30&lt;&gt;"",Overrides!T30,F_Inputs_Formatted!T30)</f>
        <v>##BLANK</v>
      </c>
      <c r="U30" s="73" t="str">
        <f>IF(Overrides!U30&lt;&gt;"",Overrides!U30,F_Inputs_Formatted!U30)</f>
        <v>##BLANK</v>
      </c>
      <c r="V30" s="73" t="str">
        <f>IF(Overrides!V30&lt;&gt;"",Overrides!V30,F_Inputs_Formatted!V30)</f>
        <v>##BLANK</v>
      </c>
      <c r="W30" s="73" t="str">
        <f>IF(Overrides!W30&lt;&gt;"",Overrides!W30,F_Inputs_Formatted!W30)</f>
        <v>##BLANK</v>
      </c>
      <c r="X30" s="73" t="str">
        <f>IF(Overrides!X30&lt;&gt;"",Overrides!X30,F_Inputs_Formatted!X30)</f>
        <v>##BLANK</v>
      </c>
      <c r="Y30" s="73" t="str">
        <f>IF(Overrides!Y30&lt;&gt;"",Overrides!Y30,F_Inputs_Formatted!Y30)</f>
        <v>##BLANK</v>
      </c>
      <c r="Z30" s="73" t="str">
        <f>IF(Overrides!Z30&lt;&gt;"",Overrides!Z30,F_Inputs_Formatted!Z30)</f>
        <v>##BLANK</v>
      </c>
      <c r="AA30" s="73" t="str">
        <f>IF(Overrides!AA30&lt;&gt;"",Overrides!AA30,F_Inputs_Formatted!AA30)</f>
        <v>##BLANK</v>
      </c>
      <c r="AB30" s="73" t="str">
        <f>IF(Overrides!AB30&lt;&gt;"",Overrides!AB30,F_Inputs_Formatted!AB30)</f>
        <v>##BLANK</v>
      </c>
      <c r="AC30" s="73" t="str">
        <f>IF(Overrides!AC30&lt;&gt;"",Overrides!AC30,F_Inputs_Formatted!AC30)</f>
        <v>##BLANK</v>
      </c>
      <c r="AD30" s="73" t="str">
        <f>IF(Overrides!AD30&lt;&gt;"",Overrides!AD30,F_Inputs_Formatted!AD30)</f>
        <v>##BLANK</v>
      </c>
      <c r="AE30" s="73" t="str">
        <f>IF(Overrides!AE30&lt;&gt;"",Overrides!AE30,F_Inputs_Formatted!AE30)</f>
        <v>##BLANK</v>
      </c>
      <c r="AF30" s="73" t="str">
        <f>IF(Overrides!AF30&lt;&gt;"",Overrides!AF30,F_Inputs_Formatted!AF30)</f>
        <v>##BLANK</v>
      </c>
      <c r="AG30" s="73" t="str">
        <f>IF(Overrides!AG30&lt;&gt;"",Overrides!AG30,F_Inputs_Formatted!AG30)</f>
        <v>##BLANK</v>
      </c>
      <c r="AH30" s="73" t="str">
        <f>IF(Overrides!AH30&lt;&gt;"",Overrides!AH30,F_Inputs_Formatted!AH30)</f>
        <v>##BLANK</v>
      </c>
      <c r="AI30" s="73" t="str">
        <f>IF(Overrides!AI30&lt;&gt;"",Overrides!AI30,F_Inputs_Formatted!AI30)</f>
        <v>##BLANK</v>
      </c>
      <c r="AK30" s="35"/>
    </row>
    <row r="31" spans="1:42" s="15" customFormat="1" ht="15" x14ac:dyDescent="0.25">
      <c r="A31" s="7"/>
      <c r="B31" s="9" t="s">
        <v>87</v>
      </c>
      <c r="C31" s="9" t="str">
        <f>_xlfn.XLOOKUP($B31,FD_Lists!$B$4:$B$25,FD_Lists!C$4:C$25)</f>
        <v>Yorkshire Water</v>
      </c>
      <c r="D31" s="9" t="str">
        <f>_xlfn.XLOOKUP($B31,FD_Lists!$B$4:$B$25,FD_Lists!D$4:D$25)</f>
        <v>England</v>
      </c>
      <c r="E31" s="9" t="str">
        <f>_xlfn.XLOOKUP($B31,FD_Lists!$B$4:$B$25,FD_Lists!E$4:E$25)</f>
        <v>Company</v>
      </c>
      <c r="F31" s="9" t="str">
        <f>_xlfn.XLOOKUP($B31,FD_Lists!$B$4:$B$25,FD_Lists!F$4:F$25)</f>
        <v>WaSC</v>
      </c>
      <c r="G31" s="10" t="s">
        <v>116</v>
      </c>
      <c r="H31" s="52" t="s">
        <v>125</v>
      </c>
      <c r="I31" s="11" t="str">
        <f t="shared" si="1"/>
        <v>YKYOUT5_09_A_PR24_OFWAT</v>
      </c>
      <c r="J31" s="11" t="s">
        <v>117</v>
      </c>
      <c r="K31" s="11" t="s">
        <v>118</v>
      </c>
      <c r="L31" s="11" t="s">
        <v>119</v>
      </c>
      <c r="M31" s="64" t="str">
        <f>_xlfn.XLOOKUP(F_Inputs_Formatted!H31,F_Inputs!$B:$B,F_Inputs!C:C)</f>
        <v>Underlying calculations for common performance commitments - wastewater - River water quality?(phosphorus) - Total load of phosphorus from all of the company's wastewater treatment works in 2020</v>
      </c>
      <c r="N31" s="64" t="str">
        <f>_xlfn.XLOOKUP(F_Inputs_Formatted!H31,F_Inputs!$B:$B,F_Inputs!D:D)</f>
        <v>kg</v>
      </c>
      <c r="O31" s="11">
        <v>4</v>
      </c>
      <c r="P31" s="73">
        <f>IF(Overrides!P31&lt;&gt;"",Overrides!P31,F_Inputs_Formatted!P31)</f>
        <v>3041180</v>
      </c>
      <c r="Q31" s="73" t="str">
        <f>IF(Overrides!Q31&lt;&gt;"",Overrides!Q31,F_Inputs_Formatted!Q31)</f>
        <v>##BLANK</v>
      </c>
      <c r="R31" s="73" t="str">
        <f>IF(Overrides!R31&lt;&gt;"",Overrides!R31,F_Inputs_Formatted!R31)</f>
        <v>##BLANK</v>
      </c>
      <c r="S31" s="73" t="str">
        <f>IF(Overrides!S31&lt;&gt;"",Overrides!S31,F_Inputs_Formatted!S31)</f>
        <v>##BLANK</v>
      </c>
      <c r="T31" s="73" t="str">
        <f>IF(Overrides!T31&lt;&gt;"",Overrides!T31,F_Inputs_Formatted!T31)</f>
        <v>##BLANK</v>
      </c>
      <c r="U31" s="73" t="str">
        <f>IF(Overrides!U31&lt;&gt;"",Overrides!U31,F_Inputs_Formatted!U31)</f>
        <v>##BLANK</v>
      </c>
      <c r="V31" s="73" t="str">
        <f>IF(Overrides!V31&lt;&gt;"",Overrides!V31,F_Inputs_Formatted!V31)</f>
        <v>##BLANK</v>
      </c>
      <c r="W31" s="73" t="str">
        <f>IF(Overrides!W31&lt;&gt;"",Overrides!W31,F_Inputs_Formatted!W31)</f>
        <v>##BLANK</v>
      </c>
      <c r="X31" s="73" t="str">
        <f>IF(Overrides!X31&lt;&gt;"",Overrides!X31,F_Inputs_Formatted!X31)</f>
        <v>##BLANK</v>
      </c>
      <c r="Y31" s="73" t="str">
        <f>IF(Overrides!Y31&lt;&gt;"",Overrides!Y31,F_Inputs_Formatted!Y31)</f>
        <v>##BLANK</v>
      </c>
      <c r="Z31" s="73" t="str">
        <f>IF(Overrides!Z31&lt;&gt;"",Overrides!Z31,F_Inputs_Formatted!Z31)</f>
        <v>##BLANK</v>
      </c>
      <c r="AA31" s="73" t="str">
        <f>IF(Overrides!AA31&lt;&gt;"",Overrides!AA31,F_Inputs_Formatted!AA31)</f>
        <v>##BLANK</v>
      </c>
      <c r="AB31" s="73" t="str">
        <f>IF(Overrides!AB31&lt;&gt;"",Overrides!AB31,F_Inputs_Formatted!AB31)</f>
        <v>##BLANK</v>
      </c>
      <c r="AC31" s="73" t="str">
        <f>IF(Overrides!AC31&lt;&gt;"",Overrides!AC31,F_Inputs_Formatted!AC31)</f>
        <v>##BLANK</v>
      </c>
      <c r="AD31" s="73" t="str">
        <f>IF(Overrides!AD31&lt;&gt;"",Overrides!AD31,F_Inputs_Formatted!AD31)</f>
        <v>##BLANK</v>
      </c>
      <c r="AE31" s="73" t="str">
        <f>IF(Overrides!AE31&lt;&gt;"",Overrides!AE31,F_Inputs_Formatted!AE31)</f>
        <v>##BLANK</v>
      </c>
      <c r="AF31" s="73" t="str">
        <f>IF(Overrides!AF31&lt;&gt;"",Overrides!AF31,F_Inputs_Formatted!AF31)</f>
        <v>##BLANK</v>
      </c>
      <c r="AG31" s="73" t="str">
        <f>IF(Overrides!AG31&lt;&gt;"",Overrides!AG31,F_Inputs_Formatted!AG31)</f>
        <v>##BLANK</v>
      </c>
      <c r="AH31" s="73" t="str">
        <f>IF(Overrides!AH31&lt;&gt;"",Overrides!AH31,F_Inputs_Formatted!AH31)</f>
        <v>##BLANK</v>
      </c>
      <c r="AI31" s="73" t="str">
        <f>IF(Overrides!AI31&lt;&gt;"",Overrides!AI31,F_Inputs_Formatted!AI31)</f>
        <v>##BLANK</v>
      </c>
      <c r="AK31" s="35"/>
    </row>
    <row r="32" spans="1:42" s="15" customFormat="1" ht="15" x14ac:dyDescent="0.25">
      <c r="A32" s="7"/>
      <c r="B32" s="9" t="s">
        <v>88</v>
      </c>
      <c r="C32" s="9" t="str">
        <f>_xlfn.XLOOKUP($B32,FD_Lists!$B$4:$B$25,FD_Lists!C$4:C$25)</f>
        <v>Affinity Water</v>
      </c>
      <c r="D32" s="9" t="str">
        <f>_xlfn.XLOOKUP($B32,FD_Lists!$B$4:$B$25,FD_Lists!D$4:D$25)</f>
        <v>England</v>
      </c>
      <c r="E32" s="9" t="str">
        <f>_xlfn.XLOOKUP($B32,FD_Lists!$B$4:$B$25,FD_Lists!E$4:E$25)</f>
        <v>Company</v>
      </c>
      <c r="F32" s="9" t="str">
        <f>_xlfn.XLOOKUP($B32,FD_Lists!$B$4:$B$25,FD_Lists!F$4:F$25)</f>
        <v>WoC</v>
      </c>
      <c r="G32" s="10" t="s">
        <v>116</v>
      </c>
      <c r="H32" s="52" t="s">
        <v>125</v>
      </c>
      <c r="I32" s="11" t="str">
        <f t="shared" si="1"/>
        <v>AFWOUT5_09_A_PR24_OFWAT</v>
      </c>
      <c r="J32" s="11" t="s">
        <v>117</v>
      </c>
      <c r="K32" s="11" t="s">
        <v>118</v>
      </c>
      <c r="L32" s="11" t="s">
        <v>119</v>
      </c>
      <c r="M32" s="64" t="str">
        <f>_xlfn.XLOOKUP(F_Inputs_Formatted!H32,F_Inputs!$B:$B,F_Inputs!C:C)</f>
        <v>Underlying calculations for common performance commitments - wastewater - River water quality?(phosphorus) - Total load of phosphorus from all of the company's wastewater treatment works in 2020</v>
      </c>
      <c r="N32" s="64" t="str">
        <f>_xlfn.XLOOKUP(F_Inputs_Formatted!H32,F_Inputs!$B:$B,F_Inputs!D:D)</f>
        <v>kg</v>
      </c>
      <c r="O32" s="11">
        <v>4</v>
      </c>
      <c r="P32" s="73" t="str">
        <f>IF(Overrides!P32&lt;&gt;"",Overrides!P32,F_Inputs_Formatted!P32)</f>
        <v/>
      </c>
      <c r="Q32" s="73" t="str">
        <f>IF(Overrides!Q32&lt;&gt;"",Overrides!Q32,F_Inputs_Formatted!Q32)</f>
        <v>##BLANK</v>
      </c>
      <c r="R32" s="73" t="str">
        <f>IF(Overrides!R32&lt;&gt;"",Overrides!R32,F_Inputs_Formatted!R32)</f>
        <v>##BLANK</v>
      </c>
      <c r="S32" s="73" t="str">
        <f>IF(Overrides!S32&lt;&gt;"",Overrides!S32,F_Inputs_Formatted!S32)</f>
        <v>##BLANK</v>
      </c>
      <c r="T32" s="73" t="str">
        <f>IF(Overrides!T32&lt;&gt;"",Overrides!T32,F_Inputs_Formatted!T32)</f>
        <v>##BLANK</v>
      </c>
      <c r="U32" s="73" t="str">
        <f>IF(Overrides!U32&lt;&gt;"",Overrides!U32,F_Inputs_Formatted!U32)</f>
        <v>##BLANK</v>
      </c>
      <c r="V32" s="73" t="str">
        <f>IF(Overrides!V32&lt;&gt;"",Overrides!V32,F_Inputs_Formatted!V32)</f>
        <v>##BLANK</v>
      </c>
      <c r="W32" s="73" t="str">
        <f>IF(Overrides!W32&lt;&gt;"",Overrides!W32,F_Inputs_Formatted!W32)</f>
        <v>##BLANK</v>
      </c>
      <c r="X32" s="73" t="str">
        <f>IF(Overrides!X32&lt;&gt;"",Overrides!X32,F_Inputs_Formatted!X32)</f>
        <v>##BLANK</v>
      </c>
      <c r="Y32" s="73" t="str">
        <f>IF(Overrides!Y32&lt;&gt;"",Overrides!Y32,F_Inputs_Formatted!Y32)</f>
        <v>##BLANK</v>
      </c>
      <c r="Z32" s="73" t="str">
        <f>IF(Overrides!Z32&lt;&gt;"",Overrides!Z32,F_Inputs_Formatted!Z32)</f>
        <v>##BLANK</v>
      </c>
      <c r="AA32" s="73" t="str">
        <f>IF(Overrides!AA32&lt;&gt;"",Overrides!AA32,F_Inputs_Formatted!AA32)</f>
        <v>##BLANK</v>
      </c>
      <c r="AB32" s="73" t="str">
        <f>IF(Overrides!AB32&lt;&gt;"",Overrides!AB32,F_Inputs_Formatted!AB32)</f>
        <v>##BLANK</v>
      </c>
      <c r="AC32" s="73" t="str">
        <f>IF(Overrides!AC32&lt;&gt;"",Overrides!AC32,F_Inputs_Formatted!AC32)</f>
        <v>##BLANK</v>
      </c>
      <c r="AD32" s="73" t="str">
        <f>IF(Overrides!AD32&lt;&gt;"",Overrides!AD32,F_Inputs_Formatted!AD32)</f>
        <v>##BLANK</v>
      </c>
      <c r="AE32" s="73" t="str">
        <f>IF(Overrides!AE32&lt;&gt;"",Overrides!AE32,F_Inputs_Formatted!AE32)</f>
        <v>##BLANK</v>
      </c>
      <c r="AF32" s="73" t="str">
        <f>IF(Overrides!AF32&lt;&gt;"",Overrides!AF32,F_Inputs_Formatted!AF32)</f>
        <v>##BLANK</v>
      </c>
      <c r="AG32" s="73" t="str">
        <f>IF(Overrides!AG32&lt;&gt;"",Overrides!AG32,F_Inputs_Formatted!AG32)</f>
        <v>##BLANK</v>
      </c>
      <c r="AH32" s="73" t="str">
        <f>IF(Overrides!AH32&lt;&gt;"",Overrides!AH32,F_Inputs_Formatted!AH32)</f>
        <v>##BLANK</v>
      </c>
      <c r="AI32" s="73" t="str">
        <f>IF(Overrides!AI32&lt;&gt;"",Overrides!AI32,F_Inputs_Formatted!AI32)</f>
        <v>##BLANK</v>
      </c>
      <c r="AK32" s="35"/>
    </row>
    <row r="33" spans="1:37" s="15" customFormat="1" ht="15" x14ac:dyDescent="0.25">
      <c r="A33" s="7"/>
      <c r="B33" s="9" t="s">
        <v>94</v>
      </c>
      <c r="C33" s="9" t="str">
        <f>_xlfn.XLOOKUP($B33,FD_Lists!$B$4:$B$25,FD_Lists!C$4:C$25)</f>
        <v>Portsmouth Water</v>
      </c>
      <c r="D33" s="9" t="str">
        <f>_xlfn.XLOOKUP($B33,FD_Lists!$B$4:$B$25,FD_Lists!D$4:D$25)</f>
        <v>England</v>
      </c>
      <c r="E33" s="9" t="str">
        <f>_xlfn.XLOOKUP($B33,FD_Lists!$B$4:$B$25,FD_Lists!E$4:E$25)</f>
        <v>Company</v>
      </c>
      <c r="F33" s="9" t="str">
        <f>_xlfn.XLOOKUP($B33,FD_Lists!$B$4:$B$25,FD_Lists!F$4:F$25)</f>
        <v>WoC</v>
      </c>
      <c r="G33" s="10" t="s">
        <v>116</v>
      </c>
      <c r="H33" s="52" t="s">
        <v>125</v>
      </c>
      <c r="I33" s="11" t="str">
        <f t="shared" si="1"/>
        <v>PRTOUT5_09_A_PR24_OFWAT</v>
      </c>
      <c r="J33" s="11" t="s">
        <v>117</v>
      </c>
      <c r="K33" s="11" t="s">
        <v>118</v>
      </c>
      <c r="L33" s="11" t="s">
        <v>119</v>
      </c>
      <c r="M33" s="64" t="str">
        <f>_xlfn.XLOOKUP(F_Inputs_Formatted!H33,F_Inputs!$B:$B,F_Inputs!C:C)</f>
        <v>Underlying calculations for common performance commitments - wastewater - River water quality?(phosphorus) - Total load of phosphorus from all of the company's wastewater treatment works in 2020</v>
      </c>
      <c r="N33" s="64" t="str">
        <f>_xlfn.XLOOKUP(F_Inputs_Formatted!H33,F_Inputs!$B:$B,F_Inputs!D:D)</f>
        <v>kg</v>
      </c>
      <c r="O33" s="11">
        <v>4</v>
      </c>
      <c r="P33" s="73" t="str">
        <f>IF(Overrides!P33&lt;&gt;"",Overrides!P33,F_Inputs_Formatted!P33)</f>
        <v/>
      </c>
      <c r="Q33" s="73" t="str">
        <f>IF(Overrides!Q33&lt;&gt;"",Overrides!Q33,F_Inputs_Formatted!Q33)</f>
        <v>##BLANK</v>
      </c>
      <c r="R33" s="73" t="str">
        <f>IF(Overrides!R33&lt;&gt;"",Overrides!R33,F_Inputs_Formatted!R33)</f>
        <v>##BLANK</v>
      </c>
      <c r="S33" s="73" t="str">
        <f>IF(Overrides!S33&lt;&gt;"",Overrides!S33,F_Inputs_Formatted!S33)</f>
        <v>##BLANK</v>
      </c>
      <c r="T33" s="73" t="str">
        <f>IF(Overrides!T33&lt;&gt;"",Overrides!T33,F_Inputs_Formatted!T33)</f>
        <v>##BLANK</v>
      </c>
      <c r="U33" s="73" t="str">
        <f>IF(Overrides!U33&lt;&gt;"",Overrides!U33,F_Inputs_Formatted!U33)</f>
        <v>##BLANK</v>
      </c>
      <c r="V33" s="73" t="str">
        <f>IF(Overrides!V33&lt;&gt;"",Overrides!V33,F_Inputs_Formatted!V33)</f>
        <v>##BLANK</v>
      </c>
      <c r="W33" s="73" t="str">
        <f>IF(Overrides!W33&lt;&gt;"",Overrides!W33,F_Inputs_Formatted!W33)</f>
        <v>##BLANK</v>
      </c>
      <c r="X33" s="73" t="str">
        <f>IF(Overrides!X33&lt;&gt;"",Overrides!X33,F_Inputs_Formatted!X33)</f>
        <v>##BLANK</v>
      </c>
      <c r="Y33" s="73" t="str">
        <f>IF(Overrides!Y33&lt;&gt;"",Overrides!Y33,F_Inputs_Formatted!Y33)</f>
        <v>##BLANK</v>
      </c>
      <c r="Z33" s="73" t="str">
        <f>IF(Overrides!Z33&lt;&gt;"",Overrides!Z33,F_Inputs_Formatted!Z33)</f>
        <v>##BLANK</v>
      </c>
      <c r="AA33" s="73" t="str">
        <f>IF(Overrides!AA33&lt;&gt;"",Overrides!AA33,F_Inputs_Formatted!AA33)</f>
        <v>##BLANK</v>
      </c>
      <c r="AB33" s="73" t="str">
        <f>IF(Overrides!AB33&lt;&gt;"",Overrides!AB33,F_Inputs_Formatted!AB33)</f>
        <v>##BLANK</v>
      </c>
      <c r="AC33" s="73" t="str">
        <f>IF(Overrides!AC33&lt;&gt;"",Overrides!AC33,F_Inputs_Formatted!AC33)</f>
        <v>##BLANK</v>
      </c>
      <c r="AD33" s="73" t="str">
        <f>IF(Overrides!AD33&lt;&gt;"",Overrides!AD33,F_Inputs_Formatted!AD33)</f>
        <v>##BLANK</v>
      </c>
      <c r="AE33" s="73" t="str">
        <f>IF(Overrides!AE33&lt;&gt;"",Overrides!AE33,F_Inputs_Formatted!AE33)</f>
        <v>##BLANK</v>
      </c>
      <c r="AF33" s="73" t="str">
        <f>IF(Overrides!AF33&lt;&gt;"",Overrides!AF33,F_Inputs_Formatted!AF33)</f>
        <v>##BLANK</v>
      </c>
      <c r="AG33" s="73" t="str">
        <f>IF(Overrides!AG33&lt;&gt;"",Overrides!AG33,F_Inputs_Formatted!AG33)</f>
        <v>##BLANK</v>
      </c>
      <c r="AH33" s="73" t="str">
        <f>IF(Overrides!AH33&lt;&gt;"",Overrides!AH33,F_Inputs_Formatted!AH33)</f>
        <v>##BLANK</v>
      </c>
      <c r="AI33" s="73" t="str">
        <f>IF(Overrides!AI33&lt;&gt;"",Overrides!AI33,F_Inputs_Formatted!AI33)</f>
        <v>##BLANK</v>
      </c>
      <c r="AK33" s="35"/>
    </row>
    <row r="34" spans="1:37" s="15" customFormat="1" ht="15" x14ac:dyDescent="0.25">
      <c r="A34" s="7"/>
      <c r="B34" s="9" t="s">
        <v>95</v>
      </c>
      <c r="C34" s="9" t="str">
        <f>_xlfn.XLOOKUP($B34,FD_Lists!$B$4:$B$25,FD_Lists!C$4:C$25)</f>
        <v>South East Water</v>
      </c>
      <c r="D34" s="9" t="str">
        <f>_xlfn.XLOOKUP($B34,FD_Lists!$B$4:$B$25,FD_Lists!D$4:D$25)</f>
        <v>England</v>
      </c>
      <c r="E34" s="9" t="str">
        <f>_xlfn.XLOOKUP($B34,FD_Lists!$B$4:$B$25,FD_Lists!E$4:E$25)</f>
        <v>Company</v>
      </c>
      <c r="F34" s="9" t="str">
        <f>_xlfn.XLOOKUP($B34,FD_Lists!$B$4:$B$25,FD_Lists!F$4:F$25)</f>
        <v>WoC</v>
      </c>
      <c r="G34" s="10" t="s">
        <v>116</v>
      </c>
      <c r="H34" s="52" t="s">
        <v>125</v>
      </c>
      <c r="I34" s="11" t="str">
        <f t="shared" si="1"/>
        <v>SEWOUT5_09_A_PR24_OFWAT</v>
      </c>
      <c r="J34" s="11" t="s">
        <v>117</v>
      </c>
      <c r="K34" s="11" t="s">
        <v>118</v>
      </c>
      <c r="L34" s="11" t="s">
        <v>119</v>
      </c>
      <c r="M34" s="64" t="str">
        <f>_xlfn.XLOOKUP(F_Inputs_Formatted!H34,F_Inputs!$B:$B,F_Inputs!C:C)</f>
        <v>Underlying calculations for common performance commitments - wastewater - River water quality?(phosphorus) - Total load of phosphorus from all of the company's wastewater treatment works in 2020</v>
      </c>
      <c r="N34" s="64" t="str">
        <f>_xlfn.XLOOKUP(F_Inputs_Formatted!H34,F_Inputs!$B:$B,F_Inputs!D:D)</f>
        <v>kg</v>
      </c>
      <c r="O34" s="11">
        <v>4</v>
      </c>
      <c r="P34" s="73" t="str">
        <f>IF(Overrides!P34&lt;&gt;"",Overrides!P34,F_Inputs_Formatted!P34)</f>
        <v/>
      </c>
      <c r="Q34" s="73" t="str">
        <f>IF(Overrides!Q34&lt;&gt;"",Overrides!Q34,F_Inputs_Formatted!Q34)</f>
        <v>##BLANK</v>
      </c>
      <c r="R34" s="73" t="str">
        <f>IF(Overrides!R34&lt;&gt;"",Overrides!R34,F_Inputs_Formatted!R34)</f>
        <v>##BLANK</v>
      </c>
      <c r="S34" s="73" t="str">
        <f>IF(Overrides!S34&lt;&gt;"",Overrides!S34,F_Inputs_Formatted!S34)</f>
        <v>##BLANK</v>
      </c>
      <c r="T34" s="73" t="str">
        <f>IF(Overrides!T34&lt;&gt;"",Overrides!T34,F_Inputs_Formatted!T34)</f>
        <v>##BLANK</v>
      </c>
      <c r="U34" s="73" t="str">
        <f>IF(Overrides!U34&lt;&gt;"",Overrides!U34,F_Inputs_Formatted!U34)</f>
        <v>##BLANK</v>
      </c>
      <c r="V34" s="73" t="str">
        <f>IF(Overrides!V34&lt;&gt;"",Overrides!V34,F_Inputs_Formatted!V34)</f>
        <v>##BLANK</v>
      </c>
      <c r="W34" s="73" t="str">
        <f>IF(Overrides!W34&lt;&gt;"",Overrides!W34,F_Inputs_Formatted!W34)</f>
        <v>##BLANK</v>
      </c>
      <c r="X34" s="73" t="str">
        <f>IF(Overrides!X34&lt;&gt;"",Overrides!X34,F_Inputs_Formatted!X34)</f>
        <v>##BLANK</v>
      </c>
      <c r="Y34" s="73" t="str">
        <f>IF(Overrides!Y34&lt;&gt;"",Overrides!Y34,F_Inputs_Formatted!Y34)</f>
        <v>##BLANK</v>
      </c>
      <c r="Z34" s="73" t="str">
        <f>IF(Overrides!Z34&lt;&gt;"",Overrides!Z34,F_Inputs_Formatted!Z34)</f>
        <v>##BLANK</v>
      </c>
      <c r="AA34" s="73" t="str">
        <f>IF(Overrides!AA34&lt;&gt;"",Overrides!AA34,F_Inputs_Formatted!AA34)</f>
        <v>##BLANK</v>
      </c>
      <c r="AB34" s="73" t="str">
        <f>IF(Overrides!AB34&lt;&gt;"",Overrides!AB34,F_Inputs_Formatted!AB34)</f>
        <v>##BLANK</v>
      </c>
      <c r="AC34" s="73" t="str">
        <f>IF(Overrides!AC34&lt;&gt;"",Overrides!AC34,F_Inputs_Formatted!AC34)</f>
        <v>##BLANK</v>
      </c>
      <c r="AD34" s="73" t="str">
        <f>IF(Overrides!AD34&lt;&gt;"",Overrides!AD34,F_Inputs_Formatted!AD34)</f>
        <v>##BLANK</v>
      </c>
      <c r="AE34" s="73" t="str">
        <f>IF(Overrides!AE34&lt;&gt;"",Overrides!AE34,F_Inputs_Formatted!AE34)</f>
        <v>##BLANK</v>
      </c>
      <c r="AF34" s="73" t="str">
        <f>IF(Overrides!AF34&lt;&gt;"",Overrides!AF34,F_Inputs_Formatted!AF34)</f>
        <v>##BLANK</v>
      </c>
      <c r="AG34" s="73" t="str">
        <f>IF(Overrides!AG34&lt;&gt;"",Overrides!AG34,F_Inputs_Formatted!AG34)</f>
        <v>##BLANK</v>
      </c>
      <c r="AH34" s="73" t="str">
        <f>IF(Overrides!AH34&lt;&gt;"",Overrides!AH34,F_Inputs_Formatted!AH34)</f>
        <v>##BLANK</v>
      </c>
      <c r="AI34" s="73" t="str">
        <f>IF(Overrides!AI34&lt;&gt;"",Overrides!AI34,F_Inputs_Formatted!AI34)</f>
        <v>##BLANK</v>
      </c>
      <c r="AK34" s="35"/>
    </row>
    <row r="35" spans="1:37" s="15" customFormat="1" ht="15" x14ac:dyDescent="0.25">
      <c r="A35" s="7"/>
      <c r="B35" s="9" t="s">
        <v>96</v>
      </c>
      <c r="C35" s="9" t="str">
        <f>_xlfn.XLOOKUP($B35,FD_Lists!$B$4:$B$25,FD_Lists!C$4:C$25)</f>
        <v>South Staffordshire Water</v>
      </c>
      <c r="D35" s="9" t="str">
        <f>_xlfn.XLOOKUP($B35,FD_Lists!$B$4:$B$25,FD_Lists!D$4:D$25)</f>
        <v>England</v>
      </c>
      <c r="E35" s="9" t="str">
        <f>_xlfn.XLOOKUP($B35,FD_Lists!$B$4:$B$25,FD_Lists!E$4:E$25)</f>
        <v>Company</v>
      </c>
      <c r="F35" s="9" t="str">
        <f>_xlfn.XLOOKUP($B35,FD_Lists!$B$4:$B$25,FD_Lists!F$4:F$25)</f>
        <v>WoC</v>
      </c>
      <c r="G35" s="10" t="s">
        <v>116</v>
      </c>
      <c r="H35" s="52" t="s">
        <v>125</v>
      </c>
      <c r="I35" s="11" t="str">
        <f t="shared" si="1"/>
        <v>SSCOUT5_09_A_PR24_OFWAT</v>
      </c>
      <c r="J35" s="11" t="s">
        <v>117</v>
      </c>
      <c r="K35" s="11" t="s">
        <v>118</v>
      </c>
      <c r="L35" s="11" t="s">
        <v>119</v>
      </c>
      <c r="M35" s="64" t="str">
        <f>_xlfn.XLOOKUP(F_Inputs_Formatted!H35,F_Inputs!$B:$B,F_Inputs!C:C)</f>
        <v>Underlying calculations for common performance commitments - wastewater - River water quality?(phosphorus) - Total load of phosphorus from all of the company's wastewater treatment works in 2020</v>
      </c>
      <c r="N35" s="64" t="str">
        <f>_xlfn.XLOOKUP(F_Inputs_Formatted!H35,F_Inputs!$B:$B,F_Inputs!D:D)</f>
        <v>kg</v>
      </c>
      <c r="O35" s="11">
        <v>4</v>
      </c>
      <c r="P35" s="73" t="str">
        <f>IF(Overrides!P35&lt;&gt;"",Overrides!P35,F_Inputs_Formatted!P35)</f>
        <v/>
      </c>
      <c r="Q35" s="73" t="str">
        <f>IF(Overrides!Q35&lt;&gt;"",Overrides!Q35,F_Inputs_Formatted!Q35)</f>
        <v>##BLANK</v>
      </c>
      <c r="R35" s="73" t="str">
        <f>IF(Overrides!R35&lt;&gt;"",Overrides!R35,F_Inputs_Formatted!R35)</f>
        <v>##BLANK</v>
      </c>
      <c r="S35" s="73" t="str">
        <f>IF(Overrides!S35&lt;&gt;"",Overrides!S35,F_Inputs_Formatted!S35)</f>
        <v>##BLANK</v>
      </c>
      <c r="T35" s="73" t="str">
        <f>IF(Overrides!T35&lt;&gt;"",Overrides!T35,F_Inputs_Formatted!T35)</f>
        <v>##BLANK</v>
      </c>
      <c r="U35" s="73" t="str">
        <f>IF(Overrides!U35&lt;&gt;"",Overrides!U35,F_Inputs_Formatted!U35)</f>
        <v>##BLANK</v>
      </c>
      <c r="V35" s="73" t="str">
        <f>IF(Overrides!V35&lt;&gt;"",Overrides!V35,F_Inputs_Formatted!V35)</f>
        <v>##BLANK</v>
      </c>
      <c r="W35" s="73" t="str">
        <f>IF(Overrides!W35&lt;&gt;"",Overrides!W35,F_Inputs_Formatted!W35)</f>
        <v>##BLANK</v>
      </c>
      <c r="X35" s="73" t="str">
        <f>IF(Overrides!X35&lt;&gt;"",Overrides!X35,F_Inputs_Formatted!X35)</f>
        <v>##BLANK</v>
      </c>
      <c r="Y35" s="73" t="str">
        <f>IF(Overrides!Y35&lt;&gt;"",Overrides!Y35,F_Inputs_Formatted!Y35)</f>
        <v>##BLANK</v>
      </c>
      <c r="Z35" s="73" t="str">
        <f>IF(Overrides!Z35&lt;&gt;"",Overrides!Z35,F_Inputs_Formatted!Z35)</f>
        <v>##BLANK</v>
      </c>
      <c r="AA35" s="73" t="str">
        <f>IF(Overrides!AA35&lt;&gt;"",Overrides!AA35,F_Inputs_Formatted!AA35)</f>
        <v>##BLANK</v>
      </c>
      <c r="AB35" s="73" t="str">
        <f>IF(Overrides!AB35&lt;&gt;"",Overrides!AB35,F_Inputs_Formatted!AB35)</f>
        <v>##BLANK</v>
      </c>
      <c r="AC35" s="73" t="str">
        <f>IF(Overrides!AC35&lt;&gt;"",Overrides!AC35,F_Inputs_Formatted!AC35)</f>
        <v>##BLANK</v>
      </c>
      <c r="AD35" s="73" t="str">
        <f>IF(Overrides!AD35&lt;&gt;"",Overrides!AD35,F_Inputs_Formatted!AD35)</f>
        <v>##BLANK</v>
      </c>
      <c r="AE35" s="73" t="str">
        <f>IF(Overrides!AE35&lt;&gt;"",Overrides!AE35,F_Inputs_Formatted!AE35)</f>
        <v>##BLANK</v>
      </c>
      <c r="AF35" s="73" t="str">
        <f>IF(Overrides!AF35&lt;&gt;"",Overrides!AF35,F_Inputs_Formatted!AF35)</f>
        <v>##BLANK</v>
      </c>
      <c r="AG35" s="73" t="str">
        <f>IF(Overrides!AG35&lt;&gt;"",Overrides!AG35,F_Inputs_Formatted!AG35)</f>
        <v>##BLANK</v>
      </c>
      <c r="AH35" s="73" t="str">
        <f>IF(Overrides!AH35&lt;&gt;"",Overrides!AH35,F_Inputs_Formatted!AH35)</f>
        <v>##BLANK</v>
      </c>
      <c r="AI35" s="73" t="str">
        <f>IF(Overrides!AI35&lt;&gt;"",Overrides!AI35,F_Inputs_Formatted!AI35)</f>
        <v>##BLANK</v>
      </c>
      <c r="AK35" s="35"/>
    </row>
    <row r="36" spans="1:37" s="15" customFormat="1" ht="15" x14ac:dyDescent="0.25">
      <c r="A36" s="7"/>
      <c r="B36" s="9" t="s">
        <v>100</v>
      </c>
      <c r="C36" s="9" t="str">
        <f>_xlfn.XLOOKUP($B36,FD_Lists!$B$4:$B$25,FD_Lists!C$4:C$25)</f>
        <v>SES Water</v>
      </c>
      <c r="D36" s="9" t="str">
        <f>_xlfn.XLOOKUP($B36,FD_Lists!$B$4:$B$25,FD_Lists!D$4:D$25)</f>
        <v>England</v>
      </c>
      <c r="E36" s="9" t="str">
        <f>_xlfn.XLOOKUP($B36,FD_Lists!$B$4:$B$25,FD_Lists!E$4:E$25)</f>
        <v>Company</v>
      </c>
      <c r="F36" s="9" t="str">
        <f>_xlfn.XLOOKUP($B36,FD_Lists!$B$4:$B$25,FD_Lists!F$4:F$25)</f>
        <v>WoC</v>
      </c>
      <c r="G36" s="10" t="s">
        <v>116</v>
      </c>
      <c r="H36" s="52" t="s">
        <v>125</v>
      </c>
      <c r="I36" s="11" t="str">
        <f t="shared" si="1"/>
        <v>SESOUT5_09_A_PR24_OFWAT</v>
      </c>
      <c r="J36" s="11" t="s">
        <v>117</v>
      </c>
      <c r="K36" s="11" t="s">
        <v>118</v>
      </c>
      <c r="L36" s="11" t="s">
        <v>119</v>
      </c>
      <c r="M36" s="64" t="str">
        <f>_xlfn.XLOOKUP(F_Inputs_Formatted!H36,F_Inputs!$B:$B,F_Inputs!C:C)</f>
        <v>Underlying calculations for common performance commitments - wastewater - River water quality?(phosphorus) - Total load of phosphorus from all of the company's wastewater treatment works in 2020</v>
      </c>
      <c r="N36" s="64" t="str">
        <f>_xlfn.XLOOKUP(F_Inputs_Formatted!H36,F_Inputs!$B:$B,F_Inputs!D:D)</f>
        <v>kg</v>
      </c>
      <c r="O36" s="11">
        <v>4</v>
      </c>
      <c r="P36" s="73"/>
      <c r="Q36" s="73" t="str">
        <f>IF(Overrides!Q36&lt;&gt;"",Overrides!Q36,F_Inputs_Formatted!Q36)</f>
        <v>##BLANK</v>
      </c>
      <c r="R36" s="73" t="str">
        <f>IF(Overrides!R36&lt;&gt;"",Overrides!R36,F_Inputs_Formatted!R36)</f>
        <v>##BLANK</v>
      </c>
      <c r="S36" s="73" t="str">
        <f>IF(Overrides!S36&lt;&gt;"",Overrides!S36,F_Inputs_Formatted!S36)</f>
        <v>##BLANK</v>
      </c>
      <c r="T36" s="73" t="str">
        <f>IF(Overrides!T36&lt;&gt;"",Overrides!T36,F_Inputs_Formatted!T36)</f>
        <v>##BLANK</v>
      </c>
      <c r="U36" s="73" t="str">
        <f>IF(Overrides!U36&lt;&gt;"",Overrides!U36,F_Inputs_Formatted!U36)</f>
        <v>##BLANK</v>
      </c>
      <c r="V36" s="73" t="str">
        <f>IF(Overrides!V36&lt;&gt;"",Overrides!V36,F_Inputs_Formatted!V36)</f>
        <v>##BLANK</v>
      </c>
      <c r="W36" s="73" t="str">
        <f>IF(Overrides!W36&lt;&gt;"",Overrides!W36,F_Inputs_Formatted!W36)</f>
        <v>##BLANK</v>
      </c>
      <c r="X36" s="73" t="str">
        <f>IF(Overrides!X36&lt;&gt;"",Overrides!X36,F_Inputs_Formatted!X36)</f>
        <v>##BLANK</v>
      </c>
      <c r="Y36" s="73" t="str">
        <f>IF(Overrides!Y36&lt;&gt;"",Overrides!Y36,F_Inputs_Formatted!Y36)</f>
        <v>##BLANK</v>
      </c>
      <c r="Z36" s="73" t="str">
        <f>IF(Overrides!Z36&lt;&gt;"",Overrides!Z36,F_Inputs_Formatted!Z36)</f>
        <v>##BLANK</v>
      </c>
      <c r="AA36" s="73" t="str">
        <f>IF(Overrides!AA36&lt;&gt;"",Overrides!AA36,F_Inputs_Formatted!AA36)</f>
        <v>##BLANK</v>
      </c>
      <c r="AB36" s="73" t="str">
        <f>IF(Overrides!AB36&lt;&gt;"",Overrides!AB36,F_Inputs_Formatted!AB36)</f>
        <v>##BLANK</v>
      </c>
      <c r="AC36" s="73" t="str">
        <f>IF(Overrides!AC36&lt;&gt;"",Overrides!AC36,F_Inputs_Formatted!AC36)</f>
        <v>##BLANK</v>
      </c>
      <c r="AD36" s="73" t="str">
        <f>IF(Overrides!AD36&lt;&gt;"",Overrides!AD36,F_Inputs_Formatted!AD36)</f>
        <v>##BLANK</v>
      </c>
      <c r="AE36" s="73" t="str">
        <f>IF(Overrides!AE36&lt;&gt;"",Overrides!AE36,F_Inputs_Formatted!AE36)</f>
        <v>##BLANK</v>
      </c>
      <c r="AF36" s="73" t="str">
        <f>IF(Overrides!AF36&lt;&gt;"",Overrides!AF36,F_Inputs_Formatted!AF36)</f>
        <v>##BLANK</v>
      </c>
      <c r="AG36" s="73" t="str">
        <f>IF(Overrides!AG36&lt;&gt;"",Overrides!AG36,F_Inputs_Formatted!AG36)</f>
        <v>##BLANK</v>
      </c>
      <c r="AH36" s="73" t="str">
        <f>IF(Overrides!AH36&lt;&gt;"",Overrides!AH36,F_Inputs_Formatted!AH36)</f>
        <v>##BLANK</v>
      </c>
      <c r="AI36" s="73" t="str">
        <f>IF(Overrides!AI36&lt;&gt;"",Overrides!AI36,F_Inputs_Formatted!AI36)</f>
        <v>##BLANK</v>
      </c>
      <c r="AK36" s="35"/>
    </row>
    <row r="37" spans="1:37" s="15" customFormat="1" ht="15" x14ac:dyDescent="0.25">
      <c r="A37" s="7"/>
      <c r="B37" s="9" t="s">
        <v>78</v>
      </c>
      <c r="C37" s="9" t="str">
        <f>_xlfn.XLOOKUP($B37,FD_Lists!$B$4:$B$25,FD_Lists!C$4:C$25)</f>
        <v>South West Water</v>
      </c>
      <c r="D37" s="9" t="str">
        <f>_xlfn.XLOOKUP($B37,FD_Lists!$B$4:$B$25,FD_Lists!D$4:D$25)</f>
        <v>England</v>
      </c>
      <c r="E37" s="9" t="str">
        <f>_xlfn.XLOOKUP($B37,FD_Lists!$B$4:$B$25,FD_Lists!E$4:E$25)</f>
        <v>Company</v>
      </c>
      <c r="F37" s="9" t="str">
        <f>_xlfn.XLOOKUP($B37,FD_Lists!$B$4:$B$25,FD_Lists!F$4:F$25)</f>
        <v>WaSC</v>
      </c>
      <c r="G37" s="10" t="s">
        <v>116</v>
      </c>
      <c r="H37" s="52" t="s">
        <v>125</v>
      </c>
      <c r="I37" s="11" t="str">
        <f t="shared" si="1"/>
        <v>SWBOUT5_09_A_PR24_OFWAT</v>
      </c>
      <c r="J37" s="11" t="s">
        <v>117</v>
      </c>
      <c r="K37" s="11" t="s">
        <v>118</v>
      </c>
      <c r="L37" s="11" t="s">
        <v>119</v>
      </c>
      <c r="M37" s="64" t="str">
        <f>_xlfn.XLOOKUP(F_Inputs_Formatted!H37,F_Inputs!$B:$B,F_Inputs!C:C)</f>
        <v>Underlying calculations for common performance commitments - wastewater - River water quality?(phosphorus) - Total load of phosphorus from all of the company's wastewater treatment works in 2020</v>
      </c>
      <c r="N37" s="64" t="str">
        <f>_xlfn.XLOOKUP(F_Inputs_Formatted!H37,F_Inputs!$B:$B,F_Inputs!D:D)</f>
        <v>kg</v>
      </c>
      <c r="O37" s="11">
        <v>4</v>
      </c>
      <c r="P37" s="73">
        <f>IF(Overrides!P37&lt;&gt;"",Overrides!P37,F_Inputs_Formatted!P37)</f>
        <v>182500.47141</v>
      </c>
      <c r="Q37" s="73" t="str">
        <f>IF(Overrides!Q37&lt;&gt;"",Overrides!Q37,F_Inputs_Formatted!Q37)</f>
        <v>##BLANK</v>
      </c>
      <c r="R37" s="73" t="str">
        <f>IF(Overrides!R37&lt;&gt;"",Overrides!R37,F_Inputs_Formatted!R37)</f>
        <v>##BLANK</v>
      </c>
      <c r="S37" s="73" t="str">
        <f>IF(Overrides!S37&lt;&gt;"",Overrides!S37,F_Inputs_Formatted!S37)</f>
        <v>##BLANK</v>
      </c>
      <c r="T37" s="73" t="str">
        <f>IF(Overrides!T37&lt;&gt;"",Overrides!T37,F_Inputs_Formatted!T37)</f>
        <v>##BLANK</v>
      </c>
      <c r="U37" s="73" t="str">
        <f>IF(Overrides!U37&lt;&gt;"",Overrides!U37,F_Inputs_Formatted!U37)</f>
        <v>##BLANK</v>
      </c>
      <c r="V37" s="73" t="str">
        <f>IF(Overrides!V37&lt;&gt;"",Overrides!V37,F_Inputs_Formatted!V37)</f>
        <v>##BLANK</v>
      </c>
      <c r="W37" s="73" t="str">
        <f>IF(Overrides!W37&lt;&gt;"",Overrides!W37,F_Inputs_Formatted!W37)</f>
        <v>##BLANK</v>
      </c>
      <c r="X37" s="73" t="str">
        <f>IF(Overrides!X37&lt;&gt;"",Overrides!X37,F_Inputs_Formatted!X37)</f>
        <v>##BLANK</v>
      </c>
      <c r="Y37" s="73" t="str">
        <f>IF(Overrides!Y37&lt;&gt;"",Overrides!Y37,F_Inputs_Formatted!Y37)</f>
        <v>##BLANK</v>
      </c>
      <c r="Z37" s="73" t="str">
        <f>IF(Overrides!Z37&lt;&gt;"",Overrides!Z37,F_Inputs_Formatted!Z37)</f>
        <v>##BLANK</v>
      </c>
      <c r="AA37" s="73" t="str">
        <f>IF(Overrides!AA37&lt;&gt;"",Overrides!AA37,F_Inputs_Formatted!AA37)</f>
        <v>##BLANK</v>
      </c>
      <c r="AB37" s="73" t="str">
        <f>IF(Overrides!AB37&lt;&gt;"",Overrides!AB37,F_Inputs_Formatted!AB37)</f>
        <v>##BLANK</v>
      </c>
      <c r="AC37" s="73" t="str">
        <f>IF(Overrides!AC37&lt;&gt;"",Overrides!AC37,F_Inputs_Formatted!AC37)</f>
        <v>##BLANK</v>
      </c>
      <c r="AD37" s="73" t="str">
        <f>IF(Overrides!AD37&lt;&gt;"",Overrides!AD37,F_Inputs_Formatted!AD37)</f>
        <v>##BLANK</v>
      </c>
      <c r="AE37" s="73" t="str">
        <f>IF(Overrides!AE37&lt;&gt;"",Overrides!AE37,F_Inputs_Formatted!AE37)</f>
        <v>##BLANK</v>
      </c>
      <c r="AF37" s="73" t="str">
        <f>IF(Overrides!AF37&lt;&gt;"",Overrides!AF37,F_Inputs_Formatted!AF37)</f>
        <v>##BLANK</v>
      </c>
      <c r="AG37" s="73" t="str">
        <f>IF(Overrides!AG37&lt;&gt;"",Overrides!AG37,F_Inputs_Formatted!AG37)</f>
        <v>##BLANK</v>
      </c>
      <c r="AH37" s="73" t="str">
        <f>IF(Overrides!AH37&lt;&gt;"",Overrides!AH37,F_Inputs_Formatted!AH37)</f>
        <v>##BLANK</v>
      </c>
      <c r="AI37" s="73" t="str">
        <f>IF(Overrides!AI37&lt;&gt;"",Overrides!AI37,F_Inputs_Formatted!AI37)</f>
        <v>##BLANK</v>
      </c>
      <c r="AK37" s="35"/>
    </row>
    <row r="38" spans="1:37" s="15" customFormat="1" ht="15" x14ac:dyDescent="0.25">
      <c r="A38" s="7"/>
      <c r="B38" s="9" t="s">
        <v>90</v>
      </c>
      <c r="C38" s="9" t="str">
        <f>_xlfn.XLOOKUP($B38,FD_Lists!$B$4:$B$25,FD_Lists!C$4:C$25)</f>
        <v>Bristol Water</v>
      </c>
      <c r="D38" s="9" t="str">
        <f>_xlfn.XLOOKUP($B38,FD_Lists!$B$4:$B$25,FD_Lists!D$4:D$25)</f>
        <v>England</v>
      </c>
      <c r="E38" s="9" t="str">
        <f>_xlfn.XLOOKUP($B38,FD_Lists!$B$4:$B$25,FD_Lists!E$4:E$25)</f>
        <v>Company</v>
      </c>
      <c r="F38" s="9" t="str">
        <f>_xlfn.XLOOKUP($B38,FD_Lists!$B$4:$B$25,FD_Lists!F$4:F$25)</f>
        <v>WoC</v>
      </c>
      <c r="G38" s="10" t="s">
        <v>116</v>
      </c>
      <c r="H38" s="52" t="s">
        <v>125</v>
      </c>
      <c r="I38" s="11" t="str">
        <f t="shared" si="1"/>
        <v>BRLOUT5_09_A_PR24_OFWAT</v>
      </c>
      <c r="J38" s="11" t="s">
        <v>117</v>
      </c>
      <c r="K38" s="11" t="s">
        <v>118</v>
      </c>
      <c r="L38" s="11" t="s">
        <v>119</v>
      </c>
      <c r="M38" s="64" t="str">
        <f>_xlfn.XLOOKUP(F_Inputs_Formatted!H38,F_Inputs!$B:$B,F_Inputs!C:C)</f>
        <v>Underlying calculations for common performance commitments - wastewater - River water quality?(phosphorus) - Total load of phosphorus from all of the company's wastewater treatment works in 2020</v>
      </c>
      <c r="N38" s="64" t="str">
        <f>_xlfn.XLOOKUP(F_Inputs_Formatted!H38,F_Inputs!$B:$B,F_Inputs!D:D)</f>
        <v>kg</v>
      </c>
      <c r="O38" s="11">
        <v>4</v>
      </c>
      <c r="P38" s="73" t="str">
        <f>IF(Overrides!P38&lt;&gt;"",Overrides!P38,F_Inputs_Formatted!P38)</f>
        <v/>
      </c>
      <c r="Q38" s="73" t="str">
        <f>IF(Overrides!Q38&lt;&gt;"",Overrides!Q38,F_Inputs_Formatted!Q38)</f>
        <v>##BLANK</v>
      </c>
      <c r="R38" s="73" t="str">
        <f>IF(Overrides!R38&lt;&gt;"",Overrides!R38,F_Inputs_Formatted!R38)</f>
        <v>##BLANK</v>
      </c>
      <c r="S38" s="73" t="str">
        <f>IF(Overrides!S38&lt;&gt;"",Overrides!S38,F_Inputs_Formatted!S38)</f>
        <v>##BLANK</v>
      </c>
      <c r="T38" s="73" t="str">
        <f>IF(Overrides!T38&lt;&gt;"",Overrides!T38,F_Inputs_Formatted!T38)</f>
        <v>##BLANK</v>
      </c>
      <c r="U38" s="73" t="str">
        <f>IF(Overrides!U38&lt;&gt;"",Overrides!U38,F_Inputs_Formatted!U38)</f>
        <v>##BLANK</v>
      </c>
      <c r="V38" s="73" t="str">
        <f>IF(Overrides!V38&lt;&gt;"",Overrides!V38,F_Inputs_Formatted!V38)</f>
        <v>##BLANK</v>
      </c>
      <c r="W38" s="73" t="str">
        <f>IF(Overrides!W38&lt;&gt;"",Overrides!W38,F_Inputs_Formatted!W38)</f>
        <v>##BLANK</v>
      </c>
      <c r="X38" s="73" t="str">
        <f>IF(Overrides!X38&lt;&gt;"",Overrides!X38,F_Inputs_Formatted!X38)</f>
        <v>##BLANK</v>
      </c>
      <c r="Y38" s="73" t="str">
        <f>IF(Overrides!Y38&lt;&gt;"",Overrides!Y38,F_Inputs_Formatted!Y38)</f>
        <v>##BLANK</v>
      </c>
      <c r="Z38" s="73" t="str">
        <f>IF(Overrides!Z38&lt;&gt;"",Overrides!Z38,F_Inputs_Formatted!Z38)</f>
        <v>##BLANK</v>
      </c>
      <c r="AA38" s="73" t="str">
        <f>IF(Overrides!AA38&lt;&gt;"",Overrides!AA38,F_Inputs_Formatted!AA38)</f>
        <v>##BLANK</v>
      </c>
      <c r="AB38" s="73" t="str">
        <f>IF(Overrides!AB38&lt;&gt;"",Overrides!AB38,F_Inputs_Formatted!AB38)</f>
        <v>##BLANK</v>
      </c>
      <c r="AC38" s="73" t="str">
        <f>IF(Overrides!AC38&lt;&gt;"",Overrides!AC38,F_Inputs_Formatted!AC38)</f>
        <v>##BLANK</v>
      </c>
      <c r="AD38" s="73" t="str">
        <f>IF(Overrides!AD38&lt;&gt;"",Overrides!AD38,F_Inputs_Formatted!AD38)</f>
        <v>##BLANK</v>
      </c>
      <c r="AE38" s="73" t="str">
        <f>IF(Overrides!AE38&lt;&gt;"",Overrides!AE38,F_Inputs_Formatted!AE38)</f>
        <v>##BLANK</v>
      </c>
      <c r="AF38" s="73" t="str">
        <f>IF(Overrides!AF38&lt;&gt;"",Overrides!AF38,F_Inputs_Formatted!AF38)</f>
        <v>##BLANK</v>
      </c>
      <c r="AG38" s="73" t="str">
        <f>IF(Overrides!AG38&lt;&gt;"",Overrides!AG38,F_Inputs_Formatted!AG38)</f>
        <v>##BLANK</v>
      </c>
      <c r="AH38" s="73" t="str">
        <f>IF(Overrides!AH38&lt;&gt;"",Overrides!AH38,F_Inputs_Formatted!AH38)</f>
        <v>##BLANK</v>
      </c>
      <c r="AI38" s="73" t="str">
        <f>IF(Overrides!AI38&lt;&gt;"",Overrides!AI38,F_Inputs_Formatted!AI38)</f>
        <v>##BLANK</v>
      </c>
      <c r="AK38" s="35"/>
    </row>
    <row r="39" spans="1:37" s="15" customFormat="1" ht="15" x14ac:dyDescent="0.25">
      <c r="A39" s="7"/>
      <c r="B39" s="8" t="s">
        <v>47</v>
      </c>
      <c r="C39" s="9" t="str">
        <f>_xlfn.XLOOKUP($B39,FD_Lists!$B$4:$B$25,FD_Lists!C$4:C$25)</f>
        <v>Anglian Water</v>
      </c>
      <c r="D39" s="9" t="str">
        <f>_xlfn.XLOOKUP($B39,FD_Lists!$B$4:$B$25,FD_Lists!D$4:D$25)</f>
        <v>England</v>
      </c>
      <c r="E39" s="9" t="str">
        <f>_xlfn.XLOOKUP($B39,FD_Lists!$B$4:$B$25,FD_Lists!E$4:E$25)</f>
        <v>Company</v>
      </c>
      <c r="F39" s="9" t="str">
        <f>_xlfn.XLOOKUP($B39,FD_Lists!$B$4:$B$25,FD_Lists!F$4:F$25)</f>
        <v>WaSC</v>
      </c>
      <c r="G39" s="10" t="s">
        <v>116</v>
      </c>
      <c r="H39" s="52" t="s">
        <v>126</v>
      </c>
      <c r="I39" s="11" t="str">
        <f>B39&amp;H39</f>
        <v>ANHOUT5_09_B_PR24_OFWAT</v>
      </c>
      <c r="J39" s="11" t="s">
        <v>117</v>
      </c>
      <c r="K39" s="11" t="s">
        <v>118</v>
      </c>
      <c r="L39" s="11" t="s">
        <v>119</v>
      </c>
      <c r="M39" s="64" t="str">
        <f>_xlfn.XLOOKUP(F_Inputs_Formatted!H39,F_Inputs!$B:$B,F_Inputs!C:C)</f>
        <v>Underlying calculations for common performance commitments - wastewater - River water quality?(phosphorus) - Phosphorus emitted in 2020 from treatment works that had a phosphorus limit for the latest calendar year.</v>
      </c>
      <c r="N39" s="64" t="str">
        <f>_xlfn.XLOOKUP(F_Inputs_Formatted!H39,F_Inputs!$B:$B,F_Inputs!D:D)</f>
        <v>kg</v>
      </c>
      <c r="O39" s="11">
        <v>4</v>
      </c>
      <c r="P39" s="11"/>
      <c r="Q39" s="73" t="str">
        <f>IF(Overrides!Q39&lt;&gt;"",Overrides!Q39,F_Inputs_Formatted!Q39)</f>
        <v>##BLANK</v>
      </c>
      <c r="R39" s="73" t="str">
        <f>IF(Overrides!R39&lt;&gt;"",Overrides!R39,F_Inputs_Formatted!R39)</f>
        <v>##BLANK</v>
      </c>
      <c r="S39" s="73" t="str">
        <f>IF(Overrides!S39&lt;&gt;"",Overrides!S39,F_Inputs_Formatted!S39)</f>
        <v>##BLANK</v>
      </c>
      <c r="T39" s="73" t="str">
        <f>IF(Overrides!T39&lt;&gt;"",Overrides!T39,F_Inputs_Formatted!T39)</f>
        <v>##BLANK</v>
      </c>
      <c r="U39" s="73" t="str">
        <f>IF(Overrides!U39&lt;&gt;"",Overrides!U39,F_Inputs_Formatted!U39)</f>
        <v>##BLANK</v>
      </c>
      <c r="V39" s="73" t="str">
        <f>IF(Overrides!V39&lt;&gt;"",Overrides!V39,F_Inputs_Formatted!V39)</f>
        <v>##BLANK</v>
      </c>
      <c r="W39" s="73" t="str">
        <f>IF(Overrides!W39&lt;&gt;"",Overrides!W39,F_Inputs_Formatted!W39)</f>
        <v>##BLANK</v>
      </c>
      <c r="X39" s="73" t="str">
        <f>IF(Overrides!X39&lt;&gt;"",Overrides!X39,F_Inputs_Formatted!X39)</f>
        <v>##BLANK</v>
      </c>
      <c r="Y39" s="73" t="str">
        <f>IF(Overrides!Y39&lt;&gt;"",Overrides!Y39,F_Inputs_Formatted!Y39)</f>
        <v>##BLANK</v>
      </c>
      <c r="Z39" s="73">
        <f>IF(Overrides!Z39&lt;&gt;"",Overrides!Z39,F_Inputs_Formatted!Z39)</f>
        <v>362316</v>
      </c>
      <c r="AA39" s="73">
        <f>IF(Overrides!AA39&lt;&gt;"",Overrides!AA39,F_Inputs_Formatted!AA39)</f>
        <v>368802</v>
      </c>
      <c r="AB39" s="73">
        <f>IF(Overrides!AB39&lt;&gt;"",Overrides!AB39,F_Inputs_Formatted!AB39)</f>
        <v>381705</v>
      </c>
      <c r="AC39" s="73">
        <f>IF(Overrides!AC39&lt;&gt;"",Overrides!AC39,F_Inputs_Formatted!AC39)</f>
        <v>466554</v>
      </c>
      <c r="AD39" s="73">
        <f>IF(Overrides!AD39&lt;&gt;"",Overrides!AD39,F_Inputs_Formatted!AD39)</f>
        <v>380289</v>
      </c>
      <c r="AE39" s="73">
        <f>IF(Overrides!AE39&lt;&gt;"",Overrides!AE39,F_Inputs_Formatted!AE39)</f>
        <v>534550</v>
      </c>
      <c r="AF39" s="73">
        <f>IF(Overrides!AF39&lt;&gt;"",Overrides!AF39,F_Inputs_Formatted!AF39)</f>
        <v>535527</v>
      </c>
      <c r="AG39" s="73">
        <f>IF(Overrides!AG39&lt;&gt;"",Overrides!AG39,F_Inputs_Formatted!AG39)</f>
        <v>535920</v>
      </c>
      <c r="AH39" s="73">
        <f>IF(Overrides!AH39&lt;&gt;"",Overrides!AH39,F_Inputs_Formatted!AH39)</f>
        <v>550283</v>
      </c>
      <c r="AI39" s="73">
        <f>IF(Overrides!AI39&lt;&gt;"",Overrides!AI39,F_Inputs_Formatted!AI39)</f>
        <v>550283</v>
      </c>
      <c r="AK39" s="35"/>
    </row>
    <row r="40" spans="1:37" s="15" customFormat="1" ht="15" x14ac:dyDescent="0.25">
      <c r="A40" s="7"/>
      <c r="B40" s="9" t="s">
        <v>69</v>
      </c>
      <c r="C40" s="9" t="str">
        <f>_xlfn.XLOOKUP($B40,FD_Lists!$B$4:$B$25,FD_Lists!C$4:C$25)</f>
        <v>Dŵr Cymru</v>
      </c>
      <c r="D40" s="9" t="str">
        <f>_xlfn.XLOOKUP($B40,FD_Lists!$B$4:$B$25,FD_Lists!D$4:D$25)</f>
        <v>Wales</v>
      </c>
      <c r="E40" s="9" t="str">
        <f>_xlfn.XLOOKUP($B40,FD_Lists!$B$4:$B$25,FD_Lists!E$4:E$25)</f>
        <v>Company</v>
      </c>
      <c r="F40" s="9" t="str">
        <f>_xlfn.XLOOKUP($B40,FD_Lists!$B$4:$B$25,FD_Lists!F$4:F$25)</f>
        <v>WaSC</v>
      </c>
      <c r="G40" s="10" t="s">
        <v>116</v>
      </c>
      <c r="H40" s="52" t="s">
        <v>126</v>
      </c>
      <c r="I40" s="11" t="str">
        <f t="shared" ref="I40:I55" si="2">B40&amp;H40</f>
        <v>WSHOUT5_09_B_PR24_OFWAT</v>
      </c>
      <c r="J40" s="11" t="s">
        <v>117</v>
      </c>
      <c r="K40" s="11" t="s">
        <v>118</v>
      </c>
      <c r="L40" s="11" t="s">
        <v>119</v>
      </c>
      <c r="M40" s="64" t="str">
        <f>_xlfn.XLOOKUP(F_Inputs_Formatted!H40,F_Inputs!$B:$B,F_Inputs!C:C)</f>
        <v>Underlying calculations for common performance commitments - wastewater - River water quality?(phosphorus) - Phosphorus emitted in 2020 from treatment works that had a phosphorus limit for the latest calendar year.</v>
      </c>
      <c r="N40" s="64" t="str">
        <f>_xlfn.XLOOKUP(F_Inputs_Formatted!H40,F_Inputs!$B:$B,F_Inputs!D:D)</f>
        <v>kg</v>
      </c>
      <c r="O40" s="11">
        <v>4</v>
      </c>
      <c r="P40" s="11"/>
      <c r="Q40" s="73">
        <f>IF(Overrides!Q40&lt;&gt;"",Overrides!Q40,F_Inputs_Formatted!Q40)</f>
        <v>56886.720000000001</v>
      </c>
      <c r="R40" s="73">
        <f>IF(Overrides!R40&lt;&gt;"",Overrides!R40,F_Inputs_Formatted!R40)</f>
        <v>57403.993499999997</v>
      </c>
      <c r="S40" s="73">
        <f>IF(Overrides!S40&lt;&gt;"",Overrides!S40,F_Inputs_Formatted!S40)</f>
        <v>63901.549500000001</v>
      </c>
      <c r="T40" s="73">
        <f>IF(Overrides!T40&lt;&gt;"",Overrides!T40,F_Inputs_Formatted!T40)</f>
        <v>73253.231400000004</v>
      </c>
      <c r="U40" s="73">
        <f>IF(Overrides!U40&lt;&gt;"",Overrides!U40,F_Inputs_Formatted!U40)</f>
        <v>73253.231400000004</v>
      </c>
      <c r="V40" s="73">
        <f>IF(Overrides!V40&lt;&gt;"",Overrides!V40,F_Inputs_Formatted!V40)</f>
        <v>73253.231400000004</v>
      </c>
      <c r="W40" s="73">
        <f>IF(Overrides!W40&lt;&gt;"",Overrides!W40,F_Inputs_Formatted!W40)</f>
        <v>73253.231400000004</v>
      </c>
      <c r="X40" s="73">
        <f>IF(Overrides!X40&lt;&gt;"",Overrides!X40,F_Inputs_Formatted!X40)</f>
        <v>75297.021599999993</v>
      </c>
      <c r="Y40" s="73">
        <f>IF(Overrides!Y40&lt;&gt;"",Overrides!Y40,F_Inputs_Formatted!Y40)</f>
        <v>75297.021599999993</v>
      </c>
      <c r="Z40" s="73">
        <f>IF(Overrides!Z40&lt;&gt;"",Overrides!Z40,F_Inputs_Formatted!Z40)</f>
        <v>75297.021599999993</v>
      </c>
      <c r="AA40" s="73">
        <f>IF(Overrides!AA40&lt;&gt;"",Overrides!AA40,F_Inputs_Formatted!AA40)</f>
        <v>75297.021599999993</v>
      </c>
      <c r="AB40" s="73">
        <f>IF(Overrides!AB40&lt;&gt;"",Overrides!AB40,F_Inputs_Formatted!AB40)</f>
        <v>75369.291599999997</v>
      </c>
      <c r="AC40" s="73">
        <f>IF(Overrides!AC40&lt;&gt;"",Overrides!AC40,F_Inputs_Formatted!AC40)</f>
        <v>75369.291599999997</v>
      </c>
      <c r="AD40" s="73">
        <f>IF(Overrides!AD40&lt;&gt;"",Overrides!AD40,F_Inputs_Formatted!AD40)</f>
        <v>156711.50779999999</v>
      </c>
      <c r="AE40" s="73">
        <f>IF(Overrides!AE40&lt;&gt;"",Overrides!AE40,F_Inputs_Formatted!AE40)</f>
        <v>173822.35550000001</v>
      </c>
      <c r="AF40" s="73">
        <f>IF(Overrides!AF40&lt;&gt;"",Overrides!AF40,F_Inputs_Formatted!AF40)</f>
        <v>203802.13080000001</v>
      </c>
      <c r="AG40" s="73">
        <f>IF(Overrides!AG40&lt;&gt;"",Overrides!AG40,F_Inputs_Formatted!AG40)</f>
        <v>204332.50090000001</v>
      </c>
      <c r="AH40" s="73">
        <f>IF(Overrides!AH40&lt;&gt;"",Overrides!AH40,F_Inputs_Formatted!AH40)</f>
        <v>209047.96189999999</v>
      </c>
      <c r="AI40" s="73">
        <f>IF(Overrides!AI40&lt;&gt;"",Overrides!AI40,F_Inputs_Formatted!AI40)</f>
        <v>216832.86470000001</v>
      </c>
      <c r="AK40" s="35"/>
    </row>
    <row r="41" spans="1:37" s="15" customFormat="1" ht="15" x14ac:dyDescent="0.25">
      <c r="A41" s="7"/>
      <c r="B41" s="9" t="s">
        <v>71</v>
      </c>
      <c r="C41" s="9" t="str">
        <f>_xlfn.XLOOKUP($B41,FD_Lists!$B$4:$B$25,FD_Lists!C$4:C$25)</f>
        <v>Hafren Dyfrdwy</v>
      </c>
      <c r="D41" s="9" t="str">
        <f>_xlfn.XLOOKUP($B41,FD_Lists!$B$4:$B$25,FD_Lists!D$4:D$25)</f>
        <v>Wales</v>
      </c>
      <c r="E41" s="9" t="str">
        <f>_xlfn.XLOOKUP($B41,FD_Lists!$B$4:$B$25,FD_Lists!E$4:E$25)</f>
        <v>Company</v>
      </c>
      <c r="F41" s="9" t="str">
        <f>_xlfn.XLOOKUP($B41,FD_Lists!$B$4:$B$25,FD_Lists!F$4:F$25)</f>
        <v>WaSC</v>
      </c>
      <c r="G41" s="10" t="s">
        <v>116</v>
      </c>
      <c r="H41" s="52" t="s">
        <v>126</v>
      </c>
      <c r="I41" s="11" t="str">
        <f t="shared" si="2"/>
        <v>HDDOUT5_09_B_PR24_OFWAT</v>
      </c>
      <c r="J41" s="11" t="s">
        <v>117</v>
      </c>
      <c r="K41" s="11" t="s">
        <v>118</v>
      </c>
      <c r="L41" s="11" t="s">
        <v>119</v>
      </c>
      <c r="M41" s="64" t="str">
        <f>_xlfn.XLOOKUP(F_Inputs_Formatted!H41,F_Inputs!$B:$B,F_Inputs!C:C)</f>
        <v>Underlying calculations for common performance commitments - wastewater - River water quality?(phosphorus) - Phosphorus emitted in 2020 from treatment works that had a phosphorus limit for the latest calendar year.</v>
      </c>
      <c r="N41" s="64" t="str">
        <f>_xlfn.XLOOKUP(F_Inputs_Formatted!H41,F_Inputs!$B:$B,F_Inputs!D:D)</f>
        <v>kg</v>
      </c>
      <c r="O41" s="11">
        <v>4</v>
      </c>
      <c r="P41" s="11"/>
      <c r="Q41" s="73">
        <f>IF(Overrides!Q41&lt;&gt;"",Overrides!Q41,F_Inputs_Formatted!Q41)</f>
        <v>93.481099999999998</v>
      </c>
      <c r="R41" s="73">
        <f>IF(Overrides!R41&lt;&gt;"",Overrides!R41,F_Inputs_Formatted!R41)</f>
        <v>153.63679999999999</v>
      </c>
      <c r="S41" s="73">
        <f>IF(Overrides!S41&lt;&gt;"",Overrides!S41,F_Inputs_Formatted!S41)</f>
        <v>121.2231</v>
      </c>
      <c r="T41" s="73">
        <f>IF(Overrides!T41&lt;&gt;"",Overrides!T41,F_Inputs_Formatted!T41)</f>
        <v>113.48009999999999</v>
      </c>
      <c r="U41" s="73">
        <f>IF(Overrides!U41&lt;&gt;"",Overrides!U41,F_Inputs_Formatted!U41)</f>
        <v>108.19880000000001</v>
      </c>
      <c r="V41" s="73">
        <f>IF(Overrides!V41&lt;&gt;"",Overrides!V41,F_Inputs_Formatted!V41)</f>
        <v>119.0722</v>
      </c>
      <c r="W41" s="73">
        <f>IF(Overrides!W41&lt;&gt;"",Overrides!W41,F_Inputs_Formatted!W41)</f>
        <v>112.68</v>
      </c>
      <c r="X41" s="73">
        <f>IF(Overrides!X41&lt;&gt;"",Overrides!X41,F_Inputs_Formatted!X41)</f>
        <v>139.86859999999999</v>
      </c>
      <c r="Y41" s="73">
        <f>IF(Overrides!Y41&lt;&gt;"",Overrides!Y41,F_Inputs_Formatted!Y41)</f>
        <v>151.59020000000001</v>
      </c>
      <c r="Z41" s="73">
        <f>IF(Overrides!Z41&lt;&gt;"",Overrides!Z41,F_Inputs_Formatted!Z41)</f>
        <v>152.90100000000001</v>
      </c>
      <c r="AA41" s="73">
        <f>IF(Overrides!AA41&lt;&gt;"",Overrides!AA41,F_Inputs_Formatted!AA41)</f>
        <v>138.81890000000001</v>
      </c>
      <c r="AB41" s="73">
        <f>IF(Overrides!AB41&lt;&gt;"",Overrides!AB41,F_Inputs_Formatted!AB41)</f>
        <v>118.87</v>
      </c>
      <c r="AC41" s="73">
        <f>IF(Overrides!AC41&lt;&gt;"",Overrides!AC41,F_Inputs_Formatted!AC41)</f>
        <v>376.90499999999997</v>
      </c>
      <c r="AD41" s="73">
        <f>IF(Overrides!AD41&lt;&gt;"",Overrides!AD41,F_Inputs_Formatted!AD41)</f>
        <v>376.90499999999997</v>
      </c>
      <c r="AE41" s="73">
        <f>IF(Overrides!AE41&lt;&gt;"",Overrides!AE41,F_Inputs_Formatted!AE41)</f>
        <v>5901.1526000000003</v>
      </c>
      <c r="AF41" s="73">
        <f>IF(Overrides!AF41&lt;&gt;"",Overrides!AF41,F_Inputs_Formatted!AF41)</f>
        <v>5901.1526000000003</v>
      </c>
      <c r="AG41" s="73">
        <f>IF(Overrides!AG41&lt;&gt;"",Overrides!AG41,F_Inputs_Formatted!AG41)</f>
        <v>5901.1526000000003</v>
      </c>
      <c r="AH41" s="73">
        <f>IF(Overrides!AH41&lt;&gt;"",Overrides!AH41,F_Inputs_Formatted!AH41)</f>
        <v>5901.1526000000003</v>
      </c>
      <c r="AI41" s="73">
        <f>IF(Overrides!AI41&lt;&gt;"",Overrides!AI41,F_Inputs_Formatted!AI41)</f>
        <v>5901.1526000000003</v>
      </c>
      <c r="AK41" s="35"/>
    </row>
    <row r="42" spans="1:37" s="15" customFormat="1" ht="15" x14ac:dyDescent="0.25">
      <c r="A42" s="7"/>
      <c r="B42" s="9" t="s">
        <v>75</v>
      </c>
      <c r="C42" s="9" t="str">
        <f>_xlfn.XLOOKUP($B42,FD_Lists!$B$4:$B$25,FD_Lists!C$4:C$25)</f>
        <v>Northumbrian Water</v>
      </c>
      <c r="D42" s="9" t="str">
        <f>_xlfn.XLOOKUP($B42,FD_Lists!$B$4:$B$25,FD_Lists!D$4:D$25)</f>
        <v>England</v>
      </c>
      <c r="E42" s="9" t="str">
        <f>_xlfn.XLOOKUP($B42,FD_Lists!$B$4:$B$25,FD_Lists!E$4:E$25)</f>
        <v>Company</v>
      </c>
      <c r="F42" s="9" t="str">
        <f>_xlfn.XLOOKUP($B42,FD_Lists!$B$4:$B$25,FD_Lists!F$4:F$25)</f>
        <v>WaSC</v>
      </c>
      <c r="G42" s="10" t="s">
        <v>116</v>
      </c>
      <c r="H42" s="52" t="s">
        <v>126</v>
      </c>
      <c r="I42" s="11" t="str">
        <f t="shared" si="2"/>
        <v>NESOUT5_09_B_PR24_OFWAT</v>
      </c>
      <c r="J42" s="11" t="s">
        <v>117</v>
      </c>
      <c r="K42" s="11" t="s">
        <v>118</v>
      </c>
      <c r="L42" s="11" t="s">
        <v>119</v>
      </c>
      <c r="M42" s="64" t="str">
        <f>_xlfn.XLOOKUP(F_Inputs_Formatted!H42,F_Inputs!$B:$B,F_Inputs!C:C)</f>
        <v>Underlying calculations for common performance commitments - wastewater - River water quality?(phosphorus) - Phosphorus emitted in 2020 from treatment works that had a phosphorus limit for the latest calendar year.</v>
      </c>
      <c r="N42" s="64" t="str">
        <f>_xlfn.XLOOKUP(F_Inputs_Formatted!H42,F_Inputs!$B:$B,F_Inputs!D:D)</f>
        <v>kg</v>
      </c>
      <c r="O42" s="11">
        <v>4</v>
      </c>
      <c r="P42" s="11"/>
      <c r="Q42" s="73" t="str">
        <f>IF(Overrides!Q42&lt;&gt;"",Overrides!Q42,F_Inputs_Formatted!Q42)</f>
        <v>##BLANK</v>
      </c>
      <c r="R42" s="73" t="str">
        <f>IF(Overrides!R42&lt;&gt;"",Overrides!R42,F_Inputs_Formatted!R42)</f>
        <v>##BLANK</v>
      </c>
      <c r="S42" s="73" t="str">
        <f>IF(Overrides!S42&lt;&gt;"",Overrides!S42,F_Inputs_Formatted!S42)</f>
        <v>##BLANK</v>
      </c>
      <c r="T42" s="73" t="str">
        <f>IF(Overrides!T42&lt;&gt;"",Overrides!T42,F_Inputs_Formatted!T42)</f>
        <v>##BLANK</v>
      </c>
      <c r="U42" s="73" t="str">
        <f>IF(Overrides!U42&lt;&gt;"",Overrides!U42,F_Inputs_Formatted!U42)</f>
        <v>##BLANK</v>
      </c>
      <c r="V42" s="73" t="str">
        <f>IF(Overrides!V42&lt;&gt;"",Overrides!V42,F_Inputs_Formatted!V42)</f>
        <v>##BLANK</v>
      </c>
      <c r="W42" s="73" t="str">
        <f>IF(Overrides!W42&lt;&gt;"",Overrides!W42,F_Inputs_Formatted!W42)</f>
        <v>##BLANK</v>
      </c>
      <c r="X42" s="73" t="str">
        <f>IF(Overrides!X42&lt;&gt;"",Overrides!X42,F_Inputs_Formatted!X42)</f>
        <v>##BLANK</v>
      </c>
      <c r="Y42" s="73" t="str">
        <f>IF(Overrides!Y42&lt;&gt;"",Overrides!Y42,F_Inputs_Formatted!Y42)</f>
        <v>##BLANK</v>
      </c>
      <c r="Z42" s="73">
        <f>IF(Overrides!Z42&lt;&gt;"",Overrides!Z42,F_Inputs_Formatted!Z42)</f>
        <v>47712.316899999998</v>
      </c>
      <c r="AA42" s="73">
        <f>IF(Overrides!AA42&lt;&gt;"",Overrides!AA42,F_Inputs_Formatted!AA42)</f>
        <v>47712.316899999998</v>
      </c>
      <c r="AB42" s="73">
        <f>IF(Overrides!AB42&lt;&gt;"",Overrides!AB42,F_Inputs_Formatted!AB42)</f>
        <v>47712.316899999998</v>
      </c>
      <c r="AC42" s="73">
        <f>IF(Overrides!AC42&lt;&gt;"",Overrides!AC42,F_Inputs_Formatted!AC42)</f>
        <v>47712.316899999998</v>
      </c>
      <c r="AD42" s="73">
        <f>IF(Overrides!AD42&lt;&gt;"",Overrides!AD42,F_Inputs_Formatted!AD42)</f>
        <v>48631.667500000003</v>
      </c>
      <c r="AE42" s="73">
        <f>IF(Overrides!AE42&lt;&gt;"",Overrides!AE42,F_Inputs_Formatted!AE42)</f>
        <v>74205.251799999998</v>
      </c>
      <c r="AF42" s="73">
        <f>IF(Overrides!AF42&lt;&gt;"",Overrides!AF42,F_Inputs_Formatted!AF42)</f>
        <v>74205.251799999998</v>
      </c>
      <c r="AG42" s="73">
        <f>IF(Overrides!AG42&lt;&gt;"",Overrides!AG42,F_Inputs_Formatted!AG42)</f>
        <v>82321.2595</v>
      </c>
      <c r="AH42" s="73">
        <f>IF(Overrides!AH42&lt;&gt;"",Overrides!AH42,F_Inputs_Formatted!AH42)</f>
        <v>82321.2595</v>
      </c>
      <c r="AI42" s="73">
        <f>IF(Overrides!AI42&lt;&gt;"",Overrides!AI42,F_Inputs_Formatted!AI42)</f>
        <v>82321.2595</v>
      </c>
      <c r="AK42" s="35"/>
    </row>
    <row r="43" spans="1:37" s="15" customFormat="1" ht="15" x14ac:dyDescent="0.25">
      <c r="A43" s="7"/>
      <c r="B43" s="9" t="s">
        <v>76</v>
      </c>
      <c r="C43" s="9" t="str">
        <f>_xlfn.XLOOKUP($B43,FD_Lists!$B$4:$B$25,FD_Lists!C$4:C$25)</f>
        <v>Severn Trent Water</v>
      </c>
      <c r="D43" s="9" t="str">
        <f>_xlfn.XLOOKUP($B43,FD_Lists!$B$4:$B$25,FD_Lists!D$4:D$25)</f>
        <v>England</v>
      </c>
      <c r="E43" s="9" t="str">
        <f>_xlfn.XLOOKUP($B43,FD_Lists!$B$4:$B$25,FD_Lists!E$4:E$25)</f>
        <v>Company</v>
      </c>
      <c r="F43" s="9" t="str">
        <f>_xlfn.XLOOKUP($B43,FD_Lists!$B$4:$B$25,FD_Lists!F$4:F$25)</f>
        <v>WaSC</v>
      </c>
      <c r="G43" s="10" t="s">
        <v>116</v>
      </c>
      <c r="H43" s="52" t="s">
        <v>126</v>
      </c>
      <c r="I43" s="11" t="str">
        <f t="shared" si="2"/>
        <v>SVEOUT5_09_B_PR24_OFWAT</v>
      </c>
      <c r="J43" s="11" t="s">
        <v>117</v>
      </c>
      <c r="K43" s="11" t="s">
        <v>118</v>
      </c>
      <c r="L43" s="11" t="s">
        <v>119</v>
      </c>
      <c r="M43" s="64" t="str">
        <f>_xlfn.XLOOKUP(F_Inputs_Formatted!H43,F_Inputs!$B:$B,F_Inputs!C:C)</f>
        <v>Underlying calculations for common performance commitments - wastewater - River water quality?(phosphorus) - Phosphorus emitted in 2020 from treatment works that had a phosphorus limit for the latest calendar year.</v>
      </c>
      <c r="N43" s="64" t="str">
        <f>_xlfn.XLOOKUP(F_Inputs_Formatted!H43,F_Inputs!$B:$B,F_Inputs!D:D)</f>
        <v>kg</v>
      </c>
      <c r="O43" s="11">
        <v>4</v>
      </c>
      <c r="P43" s="11"/>
      <c r="Q43" s="73" t="str">
        <f>IF(Overrides!Q43&lt;&gt;"",Overrides!Q43,F_Inputs_Formatted!Q43)</f>
        <v>##BLANK</v>
      </c>
      <c r="R43" s="73" t="str">
        <f>IF(Overrides!R43&lt;&gt;"",Overrides!R43,F_Inputs_Formatted!R43)</f>
        <v>##BLANK</v>
      </c>
      <c r="S43" s="73" t="str">
        <f>IF(Overrides!S43&lt;&gt;"",Overrides!S43,F_Inputs_Formatted!S43)</f>
        <v>##BLANK</v>
      </c>
      <c r="T43" s="73" t="str">
        <f>IF(Overrides!T43&lt;&gt;"",Overrides!T43,F_Inputs_Formatted!T43)</f>
        <v>##BLANK</v>
      </c>
      <c r="U43" s="73" t="str">
        <f>IF(Overrides!U43&lt;&gt;"",Overrides!U43,F_Inputs_Formatted!U43)</f>
        <v>##BLANK</v>
      </c>
      <c r="V43" s="73" t="str">
        <f>IF(Overrides!V43&lt;&gt;"",Overrides!V43,F_Inputs_Formatted!V43)</f>
        <v>##BLANK</v>
      </c>
      <c r="W43" s="73" t="str">
        <f>IF(Overrides!W43&lt;&gt;"",Overrides!W43,F_Inputs_Formatted!W43)</f>
        <v>##BLANK</v>
      </c>
      <c r="X43" s="73" t="str">
        <f>IF(Overrides!X43&lt;&gt;"",Overrides!X43,F_Inputs_Formatted!X43)</f>
        <v>##BLANK</v>
      </c>
      <c r="Y43" s="73" t="str">
        <f>IF(Overrides!Y43&lt;&gt;"",Overrides!Y43,F_Inputs_Formatted!Y43)</f>
        <v>##BLANK</v>
      </c>
      <c r="Z43" s="73">
        <f>IF(Overrides!Z43&lt;&gt;"",Overrides!Z43,F_Inputs_Formatted!Z43)</f>
        <v>596513.31220000004</v>
      </c>
      <c r="AA43" s="73">
        <f>IF(Overrides!AA43&lt;&gt;"",Overrides!AA43,F_Inputs_Formatted!AA43)</f>
        <v>759336.58940000006</v>
      </c>
      <c r="AB43" s="73">
        <f>IF(Overrides!AB43&lt;&gt;"",Overrides!AB43,F_Inputs_Formatted!AB43)</f>
        <v>732151.00719999999</v>
      </c>
      <c r="AC43" s="73">
        <f>IF(Overrides!AC43&lt;&gt;"",Overrides!AC43,F_Inputs_Formatted!AC43)</f>
        <v>1161519.9879999999</v>
      </c>
      <c r="AD43" s="73">
        <f>IF(Overrides!AD43&lt;&gt;"",Overrides!AD43,F_Inputs_Formatted!AD43)</f>
        <v>1167078.8321</v>
      </c>
      <c r="AE43" s="73">
        <f>IF(Overrides!AE43&lt;&gt;"",Overrides!AE43,F_Inputs_Formatted!AE43)</f>
        <v>1421434.7725</v>
      </c>
      <c r="AF43" s="73">
        <f>IF(Overrides!AF43&lt;&gt;"",Overrides!AF43,F_Inputs_Formatted!AF43)</f>
        <v>1444074.7034</v>
      </c>
      <c r="AG43" s="73">
        <f>IF(Overrides!AG43&lt;&gt;"",Overrides!AG43,F_Inputs_Formatted!AG43)</f>
        <v>1632353.5543</v>
      </c>
      <c r="AH43" s="73">
        <f>IF(Overrides!AH43&lt;&gt;"",Overrides!AH43,F_Inputs_Formatted!AH43)</f>
        <v>1646673.3255</v>
      </c>
      <c r="AI43" s="73">
        <f>IF(Overrides!AI43&lt;&gt;"",Overrides!AI43,F_Inputs_Formatted!AI43)</f>
        <v>1646673.3255</v>
      </c>
      <c r="AK43" s="35"/>
    </row>
    <row r="44" spans="1:37" s="15" customFormat="1" ht="15" x14ac:dyDescent="0.25">
      <c r="A44" s="7"/>
      <c r="B44" s="9" t="s">
        <v>81</v>
      </c>
      <c r="C44" s="9" t="str">
        <f>_xlfn.XLOOKUP($B44,FD_Lists!$B$4:$B$25,FD_Lists!C$4:C$25)</f>
        <v>Southern Water</v>
      </c>
      <c r="D44" s="9" t="str">
        <f>_xlfn.XLOOKUP($B44,FD_Lists!$B$4:$B$25,FD_Lists!D$4:D$25)</f>
        <v>England</v>
      </c>
      <c r="E44" s="9" t="str">
        <f>_xlfn.XLOOKUP($B44,FD_Lists!$B$4:$B$25,FD_Lists!E$4:E$25)</f>
        <v>Company</v>
      </c>
      <c r="F44" s="9" t="str">
        <f>_xlfn.XLOOKUP($B44,FD_Lists!$B$4:$B$25,FD_Lists!F$4:F$25)</f>
        <v>WaSC</v>
      </c>
      <c r="G44" s="10" t="s">
        <v>116</v>
      </c>
      <c r="H44" s="52" t="s">
        <v>126</v>
      </c>
      <c r="I44" s="11" t="str">
        <f t="shared" si="2"/>
        <v>SRNOUT5_09_B_PR24_OFWAT</v>
      </c>
      <c r="J44" s="11" t="s">
        <v>117</v>
      </c>
      <c r="K44" s="11" t="s">
        <v>118</v>
      </c>
      <c r="L44" s="11" t="s">
        <v>119</v>
      </c>
      <c r="M44" s="64" t="str">
        <f>_xlfn.XLOOKUP(F_Inputs_Formatted!H44,F_Inputs!$B:$B,F_Inputs!C:C)</f>
        <v>Underlying calculations for common performance commitments - wastewater - River water quality?(phosphorus) - Phosphorus emitted in 2020 from treatment works that had a phosphorus limit for the latest calendar year.</v>
      </c>
      <c r="N44" s="64" t="str">
        <f>_xlfn.XLOOKUP(F_Inputs_Formatted!H44,F_Inputs!$B:$B,F_Inputs!D:D)</f>
        <v>kg</v>
      </c>
      <c r="O44" s="11">
        <v>4</v>
      </c>
      <c r="P44" s="11"/>
      <c r="Q44" s="73" t="str">
        <f>IF(Overrides!Q44&lt;&gt;"",Overrides!Q44,F_Inputs_Formatted!Q44)</f>
        <v>##BLANK</v>
      </c>
      <c r="R44" s="73" t="str">
        <f>IF(Overrides!R44&lt;&gt;"",Overrides!R44,F_Inputs_Formatted!R44)</f>
        <v>##BLANK</v>
      </c>
      <c r="S44" s="73" t="str">
        <f>IF(Overrides!S44&lt;&gt;"",Overrides!S44,F_Inputs_Formatted!S44)</f>
        <v>##BLANK</v>
      </c>
      <c r="T44" s="73" t="str">
        <f>IF(Overrides!T44&lt;&gt;"",Overrides!T44,F_Inputs_Formatted!T44)</f>
        <v>##BLANK</v>
      </c>
      <c r="U44" s="73" t="str">
        <f>IF(Overrides!U44&lt;&gt;"",Overrides!U44,F_Inputs_Formatted!U44)</f>
        <v>##BLANK</v>
      </c>
      <c r="V44" s="73" t="str">
        <f>IF(Overrides!V44&lt;&gt;"",Overrides!V44,F_Inputs_Formatted!V44)</f>
        <v>##BLANK</v>
      </c>
      <c r="W44" s="73" t="str">
        <f>IF(Overrides!W44&lt;&gt;"",Overrides!W44,F_Inputs_Formatted!W44)</f>
        <v>##BLANK</v>
      </c>
      <c r="X44" s="73" t="str">
        <f>IF(Overrides!X44&lt;&gt;"",Overrides!X44,F_Inputs_Formatted!X44)</f>
        <v>##BLANK</v>
      </c>
      <c r="Y44" s="73" t="str">
        <f>IF(Overrides!Y44&lt;&gt;"",Overrides!Y44,F_Inputs_Formatted!Y44)</f>
        <v>##BLANK</v>
      </c>
      <c r="Z44" s="73" t="str">
        <f>IF(Overrides!Z44&lt;&gt;"",Overrides!Z44,F_Inputs_Formatted!Z44)</f>
        <v>##BLANK</v>
      </c>
      <c r="AA44" s="73" t="str">
        <f>IF(Overrides!AA44&lt;&gt;"",Overrides!AA44,F_Inputs_Formatted!AA44)</f>
        <v>##BLANK</v>
      </c>
      <c r="AB44" s="73" t="str">
        <f>IF(Overrides!AB44&lt;&gt;"",Overrides!AB44,F_Inputs_Formatted!AB44)</f>
        <v>##BLANK</v>
      </c>
      <c r="AC44" s="73" t="str">
        <f>IF(Overrides!AC44&lt;&gt;"",Overrides!AC44,F_Inputs_Formatted!AC44)</f>
        <v>##BLANK</v>
      </c>
      <c r="AD44" s="73">
        <f>IF(Overrides!AD44&lt;&gt;"",Overrides!AD44,F_Inputs_Formatted!AD44)</f>
        <v>250802.07490000001</v>
      </c>
      <c r="AE44" s="73">
        <f>IF(Overrides!AE44&lt;&gt;"",Overrides!AE44,F_Inputs_Formatted!AE44)</f>
        <v>250802.07490000001</v>
      </c>
      <c r="AF44" s="73">
        <f>IF(Overrides!AF44&lt;&gt;"",Overrides!AF44,F_Inputs_Formatted!AF44)</f>
        <v>250802.07490000001</v>
      </c>
      <c r="AG44" s="73">
        <f>IF(Overrides!AG44&lt;&gt;"",Overrides!AG44,F_Inputs_Formatted!AG44)</f>
        <v>250802.07490000001</v>
      </c>
      <c r="AH44" s="73">
        <f>IF(Overrides!AH44&lt;&gt;"",Overrides!AH44,F_Inputs_Formatted!AH44)</f>
        <v>250802.07490000001</v>
      </c>
      <c r="AI44" s="73">
        <f>IF(Overrides!AI44&lt;&gt;"",Overrides!AI44,F_Inputs_Formatted!AI44)</f>
        <v>250802.07490000001</v>
      </c>
      <c r="AK44" s="35"/>
    </row>
    <row r="45" spans="1:37" s="15" customFormat="1" ht="15" x14ac:dyDescent="0.25">
      <c r="A45" s="7"/>
      <c r="B45" s="9" t="s">
        <v>82</v>
      </c>
      <c r="C45" s="9" t="str">
        <f>_xlfn.XLOOKUP($B45,FD_Lists!$B$4:$B$25,FD_Lists!C$4:C$25)</f>
        <v>Thames Water</v>
      </c>
      <c r="D45" s="9" t="str">
        <f>_xlfn.XLOOKUP($B45,FD_Lists!$B$4:$B$25,FD_Lists!D$4:D$25)</f>
        <v>England</v>
      </c>
      <c r="E45" s="9" t="str">
        <f>_xlfn.XLOOKUP($B45,FD_Lists!$B$4:$B$25,FD_Lists!E$4:E$25)</f>
        <v>Company</v>
      </c>
      <c r="F45" s="9" t="str">
        <f>_xlfn.XLOOKUP($B45,FD_Lists!$B$4:$B$25,FD_Lists!F$4:F$25)</f>
        <v>WaSC</v>
      </c>
      <c r="G45" s="10" t="s">
        <v>116</v>
      </c>
      <c r="H45" s="52" t="s">
        <v>126</v>
      </c>
      <c r="I45" s="11" t="str">
        <f t="shared" si="2"/>
        <v>TMSOUT5_09_B_PR24_OFWAT</v>
      </c>
      <c r="J45" s="11" t="s">
        <v>117</v>
      </c>
      <c r="K45" s="11" t="s">
        <v>118</v>
      </c>
      <c r="L45" s="11" t="s">
        <v>119</v>
      </c>
      <c r="M45" s="64" t="str">
        <f>_xlfn.XLOOKUP(F_Inputs_Formatted!H45,F_Inputs!$B:$B,F_Inputs!C:C)</f>
        <v>Underlying calculations for common performance commitments - wastewater - River water quality?(phosphorus) - Phosphorus emitted in 2020 from treatment works that had a phosphorus limit for the latest calendar year.</v>
      </c>
      <c r="N45" s="64" t="str">
        <f>_xlfn.XLOOKUP(F_Inputs_Formatted!H45,F_Inputs!$B:$B,F_Inputs!D:D)</f>
        <v>kg</v>
      </c>
      <c r="O45" s="11">
        <v>4</v>
      </c>
      <c r="P45" s="11"/>
      <c r="Q45" s="73">
        <f>IF(Overrides!Q45&lt;&gt;"",Overrides!Q45,F_Inputs_Formatted!Q45)</f>
        <v>454081.24249999999</v>
      </c>
      <c r="R45" s="73">
        <f>IF(Overrides!R45&lt;&gt;"",Overrides!R45,F_Inputs_Formatted!R45)</f>
        <v>525613.90960000001</v>
      </c>
      <c r="S45" s="73">
        <f>IF(Overrides!S45&lt;&gt;"",Overrides!S45,F_Inputs_Formatted!S45)</f>
        <v>525613.90960000001</v>
      </c>
      <c r="T45" s="73">
        <f>IF(Overrides!T45&lt;&gt;"",Overrides!T45,F_Inputs_Formatted!T45)</f>
        <v>525696.35589999997</v>
      </c>
      <c r="U45" s="73">
        <f>IF(Overrides!U45&lt;&gt;"",Overrides!U45,F_Inputs_Formatted!U45)</f>
        <v>527225.87280000001</v>
      </c>
      <c r="V45" s="73">
        <f>IF(Overrides!V45&lt;&gt;"",Overrides!V45,F_Inputs_Formatted!V45)</f>
        <v>527225.87280000001</v>
      </c>
      <c r="W45" s="73">
        <f>IF(Overrides!W45&lt;&gt;"",Overrides!W45,F_Inputs_Formatted!W45)</f>
        <v>527225.87280000001</v>
      </c>
      <c r="X45" s="73">
        <f>IF(Overrides!X45&lt;&gt;"",Overrides!X45,F_Inputs_Formatted!X45)</f>
        <v>571110.31000000006</v>
      </c>
      <c r="Y45" s="73">
        <f>IF(Overrides!Y45&lt;&gt;"",Overrides!Y45,F_Inputs_Formatted!Y45)</f>
        <v>571110.31000000006</v>
      </c>
      <c r="Z45" s="73">
        <f>IF(Overrides!Z45&lt;&gt;"",Overrides!Z45,F_Inputs_Formatted!Z45)</f>
        <v>572949.59829999995</v>
      </c>
      <c r="AA45" s="73">
        <f>IF(Overrides!AA45&lt;&gt;"",Overrides!AA45,F_Inputs_Formatted!AA45)</f>
        <v>572949.59829999995</v>
      </c>
      <c r="AB45" s="73">
        <f>IF(Overrides!AB45&lt;&gt;"",Overrides!AB45,F_Inputs_Formatted!AB45)</f>
        <v>578008.35739999998</v>
      </c>
      <c r="AC45" s="73">
        <f>IF(Overrides!AC45&lt;&gt;"",Overrides!AC45,F_Inputs_Formatted!AC45)</f>
        <v>578008.35739999998</v>
      </c>
      <c r="AD45" s="73">
        <f>IF(Overrides!AD45&lt;&gt;"",Overrides!AD45,F_Inputs_Formatted!AD45)</f>
        <v>578008.35739999998</v>
      </c>
      <c r="AE45" s="73">
        <f>IF(Overrides!AE45&lt;&gt;"",Overrides!AE45,F_Inputs_Formatted!AE45)</f>
        <v>580588.88340000005</v>
      </c>
      <c r="AF45" s="73">
        <f>IF(Overrides!AF45&lt;&gt;"",Overrides!AF45,F_Inputs_Formatted!AF45)</f>
        <v>580588.88340000005</v>
      </c>
      <c r="AG45" s="73">
        <f>IF(Overrides!AG45&lt;&gt;"",Overrides!AG45,F_Inputs_Formatted!AG45)</f>
        <v>592044.99739999999</v>
      </c>
      <c r="AH45" s="73">
        <f>IF(Overrides!AH45&lt;&gt;"",Overrides!AH45,F_Inputs_Formatted!AH45)</f>
        <v>642575.85919999995</v>
      </c>
      <c r="AI45" s="73">
        <f>IF(Overrides!AI45&lt;&gt;"",Overrides!AI45,F_Inputs_Formatted!AI45)</f>
        <v>666819.13919999998</v>
      </c>
      <c r="AK45" s="35"/>
    </row>
    <row r="46" spans="1:37" s="15" customFormat="1" ht="15" x14ac:dyDescent="0.25">
      <c r="A46" s="7"/>
      <c r="B46" s="9" t="s">
        <v>83</v>
      </c>
      <c r="C46" s="9" t="str">
        <f>_xlfn.XLOOKUP($B46,FD_Lists!$B$4:$B$25,FD_Lists!C$4:C$25)</f>
        <v xml:space="preserve">United Utilities </v>
      </c>
      <c r="D46" s="9" t="str">
        <f>_xlfn.XLOOKUP($B46,FD_Lists!$B$4:$B$25,FD_Lists!D$4:D$25)</f>
        <v>England</v>
      </c>
      <c r="E46" s="9" t="str">
        <f>_xlfn.XLOOKUP($B46,FD_Lists!$B$4:$B$25,FD_Lists!E$4:E$25)</f>
        <v>Company</v>
      </c>
      <c r="F46" s="9" t="str">
        <f>_xlfn.XLOOKUP($B46,FD_Lists!$B$4:$B$25,FD_Lists!F$4:F$25)</f>
        <v>WaSC</v>
      </c>
      <c r="G46" s="10" t="s">
        <v>116</v>
      </c>
      <c r="H46" s="52" t="s">
        <v>126</v>
      </c>
      <c r="I46" s="11" t="str">
        <f t="shared" si="2"/>
        <v>NWTOUT5_09_B_PR24_OFWAT</v>
      </c>
      <c r="J46" s="11" t="s">
        <v>117</v>
      </c>
      <c r="K46" s="11" t="s">
        <v>118</v>
      </c>
      <c r="L46" s="11" t="s">
        <v>119</v>
      </c>
      <c r="M46" s="64" t="str">
        <f>_xlfn.XLOOKUP(F_Inputs_Formatted!H46,F_Inputs!$B:$B,F_Inputs!C:C)</f>
        <v>Underlying calculations for common performance commitments - wastewater - River water quality?(phosphorus) - Phosphorus emitted in 2020 from treatment works that had a phosphorus limit for the latest calendar year.</v>
      </c>
      <c r="N46" s="64" t="str">
        <f>_xlfn.XLOOKUP(F_Inputs_Formatted!H46,F_Inputs!$B:$B,F_Inputs!D:D)</f>
        <v>kg</v>
      </c>
      <c r="O46" s="11">
        <v>4</v>
      </c>
      <c r="P46" s="11"/>
      <c r="Q46" s="73" t="str">
        <f>IF(Overrides!Q46&lt;&gt;"",Overrides!Q46,F_Inputs_Formatted!Q46)</f>
        <v>##BLANK</v>
      </c>
      <c r="R46" s="73" t="str">
        <f>IF(Overrides!R46&lt;&gt;"",Overrides!R46,F_Inputs_Formatted!R46)</f>
        <v>##BLANK</v>
      </c>
      <c r="S46" s="73" t="str">
        <f>IF(Overrides!S46&lt;&gt;"",Overrides!S46,F_Inputs_Formatted!S46)</f>
        <v>##BLANK</v>
      </c>
      <c r="T46" s="73" t="str">
        <f>IF(Overrides!T46&lt;&gt;"",Overrides!T46,F_Inputs_Formatted!T46)</f>
        <v>##BLANK</v>
      </c>
      <c r="U46" s="73" t="str">
        <f>IF(Overrides!U46&lt;&gt;"",Overrides!U46,F_Inputs_Formatted!U46)</f>
        <v>##BLANK</v>
      </c>
      <c r="V46" s="73" t="str">
        <f>IF(Overrides!V46&lt;&gt;"",Overrides!V46,F_Inputs_Formatted!V46)</f>
        <v>##BLANK</v>
      </c>
      <c r="W46" s="73" t="str">
        <f>IF(Overrides!W46&lt;&gt;"",Overrides!W46,F_Inputs_Formatted!W46)</f>
        <v>##BLANK</v>
      </c>
      <c r="X46" s="73" t="str">
        <f>IF(Overrides!X46&lt;&gt;"",Overrides!X46,F_Inputs_Formatted!X46)</f>
        <v>##BLANK</v>
      </c>
      <c r="Y46" s="73" t="str">
        <f>IF(Overrides!Y46&lt;&gt;"",Overrides!Y46,F_Inputs_Formatted!Y46)</f>
        <v>##BLANK</v>
      </c>
      <c r="Z46" s="73" t="str">
        <f>IF(Overrides!Z46&lt;&gt;"",Overrides!Z46,F_Inputs_Formatted!Z46)</f>
        <v>##BLANK</v>
      </c>
      <c r="AA46" s="73">
        <f>IF(Overrides!AA46&lt;&gt;"",Overrides!AA46,F_Inputs_Formatted!AA46)</f>
        <v>377651.4227</v>
      </c>
      <c r="AB46" s="73">
        <f>IF(Overrides!AB46&lt;&gt;"",Overrides!AB46,F_Inputs_Formatted!AB46)</f>
        <v>394055.19549999997</v>
      </c>
      <c r="AC46" s="73">
        <f>IF(Overrides!AC46&lt;&gt;"",Overrides!AC46,F_Inputs_Formatted!AC46)</f>
        <v>409853.87060000002</v>
      </c>
      <c r="AD46" s="73">
        <f>IF(Overrides!AD46&lt;&gt;"",Overrides!AD46,F_Inputs_Formatted!AD46)</f>
        <v>495991.36290000001</v>
      </c>
      <c r="AE46" s="73">
        <f>IF(Overrides!AE46&lt;&gt;"",Overrides!AE46,F_Inputs_Formatted!AE46)</f>
        <v>692054.06929999997</v>
      </c>
      <c r="AF46" s="73">
        <f>IF(Overrides!AF46&lt;&gt;"",Overrides!AF46,F_Inputs_Formatted!AF46)</f>
        <v>701339.31929999997</v>
      </c>
      <c r="AG46" s="73">
        <f>IF(Overrides!AG46&lt;&gt;"",Overrides!AG46,F_Inputs_Formatted!AG46)</f>
        <v>840166.88</v>
      </c>
      <c r="AH46" s="73">
        <f>IF(Overrides!AH46&lt;&gt;"",Overrides!AH46,F_Inputs_Formatted!AH46)</f>
        <v>840166.88</v>
      </c>
      <c r="AI46" s="73">
        <f>IF(Overrides!AI46&lt;&gt;"",Overrides!AI46,F_Inputs_Formatted!AI46)</f>
        <v>1583111.8743</v>
      </c>
      <c r="AK46" s="35"/>
    </row>
    <row r="47" spans="1:37" s="15" customFormat="1" ht="15" x14ac:dyDescent="0.25">
      <c r="A47" s="7"/>
      <c r="B47" s="9" t="s">
        <v>86</v>
      </c>
      <c r="C47" s="9" t="str">
        <f>_xlfn.XLOOKUP($B47,FD_Lists!$B$4:$B$25,FD_Lists!C$4:C$25)</f>
        <v>Wessex Water</v>
      </c>
      <c r="D47" s="9" t="str">
        <f>_xlfn.XLOOKUP($B47,FD_Lists!$B$4:$B$25,FD_Lists!D$4:D$25)</f>
        <v>England</v>
      </c>
      <c r="E47" s="9" t="str">
        <f>_xlfn.XLOOKUP($B47,FD_Lists!$B$4:$B$25,FD_Lists!E$4:E$25)</f>
        <v>Company</v>
      </c>
      <c r="F47" s="9" t="str">
        <f>_xlfn.XLOOKUP($B47,FD_Lists!$B$4:$B$25,FD_Lists!F$4:F$25)</f>
        <v>WaSC</v>
      </c>
      <c r="G47" s="10" t="s">
        <v>116</v>
      </c>
      <c r="H47" s="52" t="s">
        <v>126</v>
      </c>
      <c r="I47" s="11" t="str">
        <f t="shared" si="2"/>
        <v>WSXOUT5_09_B_PR24_OFWAT</v>
      </c>
      <c r="J47" s="11" t="s">
        <v>117</v>
      </c>
      <c r="K47" s="11" t="s">
        <v>118</v>
      </c>
      <c r="L47" s="11" t="s">
        <v>119</v>
      </c>
      <c r="M47" s="64" t="str">
        <f>_xlfn.XLOOKUP(F_Inputs_Formatted!H47,F_Inputs!$B:$B,F_Inputs!C:C)</f>
        <v>Underlying calculations for common performance commitments - wastewater - River water quality?(phosphorus) - Phosphorus emitted in 2020 from treatment works that had a phosphorus limit for the latest calendar year.</v>
      </c>
      <c r="N47" s="64" t="str">
        <f>_xlfn.XLOOKUP(F_Inputs_Formatted!H47,F_Inputs!$B:$B,F_Inputs!D:D)</f>
        <v>kg</v>
      </c>
      <c r="O47" s="11">
        <v>4</v>
      </c>
      <c r="P47" s="11"/>
      <c r="Q47" s="73">
        <f>IF(Overrides!Q47&lt;&gt;"",Overrides!Q47,F_Inputs_Formatted!Q47)</f>
        <v>62823.306600000004</v>
      </c>
      <c r="R47" s="73">
        <f>IF(Overrides!R47&lt;&gt;"",Overrides!R47,F_Inputs_Formatted!R47)</f>
        <v>62823.306600000004</v>
      </c>
      <c r="S47" s="73">
        <f>IF(Overrides!S47&lt;&gt;"",Overrides!S47,F_Inputs_Formatted!S47)</f>
        <v>72130.365699999995</v>
      </c>
      <c r="T47" s="73">
        <f>IF(Overrides!T47&lt;&gt;"",Overrides!T47,F_Inputs_Formatted!T47)</f>
        <v>77291.644</v>
      </c>
      <c r="U47" s="73">
        <f>IF(Overrides!U47&lt;&gt;"",Overrides!U47,F_Inputs_Formatted!U47)</f>
        <v>78991.780700000003</v>
      </c>
      <c r="V47" s="73">
        <f>IF(Overrides!V47&lt;&gt;"",Overrides!V47,F_Inputs_Formatted!V47)</f>
        <v>78991.780700000003</v>
      </c>
      <c r="W47" s="73">
        <f>IF(Overrides!W47&lt;&gt;"",Overrides!W47,F_Inputs_Formatted!W47)</f>
        <v>78991.780700000003</v>
      </c>
      <c r="X47" s="73">
        <f>IF(Overrides!X47&lt;&gt;"",Overrides!X47,F_Inputs_Formatted!X47)</f>
        <v>90150.532399999996</v>
      </c>
      <c r="Y47" s="73">
        <f>IF(Overrides!Y47&lt;&gt;"",Overrides!Y47,F_Inputs_Formatted!Y47)</f>
        <v>92581.758100000006</v>
      </c>
      <c r="Z47" s="73">
        <f>IF(Overrides!Z47&lt;&gt;"",Overrides!Z47,F_Inputs_Formatted!Z47)</f>
        <v>99458.836200000005</v>
      </c>
      <c r="AA47" s="73">
        <f>IF(Overrides!AA47&lt;&gt;"",Overrides!AA47,F_Inputs_Formatted!AA47)</f>
        <v>102200.38920000001</v>
      </c>
      <c r="AB47" s="73">
        <f>IF(Overrides!AB47&lt;&gt;"",Overrides!AB47,F_Inputs_Formatted!AB47)</f>
        <v>128122.29519999999</v>
      </c>
      <c r="AC47" s="73">
        <f>IF(Overrides!AC47&lt;&gt;"",Overrides!AC47,F_Inputs_Formatted!AC47)</f>
        <v>128958.614</v>
      </c>
      <c r="AD47" s="73">
        <f>IF(Overrides!AD47&lt;&gt;"",Overrides!AD47,F_Inputs_Formatted!AD47)</f>
        <v>133526.34109999999</v>
      </c>
      <c r="AE47" s="73">
        <f>IF(Overrides!AE47&lt;&gt;"",Overrides!AE47,F_Inputs_Formatted!AE47)</f>
        <v>358633.12780000002</v>
      </c>
      <c r="AF47" s="73">
        <f>IF(Overrides!AF47&lt;&gt;"",Overrides!AF47,F_Inputs_Formatted!AF47)</f>
        <v>358633.12780000002</v>
      </c>
      <c r="AG47" s="73">
        <f>IF(Overrides!AG47&lt;&gt;"",Overrides!AG47,F_Inputs_Formatted!AG47)</f>
        <v>363008.04090000002</v>
      </c>
      <c r="AH47" s="73">
        <f>IF(Overrides!AH47&lt;&gt;"",Overrides!AH47,F_Inputs_Formatted!AH47)</f>
        <v>379450.9375</v>
      </c>
      <c r="AI47" s="73">
        <f>IF(Overrides!AI47&lt;&gt;"",Overrides!AI47,F_Inputs_Formatted!AI47)</f>
        <v>384268.01079999999</v>
      </c>
      <c r="AK47" s="35"/>
    </row>
    <row r="48" spans="1:37" s="15" customFormat="1" ht="15" x14ac:dyDescent="0.25">
      <c r="A48" s="7"/>
      <c r="B48" s="9" t="s">
        <v>87</v>
      </c>
      <c r="C48" s="9" t="str">
        <f>_xlfn.XLOOKUP($B48,FD_Lists!$B$4:$B$25,FD_Lists!C$4:C$25)</f>
        <v>Yorkshire Water</v>
      </c>
      <c r="D48" s="9" t="str">
        <f>_xlfn.XLOOKUP($B48,FD_Lists!$B$4:$B$25,FD_Lists!D$4:D$25)</f>
        <v>England</v>
      </c>
      <c r="E48" s="9" t="str">
        <f>_xlfn.XLOOKUP($B48,FD_Lists!$B$4:$B$25,FD_Lists!E$4:E$25)</f>
        <v>Company</v>
      </c>
      <c r="F48" s="9" t="str">
        <f>_xlfn.XLOOKUP($B48,FD_Lists!$B$4:$B$25,FD_Lists!F$4:F$25)</f>
        <v>WaSC</v>
      </c>
      <c r="G48" s="10" t="s">
        <v>116</v>
      </c>
      <c r="H48" s="52" t="s">
        <v>126</v>
      </c>
      <c r="I48" s="11" t="str">
        <f t="shared" si="2"/>
        <v>YKYOUT5_09_B_PR24_OFWAT</v>
      </c>
      <c r="J48" s="11" t="s">
        <v>117</v>
      </c>
      <c r="K48" s="11" t="s">
        <v>118</v>
      </c>
      <c r="L48" s="11" t="s">
        <v>119</v>
      </c>
      <c r="M48" s="64" t="str">
        <f>_xlfn.XLOOKUP(F_Inputs_Formatted!H48,F_Inputs!$B:$B,F_Inputs!C:C)</f>
        <v>Underlying calculations for common performance commitments - wastewater - River water quality?(phosphorus) - Phosphorus emitted in 2020 from treatment works that had a phosphorus limit for the latest calendar year.</v>
      </c>
      <c r="N48" s="64" t="str">
        <f>_xlfn.XLOOKUP(F_Inputs_Formatted!H48,F_Inputs!$B:$B,F_Inputs!D:D)</f>
        <v>kg</v>
      </c>
      <c r="O48" s="11">
        <v>4</v>
      </c>
      <c r="P48" s="11"/>
      <c r="Q48" s="73">
        <f>IF(Overrides!Q48&lt;&gt;"",Overrides!Q48,F_Inputs_Formatted!Q48)</f>
        <v>13284.54</v>
      </c>
      <c r="R48" s="73">
        <f>IF(Overrides!R48&lt;&gt;"",Overrides!R48,F_Inputs_Formatted!R48)</f>
        <v>11797.165000000001</v>
      </c>
      <c r="S48" s="73">
        <f>IF(Overrides!S48&lt;&gt;"",Overrides!S48,F_Inputs_Formatted!S48)</f>
        <v>15878.96</v>
      </c>
      <c r="T48" s="73">
        <f>IF(Overrides!T48&lt;&gt;"",Overrides!T48,F_Inputs_Formatted!T48)</f>
        <v>12219.834999999999</v>
      </c>
      <c r="U48" s="73">
        <f>IF(Overrides!U48&lt;&gt;"",Overrides!U48,F_Inputs_Formatted!U48)</f>
        <v>10894.885</v>
      </c>
      <c r="V48" s="73">
        <f>IF(Overrides!V48&lt;&gt;"",Overrides!V48,F_Inputs_Formatted!V48)</f>
        <v>13179.055</v>
      </c>
      <c r="W48" s="73">
        <f>IF(Overrides!W48&lt;&gt;"",Overrides!W48,F_Inputs_Formatted!W48)</f>
        <v>11229.59</v>
      </c>
      <c r="X48" s="73">
        <f>IF(Overrides!X48&lt;&gt;"",Overrides!X48,F_Inputs_Formatted!X48)</f>
        <v>14730.305</v>
      </c>
      <c r="Y48" s="73">
        <f>IF(Overrides!Y48&lt;&gt;"",Overrides!Y48,F_Inputs_Formatted!Y48)</f>
        <v>13186.355</v>
      </c>
      <c r="Z48" s="73">
        <f>IF(Overrides!Z48&lt;&gt;"",Overrides!Z48,F_Inputs_Formatted!Z48)</f>
        <v>15680.4</v>
      </c>
      <c r="AA48" s="73">
        <f>IF(Overrides!AA48&lt;&gt;"",Overrides!AA48,F_Inputs_Formatted!AA48)</f>
        <v>84435.45</v>
      </c>
      <c r="AB48" s="73">
        <f>IF(Overrides!AB48&lt;&gt;"",Overrides!AB48,F_Inputs_Formatted!AB48)</f>
        <v>85906.4</v>
      </c>
      <c r="AC48" s="73">
        <f>IF(Overrides!AC48&lt;&gt;"",Overrides!AC48,F_Inputs_Formatted!AC48)</f>
        <v>87592.7</v>
      </c>
      <c r="AD48" s="73">
        <f>IF(Overrides!AD48&lt;&gt;"",Overrides!AD48,F_Inputs_Formatted!AD48)</f>
        <v>87592.7</v>
      </c>
      <c r="AE48" s="73">
        <f>IF(Overrides!AE48&lt;&gt;"",Overrides!AE48,F_Inputs_Formatted!AE48)</f>
        <v>2467009.4500000002</v>
      </c>
      <c r="AF48" s="73">
        <f>IF(Overrides!AF48&lt;&gt;"",Overrides!AF48,F_Inputs_Formatted!AF48)</f>
        <v>2642340.85</v>
      </c>
      <c r="AG48" s="73">
        <f>IF(Overrides!AG48&lt;&gt;"",Overrides!AG48,F_Inputs_Formatted!AG48)</f>
        <v>2681717.0499999998</v>
      </c>
      <c r="AH48" s="73">
        <f>IF(Overrides!AH48&lt;&gt;"",Overrides!AH48,F_Inputs_Formatted!AH48)</f>
        <v>2687173.8</v>
      </c>
      <c r="AI48" s="73">
        <f>IF(Overrides!AI48&lt;&gt;"",Overrides!AI48,F_Inputs_Formatted!AI48)</f>
        <v>2687173.8</v>
      </c>
      <c r="AK48" s="35"/>
    </row>
    <row r="49" spans="1:37" s="15" customFormat="1" ht="15" x14ac:dyDescent="0.25">
      <c r="A49" s="7"/>
      <c r="B49" s="9" t="s">
        <v>88</v>
      </c>
      <c r="C49" s="9" t="str">
        <f>_xlfn.XLOOKUP($B49,FD_Lists!$B$4:$B$25,FD_Lists!C$4:C$25)</f>
        <v>Affinity Water</v>
      </c>
      <c r="D49" s="9" t="str">
        <f>_xlfn.XLOOKUP($B49,FD_Lists!$B$4:$B$25,FD_Lists!D$4:D$25)</f>
        <v>England</v>
      </c>
      <c r="E49" s="9" t="str">
        <f>_xlfn.XLOOKUP($B49,FD_Lists!$B$4:$B$25,FD_Lists!E$4:E$25)</f>
        <v>Company</v>
      </c>
      <c r="F49" s="9" t="str">
        <f>_xlfn.XLOOKUP($B49,FD_Lists!$B$4:$B$25,FD_Lists!F$4:F$25)</f>
        <v>WoC</v>
      </c>
      <c r="G49" s="10" t="s">
        <v>116</v>
      </c>
      <c r="H49" s="52" t="s">
        <v>126</v>
      </c>
      <c r="I49" s="11" t="str">
        <f t="shared" si="2"/>
        <v>AFWOUT5_09_B_PR24_OFWAT</v>
      </c>
      <c r="J49" s="11" t="s">
        <v>117</v>
      </c>
      <c r="K49" s="11" t="s">
        <v>118</v>
      </c>
      <c r="L49" s="11" t="s">
        <v>119</v>
      </c>
      <c r="M49" s="64" t="str">
        <f>_xlfn.XLOOKUP(F_Inputs_Formatted!H49,F_Inputs!$B:$B,F_Inputs!C:C)</f>
        <v>Underlying calculations for common performance commitments - wastewater - River water quality?(phosphorus) - Phosphorus emitted in 2020 from treatment works that had a phosphorus limit for the latest calendar year.</v>
      </c>
      <c r="N49" s="64" t="str">
        <f>_xlfn.XLOOKUP(F_Inputs_Formatted!H49,F_Inputs!$B:$B,F_Inputs!D:D)</f>
        <v>kg</v>
      </c>
      <c r="O49" s="11">
        <v>4</v>
      </c>
      <c r="P49" s="11"/>
      <c r="Q49" s="73" t="str">
        <f>IF(Overrides!Q49&lt;&gt;"",Overrides!Q49,F_Inputs_Formatted!Q49)</f>
        <v>##BLANK</v>
      </c>
      <c r="R49" s="73" t="str">
        <f>IF(Overrides!R49&lt;&gt;"",Overrides!R49,F_Inputs_Formatted!R49)</f>
        <v>##BLANK</v>
      </c>
      <c r="S49" s="73" t="str">
        <f>IF(Overrides!S49&lt;&gt;"",Overrides!S49,F_Inputs_Formatted!S49)</f>
        <v>##BLANK</v>
      </c>
      <c r="T49" s="73" t="str">
        <f>IF(Overrides!T49&lt;&gt;"",Overrides!T49,F_Inputs_Formatted!T49)</f>
        <v>##BLANK</v>
      </c>
      <c r="U49" s="73" t="str">
        <f>IF(Overrides!U49&lt;&gt;"",Overrides!U49,F_Inputs_Formatted!U49)</f>
        <v>##BLANK</v>
      </c>
      <c r="V49" s="73" t="str">
        <f>IF(Overrides!V49&lt;&gt;"",Overrides!V49,F_Inputs_Formatted!V49)</f>
        <v>##BLANK</v>
      </c>
      <c r="W49" s="73" t="str">
        <f>IF(Overrides!W49&lt;&gt;"",Overrides!W49,F_Inputs_Formatted!W49)</f>
        <v>##BLANK</v>
      </c>
      <c r="X49" s="73" t="str">
        <f>IF(Overrides!X49&lt;&gt;"",Overrides!X49,F_Inputs_Formatted!X49)</f>
        <v>##BLANK</v>
      </c>
      <c r="Y49" s="73" t="str">
        <f>IF(Overrides!Y49&lt;&gt;"",Overrides!Y49,F_Inputs_Formatted!Y49)</f>
        <v>##BLANK</v>
      </c>
      <c r="Z49" s="73" t="str">
        <f>IF(Overrides!Z49&lt;&gt;"",Overrides!Z49,F_Inputs_Formatted!Z49)</f>
        <v>##BLANK</v>
      </c>
      <c r="AA49" s="73" t="str">
        <f>IF(Overrides!AA49&lt;&gt;"",Overrides!AA49,F_Inputs_Formatted!AA49)</f>
        <v>##BLANK</v>
      </c>
      <c r="AB49" s="73" t="str">
        <f>IF(Overrides!AB49&lt;&gt;"",Overrides!AB49,F_Inputs_Formatted!AB49)</f>
        <v>##BLANK</v>
      </c>
      <c r="AC49" s="73" t="str">
        <f>IF(Overrides!AC49&lt;&gt;"",Overrides!AC49,F_Inputs_Formatted!AC49)</f>
        <v>##BLANK</v>
      </c>
      <c r="AD49" s="73" t="str">
        <f>IF(Overrides!AD49&lt;&gt;"",Overrides!AD49,F_Inputs_Formatted!AD49)</f>
        <v>##BLANK</v>
      </c>
      <c r="AE49" s="73" t="str">
        <f>IF(Overrides!AE49&lt;&gt;"",Overrides!AE49,F_Inputs_Formatted!AE49)</f>
        <v>##BLANK</v>
      </c>
      <c r="AF49" s="73" t="str">
        <f>IF(Overrides!AF49&lt;&gt;"",Overrides!AF49,F_Inputs_Formatted!AF49)</f>
        <v>##BLANK</v>
      </c>
      <c r="AG49" s="73" t="str">
        <f>IF(Overrides!AG49&lt;&gt;"",Overrides!AG49,F_Inputs_Formatted!AG49)</f>
        <v>##BLANK</v>
      </c>
      <c r="AH49" s="73" t="str">
        <f>IF(Overrides!AH49&lt;&gt;"",Overrides!AH49,F_Inputs_Formatted!AH49)</f>
        <v>##BLANK</v>
      </c>
      <c r="AI49" s="73" t="str">
        <f>IF(Overrides!AI49&lt;&gt;"",Overrides!AI49,F_Inputs_Formatted!AI49)</f>
        <v>##BLANK</v>
      </c>
      <c r="AK49" s="35"/>
    </row>
    <row r="50" spans="1:37" s="15" customFormat="1" ht="15" x14ac:dyDescent="0.25">
      <c r="A50" s="7"/>
      <c r="B50" s="9" t="s">
        <v>94</v>
      </c>
      <c r="C50" s="9" t="str">
        <f>_xlfn.XLOOKUP($B50,FD_Lists!$B$4:$B$25,FD_Lists!C$4:C$25)</f>
        <v>Portsmouth Water</v>
      </c>
      <c r="D50" s="9" t="str">
        <f>_xlfn.XLOOKUP($B50,FD_Lists!$B$4:$B$25,FD_Lists!D$4:D$25)</f>
        <v>England</v>
      </c>
      <c r="E50" s="9" t="str">
        <f>_xlfn.XLOOKUP($B50,FD_Lists!$B$4:$B$25,FD_Lists!E$4:E$25)</f>
        <v>Company</v>
      </c>
      <c r="F50" s="9" t="str">
        <f>_xlfn.XLOOKUP($B50,FD_Lists!$B$4:$B$25,FD_Lists!F$4:F$25)</f>
        <v>WoC</v>
      </c>
      <c r="G50" s="10" t="s">
        <v>116</v>
      </c>
      <c r="H50" s="52" t="s">
        <v>126</v>
      </c>
      <c r="I50" s="11" t="str">
        <f t="shared" si="2"/>
        <v>PRTOUT5_09_B_PR24_OFWAT</v>
      </c>
      <c r="J50" s="11" t="s">
        <v>117</v>
      </c>
      <c r="K50" s="11" t="s">
        <v>118</v>
      </c>
      <c r="L50" s="11" t="s">
        <v>119</v>
      </c>
      <c r="M50" s="64" t="str">
        <f>_xlfn.XLOOKUP(F_Inputs_Formatted!H50,F_Inputs!$B:$B,F_Inputs!C:C)</f>
        <v>Underlying calculations for common performance commitments - wastewater - River water quality?(phosphorus) - Phosphorus emitted in 2020 from treatment works that had a phosphorus limit for the latest calendar year.</v>
      </c>
      <c r="N50" s="64" t="str">
        <f>_xlfn.XLOOKUP(F_Inputs_Formatted!H50,F_Inputs!$B:$B,F_Inputs!D:D)</f>
        <v>kg</v>
      </c>
      <c r="O50" s="11">
        <v>4</v>
      </c>
      <c r="P50" s="11"/>
      <c r="Q50" s="73" t="str">
        <f>IF(Overrides!Q50&lt;&gt;"",Overrides!Q50,F_Inputs_Formatted!Q50)</f>
        <v>##BLANK</v>
      </c>
      <c r="R50" s="73" t="str">
        <f>IF(Overrides!R50&lt;&gt;"",Overrides!R50,F_Inputs_Formatted!R50)</f>
        <v>##BLANK</v>
      </c>
      <c r="S50" s="73" t="str">
        <f>IF(Overrides!S50&lt;&gt;"",Overrides!S50,F_Inputs_Formatted!S50)</f>
        <v>##BLANK</v>
      </c>
      <c r="T50" s="73" t="str">
        <f>IF(Overrides!T50&lt;&gt;"",Overrides!T50,F_Inputs_Formatted!T50)</f>
        <v>##BLANK</v>
      </c>
      <c r="U50" s="73" t="str">
        <f>IF(Overrides!U50&lt;&gt;"",Overrides!U50,F_Inputs_Formatted!U50)</f>
        <v>##BLANK</v>
      </c>
      <c r="V50" s="73" t="str">
        <f>IF(Overrides!V50&lt;&gt;"",Overrides!V50,F_Inputs_Formatted!V50)</f>
        <v>##BLANK</v>
      </c>
      <c r="W50" s="73" t="str">
        <f>IF(Overrides!W50&lt;&gt;"",Overrides!W50,F_Inputs_Formatted!W50)</f>
        <v>##BLANK</v>
      </c>
      <c r="X50" s="73" t="str">
        <f>IF(Overrides!X50&lt;&gt;"",Overrides!X50,F_Inputs_Formatted!X50)</f>
        <v>##BLANK</v>
      </c>
      <c r="Y50" s="73" t="str">
        <f>IF(Overrides!Y50&lt;&gt;"",Overrides!Y50,F_Inputs_Formatted!Y50)</f>
        <v>##BLANK</v>
      </c>
      <c r="Z50" s="73" t="str">
        <f>IF(Overrides!Z50&lt;&gt;"",Overrides!Z50,F_Inputs_Formatted!Z50)</f>
        <v>##BLANK</v>
      </c>
      <c r="AA50" s="73" t="str">
        <f>IF(Overrides!AA50&lt;&gt;"",Overrides!AA50,F_Inputs_Formatted!AA50)</f>
        <v>##BLANK</v>
      </c>
      <c r="AB50" s="73" t="str">
        <f>IF(Overrides!AB50&lt;&gt;"",Overrides!AB50,F_Inputs_Formatted!AB50)</f>
        <v>##BLANK</v>
      </c>
      <c r="AC50" s="73" t="str">
        <f>IF(Overrides!AC50&lt;&gt;"",Overrides!AC50,F_Inputs_Formatted!AC50)</f>
        <v>##BLANK</v>
      </c>
      <c r="AD50" s="73" t="str">
        <f>IF(Overrides!AD50&lt;&gt;"",Overrides!AD50,F_Inputs_Formatted!AD50)</f>
        <v>##BLANK</v>
      </c>
      <c r="AE50" s="73" t="str">
        <f>IF(Overrides!AE50&lt;&gt;"",Overrides!AE50,F_Inputs_Formatted!AE50)</f>
        <v>##BLANK</v>
      </c>
      <c r="AF50" s="73" t="str">
        <f>IF(Overrides!AF50&lt;&gt;"",Overrides!AF50,F_Inputs_Formatted!AF50)</f>
        <v>##BLANK</v>
      </c>
      <c r="AG50" s="73" t="str">
        <f>IF(Overrides!AG50&lt;&gt;"",Overrides!AG50,F_Inputs_Formatted!AG50)</f>
        <v>##BLANK</v>
      </c>
      <c r="AH50" s="73" t="str">
        <f>IF(Overrides!AH50&lt;&gt;"",Overrides!AH50,F_Inputs_Formatted!AH50)</f>
        <v>##BLANK</v>
      </c>
      <c r="AI50" s="73" t="str">
        <f>IF(Overrides!AI50&lt;&gt;"",Overrides!AI50,F_Inputs_Formatted!AI50)</f>
        <v>##BLANK</v>
      </c>
      <c r="AK50" s="35"/>
    </row>
    <row r="51" spans="1:37" s="15" customFormat="1" ht="15" x14ac:dyDescent="0.25">
      <c r="A51" s="7"/>
      <c r="B51" s="9" t="s">
        <v>95</v>
      </c>
      <c r="C51" s="9" t="str">
        <f>_xlfn.XLOOKUP($B51,FD_Lists!$B$4:$B$25,FD_Lists!C$4:C$25)</f>
        <v>South East Water</v>
      </c>
      <c r="D51" s="9" t="str">
        <f>_xlfn.XLOOKUP($B51,FD_Lists!$B$4:$B$25,FD_Lists!D$4:D$25)</f>
        <v>England</v>
      </c>
      <c r="E51" s="9" t="str">
        <f>_xlfn.XLOOKUP($B51,FD_Lists!$B$4:$B$25,FD_Lists!E$4:E$25)</f>
        <v>Company</v>
      </c>
      <c r="F51" s="9" t="str">
        <f>_xlfn.XLOOKUP($B51,FD_Lists!$B$4:$B$25,FD_Lists!F$4:F$25)</f>
        <v>WoC</v>
      </c>
      <c r="G51" s="10" t="s">
        <v>116</v>
      </c>
      <c r="H51" s="52" t="s">
        <v>126</v>
      </c>
      <c r="I51" s="11" t="str">
        <f t="shared" si="2"/>
        <v>SEWOUT5_09_B_PR24_OFWAT</v>
      </c>
      <c r="J51" s="11" t="s">
        <v>117</v>
      </c>
      <c r="K51" s="11" t="s">
        <v>118</v>
      </c>
      <c r="L51" s="11" t="s">
        <v>119</v>
      </c>
      <c r="M51" s="64" t="str">
        <f>_xlfn.XLOOKUP(F_Inputs_Formatted!H51,F_Inputs!$B:$B,F_Inputs!C:C)</f>
        <v>Underlying calculations for common performance commitments - wastewater - River water quality?(phosphorus) - Phosphorus emitted in 2020 from treatment works that had a phosphorus limit for the latest calendar year.</v>
      </c>
      <c r="N51" s="64" t="str">
        <f>_xlfn.XLOOKUP(F_Inputs_Formatted!H51,F_Inputs!$B:$B,F_Inputs!D:D)</f>
        <v>kg</v>
      </c>
      <c r="O51" s="11">
        <v>4</v>
      </c>
      <c r="P51" s="11"/>
      <c r="Q51" s="73" t="str">
        <f>IF(Overrides!Q51&lt;&gt;"",Overrides!Q51,F_Inputs_Formatted!Q51)</f>
        <v>##BLANK</v>
      </c>
      <c r="R51" s="73" t="str">
        <f>IF(Overrides!R51&lt;&gt;"",Overrides!R51,F_Inputs_Formatted!R51)</f>
        <v>##BLANK</v>
      </c>
      <c r="S51" s="73" t="str">
        <f>IF(Overrides!S51&lt;&gt;"",Overrides!S51,F_Inputs_Formatted!S51)</f>
        <v>##BLANK</v>
      </c>
      <c r="T51" s="73" t="str">
        <f>IF(Overrides!T51&lt;&gt;"",Overrides!T51,F_Inputs_Formatted!T51)</f>
        <v>##BLANK</v>
      </c>
      <c r="U51" s="73" t="str">
        <f>IF(Overrides!U51&lt;&gt;"",Overrides!U51,F_Inputs_Formatted!U51)</f>
        <v>##BLANK</v>
      </c>
      <c r="V51" s="73" t="str">
        <f>IF(Overrides!V51&lt;&gt;"",Overrides!V51,F_Inputs_Formatted!V51)</f>
        <v>##BLANK</v>
      </c>
      <c r="W51" s="73" t="str">
        <f>IF(Overrides!W51&lt;&gt;"",Overrides!W51,F_Inputs_Formatted!W51)</f>
        <v>##BLANK</v>
      </c>
      <c r="X51" s="73" t="str">
        <f>IF(Overrides!X51&lt;&gt;"",Overrides!X51,F_Inputs_Formatted!X51)</f>
        <v>##BLANK</v>
      </c>
      <c r="Y51" s="73" t="str">
        <f>IF(Overrides!Y51&lt;&gt;"",Overrides!Y51,F_Inputs_Formatted!Y51)</f>
        <v>##BLANK</v>
      </c>
      <c r="Z51" s="73" t="str">
        <f>IF(Overrides!Z51&lt;&gt;"",Overrides!Z51,F_Inputs_Formatted!Z51)</f>
        <v>##BLANK</v>
      </c>
      <c r="AA51" s="73" t="str">
        <f>IF(Overrides!AA51&lt;&gt;"",Overrides!AA51,F_Inputs_Formatted!AA51)</f>
        <v>##BLANK</v>
      </c>
      <c r="AB51" s="73" t="str">
        <f>IF(Overrides!AB51&lt;&gt;"",Overrides!AB51,F_Inputs_Formatted!AB51)</f>
        <v>##BLANK</v>
      </c>
      <c r="AC51" s="73" t="str">
        <f>IF(Overrides!AC51&lt;&gt;"",Overrides!AC51,F_Inputs_Formatted!AC51)</f>
        <v>##BLANK</v>
      </c>
      <c r="AD51" s="73" t="str">
        <f>IF(Overrides!AD51&lt;&gt;"",Overrides!AD51,F_Inputs_Formatted!AD51)</f>
        <v>##BLANK</v>
      </c>
      <c r="AE51" s="73" t="str">
        <f>IF(Overrides!AE51&lt;&gt;"",Overrides!AE51,F_Inputs_Formatted!AE51)</f>
        <v>##BLANK</v>
      </c>
      <c r="AF51" s="73" t="str">
        <f>IF(Overrides!AF51&lt;&gt;"",Overrides!AF51,F_Inputs_Formatted!AF51)</f>
        <v>##BLANK</v>
      </c>
      <c r="AG51" s="73" t="str">
        <f>IF(Overrides!AG51&lt;&gt;"",Overrides!AG51,F_Inputs_Formatted!AG51)</f>
        <v>##BLANK</v>
      </c>
      <c r="AH51" s="73" t="str">
        <f>IF(Overrides!AH51&lt;&gt;"",Overrides!AH51,F_Inputs_Formatted!AH51)</f>
        <v>##BLANK</v>
      </c>
      <c r="AI51" s="73" t="str">
        <f>IF(Overrides!AI51&lt;&gt;"",Overrides!AI51,F_Inputs_Formatted!AI51)</f>
        <v>##BLANK</v>
      </c>
      <c r="AK51" s="35"/>
    </row>
    <row r="52" spans="1:37" s="15" customFormat="1" ht="15" x14ac:dyDescent="0.25">
      <c r="A52" s="7"/>
      <c r="B52" s="9" t="s">
        <v>96</v>
      </c>
      <c r="C52" s="9" t="str">
        <f>_xlfn.XLOOKUP($B52,FD_Lists!$B$4:$B$25,FD_Lists!C$4:C$25)</f>
        <v>South Staffordshire Water</v>
      </c>
      <c r="D52" s="9" t="str">
        <f>_xlfn.XLOOKUP($B52,FD_Lists!$B$4:$B$25,FD_Lists!D$4:D$25)</f>
        <v>England</v>
      </c>
      <c r="E52" s="9" t="str">
        <f>_xlfn.XLOOKUP($B52,FD_Lists!$B$4:$B$25,FD_Lists!E$4:E$25)</f>
        <v>Company</v>
      </c>
      <c r="F52" s="9" t="str">
        <f>_xlfn.XLOOKUP($B52,FD_Lists!$B$4:$B$25,FD_Lists!F$4:F$25)</f>
        <v>WoC</v>
      </c>
      <c r="G52" s="10" t="s">
        <v>116</v>
      </c>
      <c r="H52" s="52" t="s">
        <v>126</v>
      </c>
      <c r="I52" s="11" t="str">
        <f t="shared" si="2"/>
        <v>SSCOUT5_09_B_PR24_OFWAT</v>
      </c>
      <c r="J52" s="11" t="s">
        <v>117</v>
      </c>
      <c r="K52" s="11" t="s">
        <v>118</v>
      </c>
      <c r="L52" s="11" t="s">
        <v>119</v>
      </c>
      <c r="M52" s="64" t="str">
        <f>_xlfn.XLOOKUP(F_Inputs_Formatted!H52,F_Inputs!$B:$B,F_Inputs!C:C)</f>
        <v>Underlying calculations for common performance commitments - wastewater - River water quality?(phosphorus) - Phosphorus emitted in 2020 from treatment works that had a phosphorus limit for the latest calendar year.</v>
      </c>
      <c r="N52" s="64" t="str">
        <f>_xlfn.XLOOKUP(F_Inputs_Formatted!H52,F_Inputs!$B:$B,F_Inputs!D:D)</f>
        <v>kg</v>
      </c>
      <c r="O52" s="11">
        <v>4</v>
      </c>
      <c r="P52" s="11"/>
      <c r="Q52" s="73" t="str">
        <f>IF(Overrides!Q52&lt;&gt;"",Overrides!Q52,F_Inputs_Formatted!Q52)</f>
        <v>##BLANK</v>
      </c>
      <c r="R52" s="73" t="str">
        <f>IF(Overrides!R52&lt;&gt;"",Overrides!R52,F_Inputs_Formatted!R52)</f>
        <v>##BLANK</v>
      </c>
      <c r="S52" s="73" t="str">
        <f>IF(Overrides!S52&lt;&gt;"",Overrides!S52,F_Inputs_Formatted!S52)</f>
        <v>##BLANK</v>
      </c>
      <c r="T52" s="73" t="str">
        <f>IF(Overrides!T52&lt;&gt;"",Overrides!T52,F_Inputs_Formatted!T52)</f>
        <v>##BLANK</v>
      </c>
      <c r="U52" s="73" t="str">
        <f>IF(Overrides!U52&lt;&gt;"",Overrides!U52,F_Inputs_Formatted!U52)</f>
        <v>##BLANK</v>
      </c>
      <c r="V52" s="73" t="str">
        <f>IF(Overrides!V52&lt;&gt;"",Overrides!V52,F_Inputs_Formatted!V52)</f>
        <v>##BLANK</v>
      </c>
      <c r="W52" s="73" t="str">
        <f>IF(Overrides!W52&lt;&gt;"",Overrides!W52,F_Inputs_Formatted!W52)</f>
        <v>##BLANK</v>
      </c>
      <c r="X52" s="73" t="str">
        <f>IF(Overrides!X52&lt;&gt;"",Overrides!X52,F_Inputs_Formatted!X52)</f>
        <v>##BLANK</v>
      </c>
      <c r="Y52" s="73" t="str">
        <f>IF(Overrides!Y52&lt;&gt;"",Overrides!Y52,F_Inputs_Formatted!Y52)</f>
        <v>##BLANK</v>
      </c>
      <c r="Z52" s="73" t="str">
        <f>IF(Overrides!Z52&lt;&gt;"",Overrides!Z52,F_Inputs_Formatted!Z52)</f>
        <v>##BLANK</v>
      </c>
      <c r="AA52" s="73" t="str">
        <f>IF(Overrides!AA52&lt;&gt;"",Overrides!AA52,F_Inputs_Formatted!AA52)</f>
        <v>##BLANK</v>
      </c>
      <c r="AB52" s="73" t="str">
        <f>IF(Overrides!AB52&lt;&gt;"",Overrides!AB52,F_Inputs_Formatted!AB52)</f>
        <v>##BLANK</v>
      </c>
      <c r="AC52" s="73" t="str">
        <f>IF(Overrides!AC52&lt;&gt;"",Overrides!AC52,F_Inputs_Formatted!AC52)</f>
        <v>##BLANK</v>
      </c>
      <c r="AD52" s="73" t="str">
        <f>IF(Overrides!AD52&lt;&gt;"",Overrides!AD52,F_Inputs_Formatted!AD52)</f>
        <v>##BLANK</v>
      </c>
      <c r="AE52" s="73" t="str">
        <f>IF(Overrides!AE52&lt;&gt;"",Overrides!AE52,F_Inputs_Formatted!AE52)</f>
        <v>##BLANK</v>
      </c>
      <c r="AF52" s="73" t="str">
        <f>IF(Overrides!AF52&lt;&gt;"",Overrides!AF52,F_Inputs_Formatted!AF52)</f>
        <v>##BLANK</v>
      </c>
      <c r="AG52" s="73" t="str">
        <f>IF(Overrides!AG52&lt;&gt;"",Overrides!AG52,F_Inputs_Formatted!AG52)</f>
        <v>##BLANK</v>
      </c>
      <c r="AH52" s="73" t="str">
        <f>IF(Overrides!AH52&lt;&gt;"",Overrides!AH52,F_Inputs_Formatted!AH52)</f>
        <v>##BLANK</v>
      </c>
      <c r="AI52" s="73" t="str">
        <f>IF(Overrides!AI52&lt;&gt;"",Overrides!AI52,F_Inputs_Formatted!AI52)</f>
        <v>##BLANK</v>
      </c>
      <c r="AK52" s="35"/>
    </row>
    <row r="53" spans="1:37" s="15" customFormat="1" ht="15" x14ac:dyDescent="0.25">
      <c r="A53" s="7"/>
      <c r="B53" s="9" t="s">
        <v>100</v>
      </c>
      <c r="C53" s="9" t="str">
        <f>_xlfn.XLOOKUP($B53,FD_Lists!$B$4:$B$25,FD_Lists!C$4:C$25)</f>
        <v>SES Water</v>
      </c>
      <c r="D53" s="9" t="str">
        <f>_xlfn.XLOOKUP($B53,FD_Lists!$B$4:$B$25,FD_Lists!D$4:D$25)</f>
        <v>England</v>
      </c>
      <c r="E53" s="9" t="str">
        <f>_xlfn.XLOOKUP($B53,FD_Lists!$B$4:$B$25,FD_Lists!E$4:E$25)</f>
        <v>Company</v>
      </c>
      <c r="F53" s="9" t="str">
        <f>_xlfn.XLOOKUP($B53,FD_Lists!$B$4:$B$25,FD_Lists!F$4:F$25)</f>
        <v>WoC</v>
      </c>
      <c r="G53" s="10" t="s">
        <v>116</v>
      </c>
      <c r="H53" s="52" t="s">
        <v>126</v>
      </c>
      <c r="I53" s="11" t="str">
        <f t="shared" si="2"/>
        <v>SESOUT5_09_B_PR24_OFWAT</v>
      </c>
      <c r="J53" s="11" t="s">
        <v>117</v>
      </c>
      <c r="K53" s="11" t="s">
        <v>118</v>
      </c>
      <c r="L53" s="11" t="s">
        <v>119</v>
      </c>
      <c r="M53" s="64" t="str">
        <f>_xlfn.XLOOKUP(F_Inputs_Formatted!H53,F_Inputs!$B:$B,F_Inputs!C:C)</f>
        <v>Underlying calculations for common performance commitments - wastewater - River water quality?(phosphorus) - Phosphorus emitted in 2020 from treatment works that had a phosphorus limit for the latest calendar year.</v>
      </c>
      <c r="N53" s="64" t="str">
        <f>_xlfn.XLOOKUP(F_Inputs_Formatted!H53,F_Inputs!$B:$B,F_Inputs!D:D)</f>
        <v>kg</v>
      </c>
      <c r="O53" s="11">
        <v>4</v>
      </c>
      <c r="P53" s="11"/>
      <c r="Q53" s="73" t="str">
        <f>IF(Overrides!Q53&lt;&gt;"",Overrides!Q53,F_Inputs_Formatted!Q53)</f>
        <v>##BLANK</v>
      </c>
      <c r="R53" s="73" t="str">
        <f>IF(Overrides!R53&lt;&gt;"",Overrides!R53,F_Inputs_Formatted!R53)</f>
        <v>##BLANK</v>
      </c>
      <c r="S53" s="73" t="str">
        <f>IF(Overrides!S53&lt;&gt;"",Overrides!S53,F_Inputs_Formatted!S53)</f>
        <v>##BLANK</v>
      </c>
      <c r="T53" s="73" t="str">
        <f>IF(Overrides!T53&lt;&gt;"",Overrides!T53,F_Inputs_Formatted!T53)</f>
        <v>##BLANK</v>
      </c>
      <c r="U53" s="73" t="str">
        <f>IF(Overrides!U53&lt;&gt;"",Overrides!U53,F_Inputs_Formatted!U53)</f>
        <v>##BLANK</v>
      </c>
      <c r="V53" s="73" t="str">
        <f>IF(Overrides!V53&lt;&gt;"",Overrides!V53,F_Inputs_Formatted!V53)</f>
        <v>##BLANK</v>
      </c>
      <c r="W53" s="73" t="str">
        <f>IF(Overrides!W53&lt;&gt;"",Overrides!W53,F_Inputs_Formatted!W53)</f>
        <v>##BLANK</v>
      </c>
      <c r="X53" s="73" t="str">
        <f>IF(Overrides!X53&lt;&gt;"",Overrides!X53,F_Inputs_Formatted!X53)</f>
        <v>##BLANK</v>
      </c>
      <c r="Y53" s="73" t="str">
        <f>IF(Overrides!Y53&lt;&gt;"",Overrides!Y53,F_Inputs_Formatted!Y53)</f>
        <v>##BLANK</v>
      </c>
      <c r="Z53" s="73" t="str">
        <f>IF(Overrides!Z53&lt;&gt;"",Overrides!Z53,F_Inputs_Formatted!Z53)</f>
        <v>##BLANK</v>
      </c>
      <c r="AA53" s="73" t="str">
        <f>IF(Overrides!AA53&lt;&gt;"",Overrides!AA53,F_Inputs_Formatted!AA53)</f>
        <v>##BLANK</v>
      </c>
      <c r="AB53" s="73" t="str">
        <f>IF(Overrides!AB53&lt;&gt;"",Overrides!AB53,F_Inputs_Formatted!AB53)</f>
        <v>##BLANK</v>
      </c>
      <c r="AC53" s="73" t="str">
        <f>IF(Overrides!AC53&lt;&gt;"",Overrides!AC53,F_Inputs_Formatted!AC53)</f>
        <v>##BLANK</v>
      </c>
      <c r="AD53" s="73" t="str">
        <f>IF(Overrides!AD53&lt;&gt;"",Overrides!AD53,F_Inputs_Formatted!AD53)</f>
        <v>##BLANK</v>
      </c>
      <c r="AE53" s="73" t="str">
        <f>IF(Overrides!AE53&lt;&gt;"",Overrides!AE53,F_Inputs_Formatted!AE53)</f>
        <v>##BLANK</v>
      </c>
      <c r="AF53" s="73" t="str">
        <f>IF(Overrides!AF53&lt;&gt;"",Overrides!AF53,F_Inputs_Formatted!AF53)</f>
        <v>##BLANK</v>
      </c>
      <c r="AG53" s="73" t="str">
        <f>IF(Overrides!AG53&lt;&gt;"",Overrides!AG53,F_Inputs_Formatted!AG53)</f>
        <v>##BLANK</v>
      </c>
      <c r="AH53" s="73" t="str">
        <f>IF(Overrides!AH53&lt;&gt;"",Overrides!AH53,F_Inputs_Formatted!AH53)</f>
        <v>##BLANK</v>
      </c>
      <c r="AI53" s="73" t="str">
        <f>IF(Overrides!AI53&lt;&gt;"",Overrides!AI53,F_Inputs_Formatted!AI53)</f>
        <v>##BLANK</v>
      </c>
      <c r="AK53" s="35"/>
    </row>
    <row r="54" spans="1:37" s="15" customFormat="1" ht="15" x14ac:dyDescent="0.25">
      <c r="A54" s="7"/>
      <c r="B54" s="9" t="s">
        <v>78</v>
      </c>
      <c r="C54" s="9" t="str">
        <f>_xlfn.XLOOKUP($B54,FD_Lists!$B$4:$B$25,FD_Lists!C$4:C$25)</f>
        <v>South West Water</v>
      </c>
      <c r="D54" s="9" t="str">
        <f>_xlfn.XLOOKUP($B54,FD_Lists!$B$4:$B$25,FD_Lists!D$4:D$25)</f>
        <v>England</v>
      </c>
      <c r="E54" s="9" t="str">
        <f>_xlfn.XLOOKUP($B54,FD_Lists!$B$4:$B$25,FD_Lists!E$4:E$25)</f>
        <v>Company</v>
      </c>
      <c r="F54" s="9" t="str">
        <f>_xlfn.XLOOKUP($B54,FD_Lists!$B$4:$B$25,FD_Lists!F$4:F$25)</f>
        <v>WaSC</v>
      </c>
      <c r="G54" s="10" t="s">
        <v>116</v>
      </c>
      <c r="H54" s="52" t="s">
        <v>126</v>
      </c>
      <c r="I54" s="11" t="str">
        <f t="shared" si="2"/>
        <v>SWBOUT5_09_B_PR24_OFWAT</v>
      </c>
      <c r="J54" s="11" t="s">
        <v>117</v>
      </c>
      <c r="K54" s="11" t="s">
        <v>118</v>
      </c>
      <c r="L54" s="11" t="s">
        <v>119</v>
      </c>
      <c r="M54" s="64" t="str">
        <f>_xlfn.XLOOKUP(F_Inputs_Formatted!H54,F_Inputs!$B:$B,F_Inputs!C:C)</f>
        <v>Underlying calculations for common performance commitments - wastewater - River water quality?(phosphorus) - Phosphorus emitted in 2020 from treatment works that had a phosphorus limit for the latest calendar year.</v>
      </c>
      <c r="N54" s="64" t="str">
        <f>_xlfn.XLOOKUP(F_Inputs_Formatted!H54,F_Inputs!$B:$B,F_Inputs!D:D)</f>
        <v>kg</v>
      </c>
      <c r="O54" s="11">
        <v>4</v>
      </c>
      <c r="P54" s="11"/>
      <c r="Q54" s="73">
        <f>IF(Overrides!Q54&lt;&gt;"",Overrides!Q54,F_Inputs_Formatted!Q54)</f>
        <v>6383.4520400000001</v>
      </c>
      <c r="R54" s="73">
        <f>IF(Overrides!R54&lt;&gt;"",Overrides!R54,F_Inputs_Formatted!R54)</f>
        <v>6383.4520400000001</v>
      </c>
      <c r="S54" s="73">
        <f>IF(Overrides!S54&lt;&gt;"",Overrides!S54,F_Inputs_Formatted!S54)</f>
        <v>6383.4520400000001</v>
      </c>
      <c r="T54" s="73">
        <f>IF(Overrides!T54&lt;&gt;"",Overrides!T54,F_Inputs_Formatted!T54)</f>
        <v>6383.4520400000001</v>
      </c>
      <c r="U54" s="73">
        <f>IF(Overrides!U54&lt;&gt;"",Overrides!U54,F_Inputs_Formatted!U54)</f>
        <v>6383.4520400000001</v>
      </c>
      <c r="V54" s="73">
        <f>IF(Overrides!V54&lt;&gt;"",Overrides!V54,F_Inputs_Formatted!V54)</f>
        <v>10984.057709999999</v>
      </c>
      <c r="W54" s="73">
        <f>IF(Overrides!W54&lt;&gt;"",Overrides!W54,F_Inputs_Formatted!W54)</f>
        <v>10984.057709999999</v>
      </c>
      <c r="X54" s="73">
        <f>IF(Overrides!X54&lt;&gt;"",Overrides!X54,F_Inputs_Formatted!X54)</f>
        <v>10984.057709999999</v>
      </c>
      <c r="Y54" s="73">
        <f>IF(Overrides!Y54&lt;&gt;"",Overrides!Y54,F_Inputs_Formatted!Y54)</f>
        <v>10984.057709999999</v>
      </c>
      <c r="Z54" s="73">
        <f>IF(Overrides!Z54&lt;&gt;"",Overrides!Z54,F_Inputs_Formatted!Z54)</f>
        <v>10984.057709999999</v>
      </c>
      <c r="AA54" s="73">
        <f>IF(Overrides!AA54&lt;&gt;"",Overrides!AA54,F_Inputs_Formatted!AA54)</f>
        <v>22187.10872</v>
      </c>
      <c r="AB54" s="73">
        <f>IF(Overrides!AB54&lt;&gt;"",Overrides!AB54,F_Inputs_Formatted!AB54)</f>
        <v>22187.10872</v>
      </c>
      <c r="AC54" s="73">
        <f>IF(Overrides!AC54&lt;&gt;"",Overrides!AC54,F_Inputs_Formatted!AC54)</f>
        <v>22562.56192</v>
      </c>
      <c r="AD54" s="73">
        <f>IF(Overrides!AD54&lt;&gt;"",Overrides!AD54,F_Inputs_Formatted!AD54)</f>
        <v>22562.56192</v>
      </c>
      <c r="AE54" s="73">
        <f>IF(Overrides!AE54&lt;&gt;"",Overrides!AE54,F_Inputs_Formatted!AE54)</f>
        <v>23333.643830000001</v>
      </c>
      <c r="AF54" s="73">
        <f>IF(Overrides!AF54&lt;&gt;"",Overrides!AF54,F_Inputs_Formatted!AF54)</f>
        <v>40058.60641</v>
      </c>
      <c r="AG54" s="73">
        <f>IF(Overrides!AG54&lt;&gt;"",Overrides!AG54,F_Inputs_Formatted!AG54)</f>
        <v>41088.577399999995</v>
      </c>
      <c r="AH54" s="73">
        <f>IF(Overrides!AH54&lt;&gt;"",Overrides!AH54,F_Inputs_Formatted!AH54)</f>
        <v>42530.932659999999</v>
      </c>
      <c r="AI54" s="73">
        <f>IF(Overrides!AI54&lt;&gt;"",Overrides!AI54,F_Inputs_Formatted!AI54)</f>
        <v>45361.30027</v>
      </c>
      <c r="AK54" s="35"/>
    </row>
    <row r="55" spans="1:37" s="15" customFormat="1" ht="15" x14ac:dyDescent="0.25">
      <c r="A55" s="7"/>
      <c r="B55" s="9" t="s">
        <v>90</v>
      </c>
      <c r="C55" s="9" t="str">
        <f>_xlfn.XLOOKUP($B55,FD_Lists!$B$4:$B$25,FD_Lists!C$4:C$25)</f>
        <v>Bristol Water</v>
      </c>
      <c r="D55" s="9" t="str">
        <f>_xlfn.XLOOKUP($B55,FD_Lists!$B$4:$B$25,FD_Lists!D$4:D$25)</f>
        <v>England</v>
      </c>
      <c r="E55" s="9" t="str">
        <f>_xlfn.XLOOKUP($B55,FD_Lists!$B$4:$B$25,FD_Lists!E$4:E$25)</f>
        <v>Company</v>
      </c>
      <c r="F55" s="9" t="str">
        <f>_xlfn.XLOOKUP($B55,FD_Lists!$B$4:$B$25,FD_Lists!F$4:F$25)</f>
        <v>WoC</v>
      </c>
      <c r="G55" s="10" t="s">
        <v>116</v>
      </c>
      <c r="H55" s="52" t="s">
        <v>126</v>
      </c>
      <c r="I55" s="11" t="str">
        <f t="shared" si="2"/>
        <v>BRLOUT5_09_B_PR24_OFWAT</v>
      </c>
      <c r="J55" s="11" t="s">
        <v>117</v>
      </c>
      <c r="K55" s="11" t="s">
        <v>118</v>
      </c>
      <c r="L55" s="11" t="s">
        <v>119</v>
      </c>
      <c r="M55" s="64" t="str">
        <f>_xlfn.XLOOKUP(F_Inputs_Formatted!H55,F_Inputs!$B:$B,F_Inputs!C:C)</f>
        <v>Underlying calculations for common performance commitments - wastewater - River water quality?(phosphorus) - Phosphorus emitted in 2020 from treatment works that had a phosphorus limit for the latest calendar year.</v>
      </c>
      <c r="N55" s="64" t="str">
        <f>_xlfn.XLOOKUP(F_Inputs_Formatted!H55,F_Inputs!$B:$B,F_Inputs!D:D)</f>
        <v>kg</v>
      </c>
      <c r="O55" s="11">
        <v>4</v>
      </c>
      <c r="P55" s="11"/>
      <c r="Q55" s="73" t="str">
        <f>IF(Overrides!Q55&lt;&gt;"",Overrides!Q55,F_Inputs_Formatted!Q55)</f>
        <v>##BLANK</v>
      </c>
      <c r="R55" s="73" t="str">
        <f>IF(Overrides!R55&lt;&gt;"",Overrides!R55,F_Inputs_Formatted!R55)</f>
        <v>##BLANK</v>
      </c>
      <c r="S55" s="73" t="str">
        <f>IF(Overrides!S55&lt;&gt;"",Overrides!S55,F_Inputs_Formatted!S55)</f>
        <v>##BLANK</v>
      </c>
      <c r="T55" s="73" t="str">
        <f>IF(Overrides!T55&lt;&gt;"",Overrides!T55,F_Inputs_Formatted!T55)</f>
        <v>##BLANK</v>
      </c>
      <c r="U55" s="73" t="str">
        <f>IF(Overrides!U55&lt;&gt;"",Overrides!U55,F_Inputs_Formatted!U55)</f>
        <v>##BLANK</v>
      </c>
      <c r="V55" s="73" t="str">
        <f>IF(Overrides!V55&lt;&gt;"",Overrides!V55,F_Inputs_Formatted!V55)</f>
        <v>##BLANK</v>
      </c>
      <c r="W55" s="73" t="str">
        <f>IF(Overrides!W55&lt;&gt;"",Overrides!W55,F_Inputs_Formatted!W55)</f>
        <v>##BLANK</v>
      </c>
      <c r="X55" s="73" t="str">
        <f>IF(Overrides!X55&lt;&gt;"",Overrides!X55,F_Inputs_Formatted!X55)</f>
        <v>##BLANK</v>
      </c>
      <c r="Y55" s="73" t="str">
        <f>IF(Overrides!Y55&lt;&gt;"",Overrides!Y55,F_Inputs_Formatted!Y55)</f>
        <v>##BLANK</v>
      </c>
      <c r="Z55" s="73" t="str">
        <f>IF(Overrides!Z55&lt;&gt;"",Overrides!Z55,F_Inputs_Formatted!Z55)</f>
        <v>##BLANK</v>
      </c>
      <c r="AA55" s="73" t="str">
        <f>IF(Overrides!AA55&lt;&gt;"",Overrides!AA55,F_Inputs_Formatted!AA55)</f>
        <v>##BLANK</v>
      </c>
      <c r="AB55" s="73" t="str">
        <f>IF(Overrides!AB55&lt;&gt;"",Overrides!AB55,F_Inputs_Formatted!AB55)</f>
        <v>##BLANK</v>
      </c>
      <c r="AC55" s="73" t="str">
        <f>IF(Overrides!AC55&lt;&gt;"",Overrides!AC55,F_Inputs_Formatted!AC55)</f>
        <v>##BLANK</v>
      </c>
      <c r="AD55" s="73" t="str">
        <f>IF(Overrides!AD55&lt;&gt;"",Overrides!AD55,F_Inputs_Formatted!AD55)</f>
        <v>##BLANK</v>
      </c>
      <c r="AE55" s="73" t="str">
        <f>IF(Overrides!AE55&lt;&gt;"",Overrides!AE55,F_Inputs_Formatted!AE55)</f>
        <v>##BLANK</v>
      </c>
      <c r="AF55" s="73" t="str">
        <f>IF(Overrides!AF55&lt;&gt;"",Overrides!AF55,F_Inputs_Formatted!AF55)</f>
        <v>##BLANK</v>
      </c>
      <c r="AG55" s="73" t="str">
        <f>IF(Overrides!AG55&lt;&gt;"",Overrides!AG55,F_Inputs_Formatted!AG55)</f>
        <v>##BLANK</v>
      </c>
      <c r="AH55" s="73" t="str">
        <f>IF(Overrides!AH55&lt;&gt;"",Overrides!AH55,F_Inputs_Formatted!AH55)</f>
        <v>##BLANK</v>
      </c>
      <c r="AI55" s="73" t="str">
        <f>IF(Overrides!AI55&lt;&gt;"",Overrides!AI55,F_Inputs_Formatted!AI55)</f>
        <v>##BLANK</v>
      </c>
      <c r="AK55" s="35"/>
    </row>
    <row r="56" spans="1:37" s="15" customFormat="1" ht="15" x14ac:dyDescent="0.25">
      <c r="A56" s="7"/>
      <c r="B56" s="8" t="s">
        <v>47</v>
      </c>
      <c r="C56" s="9" t="str">
        <f>_xlfn.XLOOKUP($B56,FD_Lists!$B$4:$B$25,FD_Lists!C$4:C$25)</f>
        <v>Anglian Water</v>
      </c>
      <c r="D56" s="9" t="str">
        <f>_xlfn.XLOOKUP($B56,FD_Lists!$B$4:$B$25,FD_Lists!D$4:D$25)</f>
        <v>England</v>
      </c>
      <c r="E56" s="9" t="str">
        <f>_xlfn.XLOOKUP($B56,FD_Lists!$B$4:$B$25,FD_Lists!E$4:E$25)</f>
        <v>Company</v>
      </c>
      <c r="F56" s="9" t="str">
        <f>_xlfn.XLOOKUP($B56,FD_Lists!$B$4:$B$25,FD_Lists!F$4:F$25)</f>
        <v>WaSC</v>
      </c>
      <c r="G56" s="10" t="s">
        <v>116</v>
      </c>
      <c r="H56" s="52" t="s">
        <v>127</v>
      </c>
      <c r="I56" s="11" t="str">
        <f>B56&amp;H56</f>
        <v>ANHOUT5_09_C_PR24_OFWAT</v>
      </c>
      <c r="J56" s="11" t="s">
        <v>117</v>
      </c>
      <c r="K56" s="11" t="s">
        <v>118</v>
      </c>
      <c r="L56" s="11" t="s">
        <v>119</v>
      </c>
      <c r="M56" s="64" t="str">
        <f>_xlfn.XLOOKUP(F_Inputs_Formatted!H56,F_Inputs!$B:$B,F_Inputs!C:C)</f>
        <v>Underlying calculations for common performance commitments - wastewater - River water quality?(phosphorus) - Phosphorus emitted in the latest calendar year from treatment works that had a phosphorus limit.</v>
      </c>
      <c r="N56" s="64" t="str">
        <f>_xlfn.XLOOKUP(F_Inputs_Formatted!H56,F_Inputs!$B:$B,F_Inputs!D:D)</f>
        <v>kg</v>
      </c>
      <c r="O56" s="11">
        <v>4</v>
      </c>
      <c r="P56" s="11"/>
      <c r="Q56" s="73" t="str">
        <f>IF(Overrides!Q56&lt;&gt;"",Overrides!Q56,F_Inputs_Formatted!Q56)</f>
        <v>##BLANK</v>
      </c>
      <c r="R56" s="73">
        <f>IF(Overrides!R56&lt;&gt;"",Overrides!R56,F_Inputs_Formatted!R56)</f>
        <v>43268</v>
      </c>
      <c r="S56" s="73">
        <f>IF(Overrides!S56&lt;&gt;"",Overrides!S56,F_Inputs_Formatted!S56)</f>
        <v>28594</v>
      </c>
      <c r="T56" s="73">
        <f>IF(Overrides!T56&lt;&gt;"",Overrides!T56,F_Inputs_Formatted!T56)</f>
        <v>295286</v>
      </c>
      <c r="U56" s="73">
        <f>IF(Overrides!U56&lt;&gt;"",Overrides!U56,F_Inputs_Formatted!U56)</f>
        <v>394160</v>
      </c>
      <c r="V56" s="73">
        <f>IF(Overrides!V56&lt;&gt;"",Overrides!V56,F_Inputs_Formatted!V56)</f>
        <v>442220</v>
      </c>
      <c r="W56" s="73">
        <f>IF(Overrides!W56&lt;&gt;"",Overrides!W56,F_Inputs_Formatted!W56)</f>
        <v>401030</v>
      </c>
      <c r="X56" s="73">
        <f>IF(Overrides!X56&lt;&gt;"",Overrides!X56,F_Inputs_Formatted!X56)</f>
        <v>374868</v>
      </c>
      <c r="Y56" s="73">
        <f>IF(Overrides!Y56&lt;&gt;"",Overrides!Y56,F_Inputs_Formatted!Y56)</f>
        <v>343798</v>
      </c>
      <c r="Z56" s="73">
        <f>IF(Overrides!Z56&lt;&gt;"",Overrides!Z56,F_Inputs_Formatted!Z56)</f>
        <v>362316</v>
      </c>
      <c r="AA56" s="73">
        <f>IF(Overrides!AA56&lt;&gt;"",Overrides!AA56,F_Inputs_Formatted!AA56)</f>
        <v>356507</v>
      </c>
      <c r="AB56" s="73">
        <f>IF(Overrides!AB56&lt;&gt;"",Overrides!AB56,F_Inputs_Formatted!AB56)</f>
        <v>327984</v>
      </c>
      <c r="AC56" s="73">
        <f>IF(Overrides!AC56&lt;&gt;"",Overrides!AC56,F_Inputs_Formatted!AC56)</f>
        <v>472235</v>
      </c>
      <c r="AD56" s="73">
        <f>IF(Overrides!AD56&lt;&gt;"",Overrides!AD56,F_Inputs_Formatted!AD56)</f>
        <v>443657</v>
      </c>
      <c r="AE56" s="73">
        <f>IF(Overrides!AE56&lt;&gt;"",Overrides!AE56,F_Inputs_Formatted!AE56)</f>
        <v>408198</v>
      </c>
      <c r="AF56" s="73">
        <f>IF(Overrides!AF56&lt;&gt;"",Overrides!AF56,F_Inputs_Formatted!AF56)</f>
        <v>413030</v>
      </c>
      <c r="AG56" s="73">
        <f>IF(Overrides!AG56&lt;&gt;"",Overrides!AG56,F_Inputs_Formatted!AG56)</f>
        <v>407509</v>
      </c>
      <c r="AH56" s="73">
        <f>IF(Overrides!AH56&lt;&gt;"",Overrides!AH56,F_Inputs_Formatted!AH56)</f>
        <v>411845</v>
      </c>
      <c r="AI56" s="73">
        <f>IF(Overrides!AI56&lt;&gt;"",Overrides!AI56,F_Inputs_Formatted!AI56)</f>
        <v>412712</v>
      </c>
      <c r="AK56" s="35"/>
    </row>
    <row r="57" spans="1:37" s="15" customFormat="1" ht="15" x14ac:dyDescent="0.25">
      <c r="A57" s="7"/>
      <c r="B57" s="9" t="s">
        <v>69</v>
      </c>
      <c r="C57" s="9" t="str">
        <f>_xlfn.XLOOKUP($B57,FD_Lists!$B$4:$B$25,FD_Lists!C$4:C$25)</f>
        <v>Dŵr Cymru</v>
      </c>
      <c r="D57" s="9" t="str">
        <f>_xlfn.XLOOKUP($B57,FD_Lists!$B$4:$B$25,FD_Lists!D$4:D$25)</f>
        <v>Wales</v>
      </c>
      <c r="E57" s="9" t="str">
        <f>_xlfn.XLOOKUP($B57,FD_Lists!$B$4:$B$25,FD_Lists!E$4:E$25)</f>
        <v>Company</v>
      </c>
      <c r="F57" s="9" t="str">
        <f>_xlfn.XLOOKUP($B57,FD_Lists!$B$4:$B$25,FD_Lists!F$4:F$25)</f>
        <v>WaSC</v>
      </c>
      <c r="G57" s="10" t="s">
        <v>116</v>
      </c>
      <c r="H57" s="52" t="s">
        <v>127</v>
      </c>
      <c r="I57" s="11" t="str">
        <f t="shared" ref="I57:I72" si="3">B57&amp;H57</f>
        <v>WSHOUT5_09_C_PR24_OFWAT</v>
      </c>
      <c r="J57" s="11" t="s">
        <v>117</v>
      </c>
      <c r="K57" s="11" t="s">
        <v>118</v>
      </c>
      <c r="L57" s="11" t="s">
        <v>119</v>
      </c>
      <c r="M57" s="64" t="str">
        <f>_xlfn.XLOOKUP(F_Inputs_Formatted!H57,F_Inputs!$B:$B,F_Inputs!C:C)</f>
        <v>Underlying calculations for common performance commitments - wastewater - River water quality?(phosphorus) - Phosphorus emitted in the latest calendar year from treatment works that had a phosphorus limit.</v>
      </c>
      <c r="N57" s="64" t="str">
        <f>_xlfn.XLOOKUP(F_Inputs_Formatted!H57,F_Inputs!$B:$B,F_Inputs!D:D)</f>
        <v>kg</v>
      </c>
      <c r="O57" s="11">
        <v>4</v>
      </c>
      <c r="P57" s="11"/>
      <c r="Q57" s="73">
        <f>IF(Overrides!Q57&lt;&gt;"",Overrides!Q57,F_Inputs_Formatted!Q57)</f>
        <v>36882.5455</v>
      </c>
      <c r="R57" s="73">
        <f>IF(Overrides!R57&lt;&gt;"",Overrides!R57,F_Inputs_Formatted!R57)</f>
        <v>39475.762300000002</v>
      </c>
      <c r="S57" s="73">
        <f>IF(Overrides!S57&lt;&gt;"",Overrides!S57,F_Inputs_Formatted!S57)</f>
        <v>56953.048499999997</v>
      </c>
      <c r="T57" s="73">
        <f>IF(Overrides!T57&lt;&gt;"",Overrides!T57,F_Inputs_Formatted!T57)</f>
        <v>63094.999100000001</v>
      </c>
      <c r="U57" s="73">
        <f>IF(Overrides!U57&lt;&gt;"",Overrides!U57,F_Inputs_Formatted!U57)</f>
        <v>86392.062900000004</v>
      </c>
      <c r="V57" s="73">
        <f>IF(Overrides!V57&lt;&gt;"",Overrides!V57,F_Inputs_Formatted!V57)</f>
        <v>69512.588300000003</v>
      </c>
      <c r="W57" s="73">
        <f>IF(Overrides!W57&lt;&gt;"",Overrides!W57,F_Inputs_Formatted!W57)</f>
        <v>76167.853199999998</v>
      </c>
      <c r="X57" s="73">
        <f>IF(Overrides!X57&lt;&gt;"",Overrides!X57,F_Inputs_Formatted!X57)</f>
        <v>77153.576799999995</v>
      </c>
      <c r="Y57" s="73">
        <f>IF(Overrides!Y57&lt;&gt;"",Overrides!Y57,F_Inputs_Formatted!Y57)</f>
        <v>75648.882800000007</v>
      </c>
      <c r="Z57" s="73">
        <f>IF(Overrides!Z57&lt;&gt;"",Overrides!Z57,F_Inputs_Formatted!Z57)</f>
        <v>75297.021599999993</v>
      </c>
      <c r="AA57" s="73">
        <f>IF(Overrides!AA57&lt;&gt;"",Overrides!AA57,F_Inputs_Formatted!AA57)</f>
        <v>68488.755799999999</v>
      </c>
      <c r="AB57" s="73">
        <f>IF(Overrides!AB57&lt;&gt;"",Overrides!AB57,F_Inputs_Formatted!AB57)</f>
        <v>64131.1584</v>
      </c>
      <c r="AC57" s="73">
        <f>IF(Overrides!AC57&lt;&gt;"",Overrides!AC57,F_Inputs_Formatted!AC57)</f>
        <v>75344.829800000007</v>
      </c>
      <c r="AD57" s="73">
        <f>IF(Overrides!AD57&lt;&gt;"",Overrides!AD57,F_Inputs_Formatted!AD57)</f>
        <v>116907.36289999999</v>
      </c>
      <c r="AE57" s="73">
        <f>IF(Overrides!AE57&lt;&gt;"",Overrides!AE57,F_Inputs_Formatted!AE57)</f>
        <v>130305.1142</v>
      </c>
      <c r="AF57" s="73">
        <f>IF(Overrides!AF57&lt;&gt;"",Overrides!AF57,F_Inputs_Formatted!AF57)</f>
        <v>116458.4615</v>
      </c>
      <c r="AG57" s="73">
        <f>IF(Overrides!AG57&lt;&gt;"",Overrides!AG57,F_Inputs_Formatted!AG57)</f>
        <v>116776.0472</v>
      </c>
      <c r="AH57" s="73">
        <f>IF(Overrides!AH57&lt;&gt;"",Overrides!AH57,F_Inputs_Formatted!AH57)</f>
        <v>111583.9464</v>
      </c>
      <c r="AI57" s="73">
        <f>IF(Overrides!AI57&lt;&gt;"",Overrides!AI57,F_Inputs_Formatted!AI57)</f>
        <v>118680.6911</v>
      </c>
      <c r="AK57" s="35"/>
    </row>
    <row r="58" spans="1:37" s="15" customFormat="1" ht="15" x14ac:dyDescent="0.25">
      <c r="A58" s="7"/>
      <c r="B58" s="9" t="s">
        <v>71</v>
      </c>
      <c r="C58" s="9" t="str">
        <f>_xlfn.XLOOKUP($B58,FD_Lists!$B$4:$B$25,FD_Lists!C$4:C$25)</f>
        <v>Hafren Dyfrdwy</v>
      </c>
      <c r="D58" s="9" t="str">
        <f>_xlfn.XLOOKUP($B58,FD_Lists!$B$4:$B$25,FD_Lists!D$4:D$25)</f>
        <v>Wales</v>
      </c>
      <c r="E58" s="9" t="str">
        <f>_xlfn.XLOOKUP($B58,FD_Lists!$B$4:$B$25,FD_Lists!E$4:E$25)</f>
        <v>Company</v>
      </c>
      <c r="F58" s="9" t="str">
        <f>_xlfn.XLOOKUP($B58,FD_Lists!$B$4:$B$25,FD_Lists!F$4:F$25)</f>
        <v>WaSC</v>
      </c>
      <c r="G58" s="10" t="s">
        <v>116</v>
      </c>
      <c r="H58" s="52" t="s">
        <v>127</v>
      </c>
      <c r="I58" s="11" t="str">
        <f t="shared" si="3"/>
        <v>HDDOUT5_09_C_PR24_OFWAT</v>
      </c>
      <c r="J58" s="11" t="s">
        <v>117</v>
      </c>
      <c r="K58" s="11" t="s">
        <v>118</v>
      </c>
      <c r="L58" s="11" t="s">
        <v>119</v>
      </c>
      <c r="M58" s="64" t="str">
        <f>_xlfn.XLOOKUP(F_Inputs_Formatted!H58,F_Inputs!$B:$B,F_Inputs!C:C)</f>
        <v>Underlying calculations for common performance commitments - wastewater - River water quality?(phosphorus) - Phosphorus emitted in the latest calendar year from treatment works that had a phosphorus limit.</v>
      </c>
      <c r="N58" s="64" t="str">
        <f>_xlfn.XLOOKUP(F_Inputs_Formatted!H58,F_Inputs!$B:$B,F_Inputs!D:D)</f>
        <v>kg</v>
      </c>
      <c r="O58" s="11">
        <v>4</v>
      </c>
      <c r="P58" s="11"/>
      <c r="Q58" s="73">
        <f>IF(Overrides!Q58&lt;&gt;"",Overrides!Q58,F_Inputs_Formatted!Q58)</f>
        <v>227.07149999999999</v>
      </c>
      <c r="R58" s="73">
        <f>IF(Overrides!R58&lt;&gt;"",Overrides!R58,F_Inputs_Formatted!R58)</f>
        <v>176.5977</v>
      </c>
      <c r="S58" s="73">
        <f>IF(Overrides!S58&lt;&gt;"",Overrides!S58,F_Inputs_Formatted!S58)</f>
        <v>114.0989</v>
      </c>
      <c r="T58" s="73">
        <f>IF(Overrides!T58&lt;&gt;"",Overrides!T58,F_Inputs_Formatted!T58)</f>
        <v>102.6427</v>
      </c>
      <c r="U58" s="73">
        <f>IF(Overrides!U58&lt;&gt;"",Overrides!U58,F_Inputs_Formatted!U58)</f>
        <v>237.95779999999999</v>
      </c>
      <c r="V58" s="73">
        <f>IF(Overrides!V58&lt;&gt;"",Overrides!V58,F_Inputs_Formatted!V58)</f>
        <v>135.30940000000001</v>
      </c>
      <c r="W58" s="73">
        <f>IF(Overrides!W58&lt;&gt;"",Overrides!W58,F_Inputs_Formatted!W58)</f>
        <v>120.4145</v>
      </c>
      <c r="X58" s="73">
        <f>IF(Overrides!X58&lt;&gt;"",Overrides!X58,F_Inputs_Formatted!X58)</f>
        <v>119.3507</v>
      </c>
      <c r="Y58" s="73">
        <f>IF(Overrides!Y58&lt;&gt;"",Overrides!Y58,F_Inputs_Formatted!Y58)</f>
        <v>125.9772</v>
      </c>
      <c r="Z58" s="73">
        <f>IF(Overrides!Z58&lt;&gt;"",Overrides!Z58,F_Inputs_Formatted!Z58)</f>
        <v>152.90100000000001</v>
      </c>
      <c r="AA58" s="73">
        <f>IF(Overrides!AA58&lt;&gt;"",Overrides!AA58,F_Inputs_Formatted!AA58)</f>
        <v>168.2653</v>
      </c>
      <c r="AB58" s="73">
        <f>IF(Overrides!AB58&lt;&gt;"",Overrides!AB58,F_Inputs_Formatted!AB58)</f>
        <v>193.8597</v>
      </c>
      <c r="AC58" s="73">
        <f>IF(Overrides!AC58&lt;&gt;"",Overrides!AC58,F_Inputs_Formatted!AC58)</f>
        <v>376.90499999999997</v>
      </c>
      <c r="AD58" s="73">
        <f>IF(Overrides!AD58&lt;&gt;"",Overrides!AD58,F_Inputs_Formatted!AD58)</f>
        <v>376.90499999999997</v>
      </c>
      <c r="AE58" s="73">
        <f>IF(Overrides!AE58&lt;&gt;"",Overrides!AE58,F_Inputs_Formatted!AE58)</f>
        <v>2457.8658999999998</v>
      </c>
      <c r="AF58" s="73">
        <f>IF(Overrides!AF58&lt;&gt;"",Overrides!AF58,F_Inputs_Formatted!AF58)</f>
        <v>2457.8658999999998</v>
      </c>
      <c r="AG58" s="73">
        <f>IF(Overrides!AG58&lt;&gt;"",Overrides!AG58,F_Inputs_Formatted!AG58)</f>
        <v>2457.8658999999998</v>
      </c>
      <c r="AH58" s="73">
        <f>IF(Overrides!AH58&lt;&gt;"",Overrides!AH58,F_Inputs_Formatted!AH58)</f>
        <v>2457.8658999999998</v>
      </c>
      <c r="AI58" s="73">
        <f>IF(Overrides!AI58&lt;&gt;"",Overrides!AI58,F_Inputs_Formatted!AI58)</f>
        <v>2457.8658999999998</v>
      </c>
      <c r="AK58" s="35"/>
    </row>
    <row r="59" spans="1:37" s="15" customFormat="1" ht="15" x14ac:dyDescent="0.25">
      <c r="A59" s="7"/>
      <c r="B59" s="9" t="s">
        <v>75</v>
      </c>
      <c r="C59" s="9" t="str">
        <f>_xlfn.XLOOKUP($B59,FD_Lists!$B$4:$B$25,FD_Lists!C$4:C$25)</f>
        <v>Northumbrian Water</v>
      </c>
      <c r="D59" s="9" t="str">
        <f>_xlfn.XLOOKUP($B59,FD_Lists!$B$4:$B$25,FD_Lists!D$4:D$25)</f>
        <v>England</v>
      </c>
      <c r="E59" s="9" t="str">
        <f>_xlfn.XLOOKUP($B59,FD_Lists!$B$4:$B$25,FD_Lists!E$4:E$25)</f>
        <v>Company</v>
      </c>
      <c r="F59" s="9" t="str">
        <f>_xlfn.XLOOKUP($B59,FD_Lists!$B$4:$B$25,FD_Lists!F$4:F$25)</f>
        <v>WaSC</v>
      </c>
      <c r="G59" s="10" t="s">
        <v>116</v>
      </c>
      <c r="H59" s="52" t="s">
        <v>127</v>
      </c>
      <c r="I59" s="11" t="str">
        <f t="shared" si="3"/>
        <v>NESOUT5_09_C_PR24_OFWAT</v>
      </c>
      <c r="J59" s="11" t="s">
        <v>117</v>
      </c>
      <c r="K59" s="11" t="s">
        <v>118</v>
      </c>
      <c r="L59" s="11" t="s">
        <v>119</v>
      </c>
      <c r="M59" s="64" t="str">
        <f>_xlfn.XLOOKUP(F_Inputs_Formatted!H59,F_Inputs!$B:$B,F_Inputs!C:C)</f>
        <v>Underlying calculations for common performance commitments - wastewater - River water quality?(phosphorus) - Phosphorus emitted in the latest calendar year from treatment works that had a phosphorus limit.</v>
      </c>
      <c r="N59" s="64" t="str">
        <f>_xlfn.XLOOKUP(F_Inputs_Formatted!H59,F_Inputs!$B:$B,F_Inputs!D:D)</f>
        <v>kg</v>
      </c>
      <c r="O59" s="11">
        <v>4</v>
      </c>
      <c r="P59" s="11"/>
      <c r="Q59" s="73" t="str">
        <f>IF(Overrides!Q59&lt;&gt;"",Overrides!Q59,F_Inputs_Formatted!Q59)</f>
        <v>##BLANK</v>
      </c>
      <c r="R59" s="73" t="str">
        <f>IF(Overrides!R59&lt;&gt;"",Overrides!R59,F_Inputs_Formatted!R59)</f>
        <v>##BLANK</v>
      </c>
      <c r="S59" s="73" t="str">
        <f>IF(Overrides!S59&lt;&gt;"",Overrides!S59,F_Inputs_Formatted!S59)</f>
        <v>##BLANK</v>
      </c>
      <c r="T59" s="73" t="str">
        <f>IF(Overrides!T59&lt;&gt;"",Overrides!T59,F_Inputs_Formatted!T59)</f>
        <v>##BLANK</v>
      </c>
      <c r="U59" s="73" t="str">
        <f>IF(Overrides!U59&lt;&gt;"",Overrides!U59,F_Inputs_Formatted!U59)</f>
        <v>##BLANK</v>
      </c>
      <c r="V59" s="73" t="str">
        <f>IF(Overrides!V59&lt;&gt;"",Overrides!V59,F_Inputs_Formatted!V59)</f>
        <v>##BLANK</v>
      </c>
      <c r="W59" s="73" t="str">
        <f>IF(Overrides!W59&lt;&gt;"",Overrides!W59,F_Inputs_Formatted!W59)</f>
        <v>##BLANK</v>
      </c>
      <c r="X59" s="73" t="str">
        <f>IF(Overrides!X59&lt;&gt;"",Overrides!X59,F_Inputs_Formatted!X59)</f>
        <v>##BLANK</v>
      </c>
      <c r="Y59" s="73" t="str">
        <f>IF(Overrides!Y59&lt;&gt;"",Overrides!Y59,F_Inputs_Formatted!Y59)</f>
        <v>##BLANK</v>
      </c>
      <c r="Z59" s="73">
        <f>IF(Overrides!Z59&lt;&gt;"",Overrides!Z59,F_Inputs_Formatted!Z59)</f>
        <v>47712.316899999998</v>
      </c>
      <c r="AA59" s="73">
        <f>IF(Overrides!AA59&lt;&gt;"",Overrides!AA59,F_Inputs_Formatted!AA59)</f>
        <v>45434.892</v>
      </c>
      <c r="AB59" s="73">
        <f>IF(Overrides!AB59&lt;&gt;"",Overrides!AB59,F_Inputs_Formatted!AB59)</f>
        <v>41318.241499999996</v>
      </c>
      <c r="AC59" s="73">
        <f>IF(Overrides!AC59&lt;&gt;"",Overrides!AC59,F_Inputs_Formatted!AC59)</f>
        <v>45062.819799999997</v>
      </c>
      <c r="AD59" s="73">
        <f>IF(Overrides!AD59&lt;&gt;"",Overrides!AD59,F_Inputs_Formatted!AD59)</f>
        <v>76918.278699999995</v>
      </c>
      <c r="AE59" s="73">
        <f>IF(Overrides!AE59&lt;&gt;"",Overrides!AE59,F_Inputs_Formatted!AE59)</f>
        <v>84209.691500000001</v>
      </c>
      <c r="AF59" s="73">
        <f>IF(Overrides!AF59&lt;&gt;"",Overrides!AF59,F_Inputs_Formatted!AF59)</f>
        <v>83416.198600000003</v>
      </c>
      <c r="AG59" s="73">
        <f>IF(Overrides!AG59&lt;&gt;"",Overrides!AG59,F_Inputs_Formatted!AG59)</f>
        <v>75200.036200000002</v>
      </c>
      <c r="AH59" s="73">
        <f>IF(Overrides!AH59&lt;&gt;"",Overrides!AH59,F_Inputs_Formatted!AH59)</f>
        <v>74980.665299999993</v>
      </c>
      <c r="AI59" s="73">
        <f>IF(Overrides!AI59&lt;&gt;"",Overrides!AI59,F_Inputs_Formatted!AI59)</f>
        <v>74753.763500000001</v>
      </c>
      <c r="AK59" s="35"/>
    </row>
    <row r="60" spans="1:37" s="15" customFormat="1" ht="15" x14ac:dyDescent="0.25">
      <c r="A60" s="7"/>
      <c r="B60" s="9" t="s">
        <v>76</v>
      </c>
      <c r="C60" s="9" t="str">
        <f>_xlfn.XLOOKUP($B60,FD_Lists!$B$4:$B$25,FD_Lists!C$4:C$25)</f>
        <v>Severn Trent Water</v>
      </c>
      <c r="D60" s="9" t="str">
        <f>_xlfn.XLOOKUP($B60,FD_Lists!$B$4:$B$25,FD_Lists!D$4:D$25)</f>
        <v>England</v>
      </c>
      <c r="E60" s="9" t="str">
        <f>_xlfn.XLOOKUP($B60,FD_Lists!$B$4:$B$25,FD_Lists!E$4:E$25)</f>
        <v>Company</v>
      </c>
      <c r="F60" s="9" t="str">
        <f>_xlfn.XLOOKUP($B60,FD_Lists!$B$4:$B$25,FD_Lists!F$4:F$25)</f>
        <v>WaSC</v>
      </c>
      <c r="G60" s="10" t="s">
        <v>116</v>
      </c>
      <c r="H60" s="52" t="s">
        <v>127</v>
      </c>
      <c r="I60" s="11" t="str">
        <f t="shared" si="3"/>
        <v>SVEOUT5_09_C_PR24_OFWAT</v>
      </c>
      <c r="J60" s="11" t="s">
        <v>117</v>
      </c>
      <c r="K60" s="11" t="s">
        <v>118</v>
      </c>
      <c r="L60" s="11" t="s">
        <v>119</v>
      </c>
      <c r="M60" s="64" t="str">
        <f>_xlfn.XLOOKUP(F_Inputs_Formatted!H60,F_Inputs!$B:$B,F_Inputs!C:C)</f>
        <v>Underlying calculations for common performance commitments - wastewater - River water quality?(phosphorus) - Phosphorus emitted in the latest calendar year from treatment works that had a phosphorus limit.</v>
      </c>
      <c r="N60" s="64" t="str">
        <f>_xlfn.XLOOKUP(F_Inputs_Formatted!H60,F_Inputs!$B:$B,F_Inputs!D:D)</f>
        <v>kg</v>
      </c>
      <c r="O60" s="11">
        <v>4</v>
      </c>
      <c r="P60" s="11"/>
      <c r="Q60" s="73" t="str">
        <f>IF(Overrides!Q60&lt;&gt;"",Overrides!Q60,F_Inputs_Formatted!Q60)</f>
        <v>##BLANK</v>
      </c>
      <c r="R60" s="73" t="str">
        <f>IF(Overrides!R60&lt;&gt;"",Overrides!R60,F_Inputs_Formatted!R60)</f>
        <v>##BLANK</v>
      </c>
      <c r="S60" s="73" t="str">
        <f>IF(Overrides!S60&lt;&gt;"",Overrides!S60,F_Inputs_Formatted!S60)</f>
        <v>##BLANK</v>
      </c>
      <c r="T60" s="73" t="str">
        <f>IF(Overrides!T60&lt;&gt;"",Overrides!T60,F_Inputs_Formatted!T60)</f>
        <v>##BLANK</v>
      </c>
      <c r="U60" s="73" t="str">
        <f>IF(Overrides!U60&lt;&gt;"",Overrides!U60,F_Inputs_Formatted!U60)</f>
        <v>##BLANK</v>
      </c>
      <c r="V60" s="73" t="str">
        <f>IF(Overrides!V60&lt;&gt;"",Overrides!V60,F_Inputs_Formatted!V60)</f>
        <v>##BLANK</v>
      </c>
      <c r="W60" s="73" t="str">
        <f>IF(Overrides!W60&lt;&gt;"",Overrides!W60,F_Inputs_Formatted!W60)</f>
        <v>##BLANK</v>
      </c>
      <c r="X60" s="73" t="str">
        <f>IF(Overrides!X60&lt;&gt;"",Overrides!X60,F_Inputs_Formatted!X60)</f>
        <v>##BLANK</v>
      </c>
      <c r="Y60" s="73" t="str">
        <f>IF(Overrides!Y60&lt;&gt;"",Overrides!Y60,F_Inputs_Formatted!Y60)</f>
        <v>##BLANK</v>
      </c>
      <c r="Z60" s="73">
        <f>IF(Overrides!Z60&lt;&gt;"",Overrides!Z60,F_Inputs_Formatted!Z60)</f>
        <v>596513.31220000004</v>
      </c>
      <c r="AA60" s="73">
        <f>IF(Overrides!AA60&lt;&gt;"",Overrides!AA60,F_Inputs_Formatted!AA60)</f>
        <v>574504.69030000002</v>
      </c>
      <c r="AB60" s="73">
        <f>IF(Overrides!AB60&lt;&gt;"",Overrides!AB60,F_Inputs_Formatted!AB60)</f>
        <v>562668.94770000002</v>
      </c>
      <c r="AC60" s="73">
        <f>IF(Overrides!AC60&lt;&gt;"",Overrides!AC60,F_Inputs_Formatted!AC60)</f>
        <v>980553.45810000005</v>
      </c>
      <c r="AD60" s="73">
        <f>IF(Overrides!AD60&lt;&gt;"",Overrides!AD60,F_Inputs_Formatted!AD60)</f>
        <v>980811.38569999998</v>
      </c>
      <c r="AE60" s="73">
        <f>IF(Overrides!AE60&lt;&gt;"",Overrides!AE60,F_Inputs_Formatted!AE60)</f>
        <v>836067.08160000003</v>
      </c>
      <c r="AF60" s="73">
        <f>IF(Overrides!AF60&lt;&gt;"",Overrides!AF60,F_Inputs_Formatted!AF60)</f>
        <v>820658.97779999999</v>
      </c>
      <c r="AG60" s="73">
        <f>IF(Overrides!AG60&lt;&gt;"",Overrides!AG60,F_Inputs_Formatted!AG60)</f>
        <v>852623.14320000005</v>
      </c>
      <c r="AH60" s="73">
        <f>IF(Overrides!AH60&lt;&gt;"",Overrides!AH60,F_Inputs_Formatted!AH60)</f>
        <v>760001.45810000005</v>
      </c>
      <c r="AI60" s="73">
        <f>IF(Overrides!AI60&lt;&gt;"",Overrides!AI60,F_Inputs_Formatted!AI60)</f>
        <v>760001.45810000005</v>
      </c>
      <c r="AK60" s="35"/>
    </row>
    <row r="61" spans="1:37" s="15" customFormat="1" ht="15" x14ac:dyDescent="0.25">
      <c r="A61" s="7"/>
      <c r="B61" s="9" t="s">
        <v>81</v>
      </c>
      <c r="C61" s="9" t="str">
        <f>_xlfn.XLOOKUP($B61,FD_Lists!$B$4:$B$25,FD_Lists!C$4:C$25)</f>
        <v>Southern Water</v>
      </c>
      <c r="D61" s="9" t="str">
        <f>_xlfn.XLOOKUP($B61,FD_Lists!$B$4:$B$25,FD_Lists!D$4:D$25)</f>
        <v>England</v>
      </c>
      <c r="E61" s="9" t="str">
        <f>_xlfn.XLOOKUP($B61,FD_Lists!$B$4:$B$25,FD_Lists!E$4:E$25)</f>
        <v>Company</v>
      </c>
      <c r="F61" s="9" t="str">
        <f>_xlfn.XLOOKUP($B61,FD_Lists!$B$4:$B$25,FD_Lists!F$4:F$25)</f>
        <v>WaSC</v>
      </c>
      <c r="G61" s="10" t="s">
        <v>116</v>
      </c>
      <c r="H61" s="52" t="s">
        <v>127</v>
      </c>
      <c r="I61" s="11" t="str">
        <f t="shared" si="3"/>
        <v>SRNOUT5_09_C_PR24_OFWAT</v>
      </c>
      <c r="J61" s="11" t="s">
        <v>117</v>
      </c>
      <c r="K61" s="11" t="s">
        <v>118</v>
      </c>
      <c r="L61" s="11" t="s">
        <v>119</v>
      </c>
      <c r="M61" s="64" t="str">
        <f>_xlfn.XLOOKUP(F_Inputs_Formatted!H61,F_Inputs!$B:$B,F_Inputs!C:C)</f>
        <v>Underlying calculations for common performance commitments - wastewater - River water quality?(phosphorus) - Phosphorus emitted in the latest calendar year from treatment works that had a phosphorus limit.</v>
      </c>
      <c r="N61" s="64" t="str">
        <f>_xlfn.XLOOKUP(F_Inputs_Formatted!H61,F_Inputs!$B:$B,F_Inputs!D:D)</f>
        <v>kg</v>
      </c>
      <c r="O61" s="11">
        <v>4</v>
      </c>
      <c r="P61" s="11"/>
      <c r="Q61" s="73" t="str">
        <f>IF(Overrides!Q61&lt;&gt;"",Overrides!Q61,F_Inputs_Formatted!Q61)</f>
        <v>##BLANK</v>
      </c>
      <c r="R61" s="73" t="str">
        <f>IF(Overrides!R61&lt;&gt;"",Overrides!R61,F_Inputs_Formatted!R61)</f>
        <v>##BLANK</v>
      </c>
      <c r="S61" s="73" t="str">
        <f>IF(Overrides!S61&lt;&gt;"",Overrides!S61,F_Inputs_Formatted!S61)</f>
        <v>##BLANK</v>
      </c>
      <c r="T61" s="73" t="str">
        <f>IF(Overrides!T61&lt;&gt;"",Overrides!T61,F_Inputs_Formatted!T61)</f>
        <v>##BLANK</v>
      </c>
      <c r="U61" s="73" t="str">
        <f>IF(Overrides!U61&lt;&gt;"",Overrides!U61,F_Inputs_Formatted!U61)</f>
        <v>##BLANK</v>
      </c>
      <c r="V61" s="73" t="str">
        <f>IF(Overrides!V61&lt;&gt;"",Overrides!V61,F_Inputs_Formatted!V61)</f>
        <v>##BLANK</v>
      </c>
      <c r="W61" s="73" t="str">
        <f>IF(Overrides!W61&lt;&gt;"",Overrides!W61,F_Inputs_Formatted!W61)</f>
        <v>##BLANK</v>
      </c>
      <c r="X61" s="73" t="str">
        <f>IF(Overrides!X61&lt;&gt;"",Overrides!X61,F_Inputs_Formatted!X61)</f>
        <v>##BLANK</v>
      </c>
      <c r="Y61" s="73" t="str">
        <f>IF(Overrides!Y61&lt;&gt;"",Overrides!Y61,F_Inputs_Formatted!Y61)</f>
        <v>##BLANK</v>
      </c>
      <c r="Z61" s="73" t="str">
        <f>IF(Overrides!Z61&lt;&gt;"",Overrides!Z61,F_Inputs_Formatted!Z61)</f>
        <v>##BLANK</v>
      </c>
      <c r="AA61" s="73" t="str">
        <f>IF(Overrides!AA61&lt;&gt;"",Overrides!AA61,F_Inputs_Formatted!AA61)</f>
        <v>##BLANK</v>
      </c>
      <c r="AB61" s="73" t="str">
        <f>IF(Overrides!AB61&lt;&gt;"",Overrides!AB61,F_Inputs_Formatted!AB61)</f>
        <v>##BLANK</v>
      </c>
      <c r="AC61" s="73" t="str">
        <f>IF(Overrides!AC61&lt;&gt;"",Overrides!AC61,F_Inputs_Formatted!AC61)</f>
        <v>##BLANK</v>
      </c>
      <c r="AD61" s="73">
        <f>IF(Overrides!AD61&lt;&gt;"",Overrides!AD61,F_Inputs_Formatted!AD61)</f>
        <v>166456.4817</v>
      </c>
      <c r="AE61" s="73">
        <f>IF(Overrides!AE61&lt;&gt;"",Overrides!AE61,F_Inputs_Formatted!AE61)</f>
        <v>166456.4817</v>
      </c>
      <c r="AF61" s="73">
        <f>IF(Overrides!AF61&lt;&gt;"",Overrides!AF61,F_Inputs_Formatted!AF61)</f>
        <v>166456.4817</v>
      </c>
      <c r="AG61" s="73">
        <f>IF(Overrides!AG61&lt;&gt;"",Overrides!AG61,F_Inputs_Formatted!AG61)</f>
        <v>166456.4817</v>
      </c>
      <c r="AH61" s="73">
        <f>IF(Overrides!AH61&lt;&gt;"",Overrides!AH61,F_Inputs_Formatted!AH61)</f>
        <v>166456.4817</v>
      </c>
      <c r="AI61" s="73">
        <f>IF(Overrides!AI61&lt;&gt;"",Overrides!AI61,F_Inputs_Formatted!AI61)</f>
        <v>68773.690600000002</v>
      </c>
      <c r="AK61" s="35"/>
    </row>
    <row r="62" spans="1:37" s="15" customFormat="1" ht="15" x14ac:dyDescent="0.25">
      <c r="A62" s="7"/>
      <c r="B62" s="9" t="s">
        <v>82</v>
      </c>
      <c r="C62" s="9" t="str">
        <f>_xlfn.XLOOKUP($B62,FD_Lists!$B$4:$B$25,FD_Lists!C$4:C$25)</f>
        <v>Thames Water</v>
      </c>
      <c r="D62" s="9" t="str">
        <f>_xlfn.XLOOKUP($B62,FD_Lists!$B$4:$B$25,FD_Lists!D$4:D$25)</f>
        <v>England</v>
      </c>
      <c r="E62" s="9" t="str">
        <f>_xlfn.XLOOKUP($B62,FD_Lists!$B$4:$B$25,FD_Lists!E$4:E$25)</f>
        <v>Company</v>
      </c>
      <c r="F62" s="9" t="str">
        <f>_xlfn.XLOOKUP($B62,FD_Lists!$B$4:$B$25,FD_Lists!F$4:F$25)</f>
        <v>WaSC</v>
      </c>
      <c r="G62" s="10" t="s">
        <v>116</v>
      </c>
      <c r="H62" s="52" t="s">
        <v>127</v>
      </c>
      <c r="I62" s="11" t="str">
        <f t="shared" si="3"/>
        <v>TMSOUT5_09_C_PR24_OFWAT</v>
      </c>
      <c r="J62" s="11" t="s">
        <v>117</v>
      </c>
      <c r="K62" s="11" t="s">
        <v>118</v>
      </c>
      <c r="L62" s="11" t="s">
        <v>119</v>
      </c>
      <c r="M62" s="64" t="str">
        <f>_xlfn.XLOOKUP(F_Inputs_Formatted!H62,F_Inputs!$B:$B,F_Inputs!C:C)</f>
        <v>Underlying calculations for common performance commitments - wastewater - River water quality?(phosphorus) - Phosphorus emitted in the latest calendar year from treatment works that had a phosphorus limit.</v>
      </c>
      <c r="N62" s="64" t="str">
        <f>_xlfn.XLOOKUP(F_Inputs_Formatted!H62,F_Inputs!$B:$B,F_Inputs!D:D)</f>
        <v>kg</v>
      </c>
      <c r="O62" s="11">
        <v>4</v>
      </c>
      <c r="P62" s="11"/>
      <c r="Q62" s="73">
        <f>IF(Overrides!Q62&lt;&gt;"",Overrides!Q62,F_Inputs_Formatted!Q62)</f>
        <v>381887.04350000003</v>
      </c>
      <c r="R62" s="73">
        <f>IF(Overrides!R62&lt;&gt;"",Overrides!R62,F_Inputs_Formatted!R62)</f>
        <v>596708.58200000005</v>
      </c>
      <c r="S62" s="73">
        <f>IF(Overrides!S62&lt;&gt;"",Overrides!S62,F_Inputs_Formatted!S62)</f>
        <v>540617.22990000003</v>
      </c>
      <c r="T62" s="73">
        <f>IF(Overrides!T62&lt;&gt;"",Overrides!T62,F_Inputs_Formatted!T62)</f>
        <v>511721.3762</v>
      </c>
      <c r="U62" s="73">
        <f>IF(Overrides!U62&lt;&gt;"",Overrides!U62,F_Inputs_Formatted!U62)</f>
        <v>484341.24849999999</v>
      </c>
      <c r="V62" s="73">
        <f>IF(Overrides!V62&lt;&gt;"",Overrides!V62,F_Inputs_Formatted!V62)</f>
        <v>511107.69510000001</v>
      </c>
      <c r="W62" s="73">
        <f>IF(Overrides!W62&lt;&gt;"",Overrides!W62,F_Inputs_Formatted!W62)</f>
        <v>425829.0111</v>
      </c>
      <c r="X62" s="73">
        <f>IF(Overrides!X62&lt;&gt;"",Overrides!X62,F_Inputs_Formatted!X62)</f>
        <v>460118.72739999997</v>
      </c>
      <c r="Y62" s="73">
        <f>IF(Overrides!Y62&lt;&gt;"",Overrides!Y62,F_Inputs_Formatted!Y62)</f>
        <v>473207.49459999998</v>
      </c>
      <c r="Z62" s="73">
        <f>IF(Overrides!Z62&lt;&gt;"",Overrides!Z62,F_Inputs_Formatted!Z62)</f>
        <v>572949.59829999995</v>
      </c>
      <c r="AA62" s="73">
        <f>IF(Overrides!AA62&lt;&gt;"",Overrides!AA62,F_Inputs_Formatted!AA62)</f>
        <v>549964.46259999997</v>
      </c>
      <c r="AB62" s="73">
        <f>IF(Overrides!AB62&lt;&gt;"",Overrides!AB62,F_Inputs_Formatted!AB62)</f>
        <v>511305.7071</v>
      </c>
      <c r="AC62" s="73">
        <f>IF(Overrides!AC62&lt;&gt;"",Overrides!AC62,F_Inputs_Formatted!AC62)</f>
        <v>545319.95149999997</v>
      </c>
      <c r="AD62" s="73">
        <f>IF(Overrides!AD62&lt;&gt;"",Overrides!AD62,F_Inputs_Formatted!AD62)</f>
        <v>545077.728</v>
      </c>
      <c r="AE62" s="73">
        <f>IF(Overrides!AE62&lt;&gt;"",Overrides!AE62,F_Inputs_Formatted!AE62)</f>
        <v>536823.7709</v>
      </c>
      <c r="AF62" s="73">
        <f>IF(Overrides!AF62&lt;&gt;"",Overrides!AF62,F_Inputs_Formatted!AF62)</f>
        <v>536823.7709</v>
      </c>
      <c r="AG62" s="73">
        <f>IF(Overrides!AG62&lt;&gt;"",Overrides!AG62,F_Inputs_Formatted!AG62)</f>
        <v>526606.13210000005</v>
      </c>
      <c r="AH62" s="73">
        <f>IF(Overrides!AH62&lt;&gt;"",Overrides!AH62,F_Inputs_Formatted!AH62)</f>
        <v>518911.7672</v>
      </c>
      <c r="AI62" s="73">
        <f>IF(Overrides!AI62&lt;&gt;"",Overrides!AI62,F_Inputs_Formatted!AI62)</f>
        <v>503264.50599999999</v>
      </c>
      <c r="AK62" s="35"/>
    </row>
    <row r="63" spans="1:37" s="15" customFormat="1" ht="15" x14ac:dyDescent="0.25">
      <c r="A63" s="7"/>
      <c r="B63" s="9" t="s">
        <v>83</v>
      </c>
      <c r="C63" s="9" t="str">
        <f>_xlfn.XLOOKUP($B63,FD_Lists!$B$4:$B$25,FD_Lists!C$4:C$25)</f>
        <v xml:space="preserve">United Utilities </v>
      </c>
      <c r="D63" s="9" t="str">
        <f>_xlfn.XLOOKUP($B63,FD_Lists!$B$4:$B$25,FD_Lists!D$4:D$25)</f>
        <v>England</v>
      </c>
      <c r="E63" s="9" t="str">
        <f>_xlfn.XLOOKUP($B63,FD_Lists!$B$4:$B$25,FD_Lists!E$4:E$25)</f>
        <v>Company</v>
      </c>
      <c r="F63" s="9" t="str">
        <f>_xlfn.XLOOKUP($B63,FD_Lists!$B$4:$B$25,FD_Lists!F$4:F$25)</f>
        <v>WaSC</v>
      </c>
      <c r="G63" s="10" t="s">
        <v>116</v>
      </c>
      <c r="H63" s="52" t="s">
        <v>127</v>
      </c>
      <c r="I63" s="11" t="str">
        <f t="shared" si="3"/>
        <v>NWTOUT5_09_C_PR24_OFWAT</v>
      </c>
      <c r="J63" s="11" t="s">
        <v>117</v>
      </c>
      <c r="K63" s="11" t="s">
        <v>118</v>
      </c>
      <c r="L63" s="11" t="s">
        <v>119</v>
      </c>
      <c r="M63" s="64" t="str">
        <f>_xlfn.XLOOKUP(F_Inputs_Formatted!H63,F_Inputs!$B:$B,F_Inputs!C:C)</f>
        <v>Underlying calculations for common performance commitments - wastewater - River water quality?(phosphorus) - Phosphorus emitted in the latest calendar year from treatment works that had a phosphorus limit.</v>
      </c>
      <c r="N63" s="64" t="str">
        <f>_xlfn.XLOOKUP(F_Inputs_Formatted!H63,F_Inputs!$B:$B,F_Inputs!D:D)</f>
        <v>kg</v>
      </c>
      <c r="O63" s="11">
        <v>4</v>
      </c>
      <c r="P63" s="11"/>
      <c r="Q63" s="73" t="str">
        <f>IF(Overrides!Q63&lt;&gt;"",Overrides!Q63,F_Inputs_Formatted!Q63)</f>
        <v>##BLANK</v>
      </c>
      <c r="R63" s="73" t="str">
        <f>IF(Overrides!R63&lt;&gt;"",Overrides!R63,F_Inputs_Formatted!R63)</f>
        <v>##BLANK</v>
      </c>
      <c r="S63" s="73" t="str">
        <f>IF(Overrides!S63&lt;&gt;"",Overrides!S63,F_Inputs_Formatted!S63)</f>
        <v>##BLANK</v>
      </c>
      <c r="T63" s="73" t="str">
        <f>IF(Overrides!T63&lt;&gt;"",Overrides!T63,F_Inputs_Formatted!T63)</f>
        <v>##BLANK</v>
      </c>
      <c r="U63" s="73" t="str">
        <f>IF(Overrides!U63&lt;&gt;"",Overrides!U63,F_Inputs_Formatted!U63)</f>
        <v>##BLANK</v>
      </c>
      <c r="V63" s="73" t="str">
        <f>IF(Overrides!V63&lt;&gt;"",Overrides!V63,F_Inputs_Formatted!V63)</f>
        <v>##BLANK</v>
      </c>
      <c r="W63" s="73" t="str">
        <f>IF(Overrides!W63&lt;&gt;"",Overrides!W63,F_Inputs_Formatted!W63)</f>
        <v>##BLANK</v>
      </c>
      <c r="X63" s="73" t="str">
        <f>IF(Overrides!X63&lt;&gt;"",Overrides!X63,F_Inputs_Formatted!X63)</f>
        <v>##BLANK</v>
      </c>
      <c r="Y63" s="73" t="str">
        <f>IF(Overrides!Y63&lt;&gt;"",Overrides!Y63,F_Inputs_Formatted!Y63)</f>
        <v>##BLANK</v>
      </c>
      <c r="Z63" s="73" t="str">
        <f>IF(Overrides!Z63&lt;&gt;"",Overrides!Z63,F_Inputs_Formatted!Z63)</f>
        <v>##BLANK</v>
      </c>
      <c r="AA63" s="73">
        <f>IF(Overrides!AA63&lt;&gt;"",Overrides!AA63,F_Inputs_Formatted!AA63)</f>
        <v>377651.4227</v>
      </c>
      <c r="AB63" s="73">
        <f>IF(Overrides!AB63&lt;&gt;"",Overrides!AB63,F_Inputs_Formatted!AB63)</f>
        <v>379662.61290000001</v>
      </c>
      <c r="AC63" s="73">
        <f>IF(Overrides!AC63&lt;&gt;"",Overrides!AC63,F_Inputs_Formatted!AC63)</f>
        <v>380773.9976</v>
      </c>
      <c r="AD63" s="73">
        <f>IF(Overrides!AD63&lt;&gt;"",Overrides!AD63,F_Inputs_Formatted!AD63)</f>
        <v>406717.23509999999</v>
      </c>
      <c r="AE63" s="73">
        <f>IF(Overrides!AE63&lt;&gt;"",Overrides!AE63,F_Inputs_Formatted!AE63)</f>
        <v>335084.07490000001</v>
      </c>
      <c r="AF63" s="73">
        <f>IF(Overrides!AF63&lt;&gt;"",Overrides!AF63,F_Inputs_Formatted!AF63)</f>
        <v>337386.07410000003</v>
      </c>
      <c r="AG63" s="73">
        <f>IF(Overrides!AG63&lt;&gt;"",Overrides!AG63,F_Inputs_Formatted!AG63)</f>
        <v>356503.19929999998</v>
      </c>
      <c r="AH63" s="73">
        <f>IF(Overrides!AH63&lt;&gt;"",Overrides!AH63,F_Inputs_Formatted!AH63)</f>
        <v>356503.19929999998</v>
      </c>
      <c r="AI63" s="73">
        <f>IF(Overrides!AI63&lt;&gt;"",Overrides!AI63,F_Inputs_Formatted!AI63)</f>
        <v>802270.19579999999</v>
      </c>
      <c r="AK63" s="35"/>
    </row>
    <row r="64" spans="1:37" s="15" customFormat="1" ht="15" x14ac:dyDescent="0.25">
      <c r="A64" s="7"/>
      <c r="B64" s="9" t="s">
        <v>86</v>
      </c>
      <c r="C64" s="9" t="str">
        <f>_xlfn.XLOOKUP($B64,FD_Lists!$B$4:$B$25,FD_Lists!C$4:C$25)</f>
        <v>Wessex Water</v>
      </c>
      <c r="D64" s="9" t="str">
        <f>_xlfn.XLOOKUP($B64,FD_Lists!$B$4:$B$25,FD_Lists!D$4:D$25)</f>
        <v>England</v>
      </c>
      <c r="E64" s="9" t="str">
        <f>_xlfn.XLOOKUP($B64,FD_Lists!$B$4:$B$25,FD_Lists!E$4:E$25)</f>
        <v>Company</v>
      </c>
      <c r="F64" s="9" t="str">
        <f>_xlfn.XLOOKUP($B64,FD_Lists!$B$4:$B$25,FD_Lists!F$4:F$25)</f>
        <v>WaSC</v>
      </c>
      <c r="G64" s="10" t="s">
        <v>116</v>
      </c>
      <c r="H64" s="52" t="s">
        <v>127</v>
      </c>
      <c r="I64" s="11" t="str">
        <f t="shared" si="3"/>
        <v>WSXOUT5_09_C_PR24_OFWAT</v>
      </c>
      <c r="J64" s="11" t="s">
        <v>117</v>
      </c>
      <c r="K64" s="11" t="s">
        <v>118</v>
      </c>
      <c r="L64" s="11" t="s">
        <v>119</v>
      </c>
      <c r="M64" s="64" t="str">
        <f>_xlfn.XLOOKUP(F_Inputs_Formatted!H64,F_Inputs!$B:$B,F_Inputs!C:C)</f>
        <v>Underlying calculations for common performance commitments - wastewater - River water quality?(phosphorus) - Phosphorus emitted in the latest calendar year from treatment works that had a phosphorus limit.</v>
      </c>
      <c r="N64" s="64" t="str">
        <f>_xlfn.XLOOKUP(F_Inputs_Formatted!H64,F_Inputs!$B:$B,F_Inputs!D:D)</f>
        <v>kg</v>
      </c>
      <c r="O64" s="11">
        <v>4</v>
      </c>
      <c r="P64" s="11"/>
      <c r="Q64" s="73">
        <f>IF(Overrides!Q64&lt;&gt;"",Overrides!Q64,F_Inputs_Formatted!Q64)</f>
        <v>58377.791400000002</v>
      </c>
      <c r="R64" s="73">
        <f>IF(Overrides!R64&lt;&gt;"",Overrides!R64,F_Inputs_Formatted!R64)</f>
        <v>57557.433599999997</v>
      </c>
      <c r="S64" s="73">
        <f>IF(Overrides!S64&lt;&gt;"",Overrides!S64,F_Inputs_Formatted!S64)</f>
        <v>90818.115000000005</v>
      </c>
      <c r="T64" s="73">
        <f>IF(Overrides!T64&lt;&gt;"",Overrides!T64,F_Inputs_Formatted!T64)</f>
        <v>99156.001399999994</v>
      </c>
      <c r="U64" s="73">
        <f>IF(Overrides!U64&lt;&gt;"",Overrides!U64,F_Inputs_Formatted!U64)</f>
        <v>80772.405100000004</v>
      </c>
      <c r="V64" s="73">
        <f>IF(Overrides!V64&lt;&gt;"",Overrides!V64,F_Inputs_Formatted!V64)</f>
        <v>84348.406000000003</v>
      </c>
      <c r="W64" s="73">
        <f>IF(Overrides!W64&lt;&gt;"",Overrides!W64,F_Inputs_Formatted!W64)</f>
        <v>62161.1253</v>
      </c>
      <c r="X64" s="73">
        <f>IF(Overrides!X64&lt;&gt;"",Overrides!X64,F_Inputs_Formatted!X64)</f>
        <v>139115.9915</v>
      </c>
      <c r="Y64" s="73">
        <f>IF(Overrides!Y64&lt;&gt;"",Overrides!Y64,F_Inputs_Formatted!Y64)</f>
        <v>91458.637000000002</v>
      </c>
      <c r="Z64" s="73">
        <f>IF(Overrides!Z64&lt;&gt;"",Overrides!Z64,F_Inputs_Formatted!Z64)</f>
        <v>99458.836200000005</v>
      </c>
      <c r="AA64" s="73">
        <f>IF(Overrides!AA64&lt;&gt;"",Overrides!AA64,F_Inputs_Formatted!AA64)</f>
        <v>92489.626399999994</v>
      </c>
      <c r="AB64" s="73">
        <f>IF(Overrides!AB64&lt;&gt;"",Overrides!AB64,F_Inputs_Formatted!AB64)</f>
        <v>83685.338699999993</v>
      </c>
      <c r="AC64" s="73">
        <f>IF(Overrides!AC64&lt;&gt;"",Overrides!AC64,F_Inputs_Formatted!AC64)</f>
        <v>87366.269899999999</v>
      </c>
      <c r="AD64" s="73">
        <f>IF(Overrides!AD64&lt;&gt;"",Overrides!AD64,F_Inputs_Formatted!AD64)</f>
        <v>79816.760200000004</v>
      </c>
      <c r="AE64" s="73">
        <f>IF(Overrides!AE64&lt;&gt;"",Overrides!AE64,F_Inputs_Formatted!AE64)</f>
        <v>103733.4059</v>
      </c>
      <c r="AF64" s="73">
        <f>IF(Overrides!AF64&lt;&gt;"",Overrides!AF64,F_Inputs_Formatted!AF64)</f>
        <v>103733.4059</v>
      </c>
      <c r="AG64" s="73">
        <f>IF(Overrides!AG64&lt;&gt;"",Overrides!AG64,F_Inputs_Formatted!AG64)</f>
        <v>103926.7349</v>
      </c>
      <c r="AH64" s="73">
        <f>IF(Overrides!AH64&lt;&gt;"",Overrides!AH64,F_Inputs_Formatted!AH64)</f>
        <v>105296.81660000001</v>
      </c>
      <c r="AI64" s="73">
        <f>IF(Overrides!AI64&lt;&gt;"",Overrides!AI64,F_Inputs_Formatted!AI64)</f>
        <v>102750.6618</v>
      </c>
      <c r="AK64" s="35"/>
    </row>
    <row r="65" spans="1:37" s="15" customFormat="1" ht="15" x14ac:dyDescent="0.25">
      <c r="A65" s="7"/>
      <c r="B65" s="9" t="s">
        <v>87</v>
      </c>
      <c r="C65" s="9" t="str">
        <f>_xlfn.XLOOKUP($B65,FD_Lists!$B$4:$B$25,FD_Lists!C$4:C$25)</f>
        <v>Yorkshire Water</v>
      </c>
      <c r="D65" s="9" t="str">
        <f>_xlfn.XLOOKUP($B65,FD_Lists!$B$4:$B$25,FD_Lists!D$4:D$25)</f>
        <v>England</v>
      </c>
      <c r="E65" s="9" t="str">
        <f>_xlfn.XLOOKUP($B65,FD_Lists!$B$4:$B$25,FD_Lists!E$4:E$25)</f>
        <v>Company</v>
      </c>
      <c r="F65" s="9" t="str">
        <f>_xlfn.XLOOKUP($B65,FD_Lists!$B$4:$B$25,FD_Lists!F$4:F$25)</f>
        <v>WaSC</v>
      </c>
      <c r="G65" s="10" t="s">
        <v>116</v>
      </c>
      <c r="H65" s="52" t="s">
        <v>127</v>
      </c>
      <c r="I65" s="11" t="str">
        <f t="shared" si="3"/>
        <v>YKYOUT5_09_C_PR24_OFWAT</v>
      </c>
      <c r="J65" s="11" t="s">
        <v>117</v>
      </c>
      <c r="K65" s="11" t="s">
        <v>118</v>
      </c>
      <c r="L65" s="11" t="s">
        <v>119</v>
      </c>
      <c r="M65" s="64" t="str">
        <f>_xlfn.XLOOKUP(F_Inputs_Formatted!H65,F_Inputs!$B:$B,F_Inputs!C:C)</f>
        <v>Underlying calculations for common performance commitments - wastewater - River water quality?(phosphorus) - Phosphorus emitted in the latest calendar year from treatment works that had a phosphorus limit.</v>
      </c>
      <c r="N65" s="64" t="str">
        <f>_xlfn.XLOOKUP(F_Inputs_Formatted!H65,F_Inputs!$B:$B,F_Inputs!D:D)</f>
        <v>kg</v>
      </c>
      <c r="O65" s="11">
        <v>4</v>
      </c>
      <c r="P65" s="11"/>
      <c r="Q65" s="73">
        <f>IF(Overrides!Q65&lt;&gt;"",Overrides!Q65,F_Inputs_Formatted!Q65)</f>
        <v>13284.54</v>
      </c>
      <c r="R65" s="73">
        <f>IF(Overrides!R65&lt;&gt;"",Overrides!R65,F_Inputs_Formatted!R65)</f>
        <v>11797.165000000001</v>
      </c>
      <c r="S65" s="73">
        <f>IF(Overrides!S65&lt;&gt;"",Overrides!S65,F_Inputs_Formatted!S65)</f>
        <v>15878.96</v>
      </c>
      <c r="T65" s="73">
        <f>IF(Overrides!T65&lt;&gt;"",Overrides!T65,F_Inputs_Formatted!T65)</f>
        <v>12219.834999999999</v>
      </c>
      <c r="U65" s="73">
        <f>IF(Overrides!U65&lt;&gt;"",Overrides!U65,F_Inputs_Formatted!U65)</f>
        <v>10894.885</v>
      </c>
      <c r="V65" s="73">
        <f>IF(Overrides!V65&lt;&gt;"",Overrides!V65,F_Inputs_Formatted!V65)</f>
        <v>13179.055</v>
      </c>
      <c r="W65" s="73">
        <f>IF(Overrides!W65&lt;&gt;"",Overrides!W65,F_Inputs_Formatted!W65)</f>
        <v>11229.59</v>
      </c>
      <c r="X65" s="73">
        <f>IF(Overrides!X65&lt;&gt;"",Overrides!X65,F_Inputs_Formatted!X65)</f>
        <v>14730.305</v>
      </c>
      <c r="Y65" s="73">
        <f>IF(Overrides!Y65&lt;&gt;"",Overrides!Y65,F_Inputs_Formatted!Y65)</f>
        <v>13186.355</v>
      </c>
      <c r="Z65" s="73">
        <f>IF(Overrides!Z65&lt;&gt;"",Overrides!Z65,F_Inputs_Formatted!Z65)</f>
        <v>15680.4</v>
      </c>
      <c r="AA65" s="73">
        <f>IF(Overrides!AA65&lt;&gt;"",Overrides!AA65,F_Inputs_Formatted!AA65)</f>
        <v>26305.55</v>
      </c>
      <c r="AB65" s="73">
        <f>IF(Overrides!AB65&lt;&gt;"",Overrides!AB65,F_Inputs_Formatted!AB65)</f>
        <v>27188.85</v>
      </c>
      <c r="AC65" s="73">
        <f>IF(Overrides!AC65&lt;&gt;"",Overrides!AC65,F_Inputs_Formatted!AC65)</f>
        <v>54264.55</v>
      </c>
      <c r="AD65" s="73">
        <f>IF(Overrides!AD65&lt;&gt;"",Overrides!AD65,F_Inputs_Formatted!AD65)</f>
        <v>54264.55</v>
      </c>
      <c r="AE65" s="73">
        <f>IF(Overrides!AE65&lt;&gt;"",Overrides!AE65,F_Inputs_Formatted!AE65)</f>
        <v>273604</v>
      </c>
      <c r="AF65" s="73">
        <f>IF(Overrides!AF65&lt;&gt;"",Overrides!AF65,F_Inputs_Formatted!AF65)</f>
        <v>350790.55</v>
      </c>
      <c r="AG65" s="73">
        <f>IF(Overrides!AG65&lt;&gt;"",Overrides!AG65,F_Inputs_Formatted!AG65)</f>
        <v>372522.65</v>
      </c>
      <c r="AH65" s="73">
        <f>IF(Overrides!AH65&lt;&gt;"",Overrides!AH65,F_Inputs_Formatted!AH65)</f>
        <v>372559.15</v>
      </c>
      <c r="AI65" s="73">
        <f>IF(Overrides!AI65&lt;&gt;"",Overrides!AI65,F_Inputs_Formatted!AI65)</f>
        <v>372559.15</v>
      </c>
      <c r="AK65" s="35"/>
    </row>
    <row r="66" spans="1:37" s="15" customFormat="1" ht="15" x14ac:dyDescent="0.25">
      <c r="A66" s="7"/>
      <c r="B66" s="9" t="s">
        <v>88</v>
      </c>
      <c r="C66" s="9" t="str">
        <f>_xlfn.XLOOKUP($B66,FD_Lists!$B$4:$B$25,FD_Lists!C$4:C$25)</f>
        <v>Affinity Water</v>
      </c>
      <c r="D66" s="9" t="str">
        <f>_xlfn.XLOOKUP($B66,FD_Lists!$B$4:$B$25,FD_Lists!D$4:D$25)</f>
        <v>England</v>
      </c>
      <c r="E66" s="9" t="str">
        <f>_xlfn.XLOOKUP($B66,FD_Lists!$B$4:$B$25,FD_Lists!E$4:E$25)</f>
        <v>Company</v>
      </c>
      <c r="F66" s="9" t="str">
        <f>_xlfn.XLOOKUP($B66,FD_Lists!$B$4:$B$25,FD_Lists!F$4:F$25)</f>
        <v>WoC</v>
      </c>
      <c r="G66" s="10" t="s">
        <v>116</v>
      </c>
      <c r="H66" s="52" t="s">
        <v>127</v>
      </c>
      <c r="I66" s="11" t="str">
        <f t="shared" si="3"/>
        <v>AFWOUT5_09_C_PR24_OFWAT</v>
      </c>
      <c r="J66" s="11" t="s">
        <v>117</v>
      </c>
      <c r="K66" s="11" t="s">
        <v>118</v>
      </c>
      <c r="L66" s="11" t="s">
        <v>119</v>
      </c>
      <c r="M66" s="64" t="str">
        <f>_xlfn.XLOOKUP(F_Inputs_Formatted!H66,F_Inputs!$B:$B,F_Inputs!C:C)</f>
        <v>Underlying calculations for common performance commitments - wastewater - River water quality?(phosphorus) - Phosphorus emitted in the latest calendar year from treatment works that had a phosphorus limit.</v>
      </c>
      <c r="N66" s="64" t="str">
        <f>_xlfn.XLOOKUP(F_Inputs_Formatted!H66,F_Inputs!$B:$B,F_Inputs!D:D)</f>
        <v>kg</v>
      </c>
      <c r="O66" s="11">
        <v>4</v>
      </c>
      <c r="P66" s="11"/>
      <c r="Q66" s="73" t="str">
        <f>IF(Overrides!Q66&lt;&gt;"",Overrides!Q66,F_Inputs_Formatted!Q66)</f>
        <v>##BLANK</v>
      </c>
      <c r="R66" s="73" t="str">
        <f>IF(Overrides!R66&lt;&gt;"",Overrides!R66,F_Inputs_Formatted!R66)</f>
        <v>##BLANK</v>
      </c>
      <c r="S66" s="73" t="str">
        <f>IF(Overrides!S66&lt;&gt;"",Overrides!S66,F_Inputs_Formatted!S66)</f>
        <v>##BLANK</v>
      </c>
      <c r="T66" s="73" t="str">
        <f>IF(Overrides!T66&lt;&gt;"",Overrides!T66,F_Inputs_Formatted!T66)</f>
        <v>##BLANK</v>
      </c>
      <c r="U66" s="73" t="str">
        <f>IF(Overrides!U66&lt;&gt;"",Overrides!U66,F_Inputs_Formatted!U66)</f>
        <v>##BLANK</v>
      </c>
      <c r="V66" s="73" t="str">
        <f>IF(Overrides!V66&lt;&gt;"",Overrides!V66,F_Inputs_Formatted!V66)</f>
        <v>##BLANK</v>
      </c>
      <c r="W66" s="73" t="str">
        <f>IF(Overrides!W66&lt;&gt;"",Overrides!W66,F_Inputs_Formatted!W66)</f>
        <v>##BLANK</v>
      </c>
      <c r="X66" s="73" t="str">
        <f>IF(Overrides!X66&lt;&gt;"",Overrides!X66,F_Inputs_Formatted!X66)</f>
        <v>##BLANK</v>
      </c>
      <c r="Y66" s="73" t="str">
        <f>IF(Overrides!Y66&lt;&gt;"",Overrides!Y66,F_Inputs_Formatted!Y66)</f>
        <v>##BLANK</v>
      </c>
      <c r="Z66" s="73" t="str">
        <f>IF(Overrides!Z66&lt;&gt;"",Overrides!Z66,F_Inputs_Formatted!Z66)</f>
        <v>##BLANK</v>
      </c>
      <c r="AA66" s="73" t="str">
        <f>IF(Overrides!AA66&lt;&gt;"",Overrides!AA66,F_Inputs_Formatted!AA66)</f>
        <v>##BLANK</v>
      </c>
      <c r="AB66" s="73" t="str">
        <f>IF(Overrides!AB66&lt;&gt;"",Overrides!AB66,F_Inputs_Formatted!AB66)</f>
        <v>##BLANK</v>
      </c>
      <c r="AC66" s="73" t="str">
        <f>IF(Overrides!AC66&lt;&gt;"",Overrides!AC66,F_Inputs_Formatted!AC66)</f>
        <v>##BLANK</v>
      </c>
      <c r="AD66" s="73" t="str">
        <f>IF(Overrides!AD66&lt;&gt;"",Overrides!AD66,F_Inputs_Formatted!AD66)</f>
        <v>##BLANK</v>
      </c>
      <c r="AE66" s="73" t="str">
        <f>IF(Overrides!AE66&lt;&gt;"",Overrides!AE66,F_Inputs_Formatted!AE66)</f>
        <v>##BLANK</v>
      </c>
      <c r="AF66" s="73" t="str">
        <f>IF(Overrides!AF66&lt;&gt;"",Overrides!AF66,F_Inputs_Formatted!AF66)</f>
        <v>##BLANK</v>
      </c>
      <c r="AG66" s="73" t="str">
        <f>IF(Overrides!AG66&lt;&gt;"",Overrides!AG66,F_Inputs_Formatted!AG66)</f>
        <v>##BLANK</v>
      </c>
      <c r="AH66" s="73" t="str">
        <f>IF(Overrides!AH66&lt;&gt;"",Overrides!AH66,F_Inputs_Formatted!AH66)</f>
        <v>##BLANK</v>
      </c>
      <c r="AI66" s="73" t="str">
        <f>IF(Overrides!AI66&lt;&gt;"",Overrides!AI66,F_Inputs_Formatted!AI66)</f>
        <v>##BLANK</v>
      </c>
      <c r="AK66" s="35"/>
    </row>
    <row r="67" spans="1:37" s="15" customFormat="1" ht="15" x14ac:dyDescent="0.25">
      <c r="A67" s="7"/>
      <c r="B67" s="9" t="s">
        <v>94</v>
      </c>
      <c r="C67" s="9" t="str">
        <f>_xlfn.XLOOKUP($B67,FD_Lists!$B$4:$B$25,FD_Lists!C$4:C$25)</f>
        <v>Portsmouth Water</v>
      </c>
      <c r="D67" s="9" t="str">
        <f>_xlfn.XLOOKUP($B67,FD_Lists!$B$4:$B$25,FD_Lists!D$4:D$25)</f>
        <v>England</v>
      </c>
      <c r="E67" s="9" t="str">
        <f>_xlfn.XLOOKUP($B67,FD_Lists!$B$4:$B$25,FD_Lists!E$4:E$25)</f>
        <v>Company</v>
      </c>
      <c r="F67" s="9" t="str">
        <f>_xlfn.XLOOKUP($B67,FD_Lists!$B$4:$B$25,FD_Lists!F$4:F$25)</f>
        <v>WoC</v>
      </c>
      <c r="G67" s="10" t="s">
        <v>116</v>
      </c>
      <c r="H67" s="52" t="s">
        <v>127</v>
      </c>
      <c r="I67" s="11" t="str">
        <f t="shared" si="3"/>
        <v>PRTOUT5_09_C_PR24_OFWAT</v>
      </c>
      <c r="J67" s="11" t="s">
        <v>117</v>
      </c>
      <c r="K67" s="11" t="s">
        <v>118</v>
      </c>
      <c r="L67" s="11" t="s">
        <v>119</v>
      </c>
      <c r="M67" s="64" t="str">
        <f>_xlfn.XLOOKUP(F_Inputs_Formatted!H67,F_Inputs!$B:$B,F_Inputs!C:C)</f>
        <v>Underlying calculations for common performance commitments - wastewater - River water quality?(phosphorus) - Phosphorus emitted in the latest calendar year from treatment works that had a phosphorus limit.</v>
      </c>
      <c r="N67" s="64" t="str">
        <f>_xlfn.XLOOKUP(F_Inputs_Formatted!H67,F_Inputs!$B:$B,F_Inputs!D:D)</f>
        <v>kg</v>
      </c>
      <c r="O67" s="11">
        <v>4</v>
      </c>
      <c r="P67" s="11"/>
      <c r="Q67" s="73" t="str">
        <f>IF(Overrides!Q67&lt;&gt;"",Overrides!Q67,F_Inputs_Formatted!Q67)</f>
        <v>##BLANK</v>
      </c>
      <c r="R67" s="73" t="str">
        <f>IF(Overrides!R67&lt;&gt;"",Overrides!R67,F_Inputs_Formatted!R67)</f>
        <v>##BLANK</v>
      </c>
      <c r="S67" s="73" t="str">
        <f>IF(Overrides!S67&lt;&gt;"",Overrides!S67,F_Inputs_Formatted!S67)</f>
        <v>##BLANK</v>
      </c>
      <c r="T67" s="73" t="str">
        <f>IF(Overrides!T67&lt;&gt;"",Overrides!T67,F_Inputs_Formatted!T67)</f>
        <v>##BLANK</v>
      </c>
      <c r="U67" s="73" t="str">
        <f>IF(Overrides!U67&lt;&gt;"",Overrides!U67,F_Inputs_Formatted!U67)</f>
        <v>##BLANK</v>
      </c>
      <c r="V67" s="73" t="str">
        <f>IF(Overrides!V67&lt;&gt;"",Overrides!V67,F_Inputs_Formatted!V67)</f>
        <v>##BLANK</v>
      </c>
      <c r="W67" s="73" t="str">
        <f>IF(Overrides!W67&lt;&gt;"",Overrides!W67,F_Inputs_Formatted!W67)</f>
        <v>##BLANK</v>
      </c>
      <c r="X67" s="73" t="str">
        <f>IF(Overrides!X67&lt;&gt;"",Overrides!X67,F_Inputs_Formatted!X67)</f>
        <v>##BLANK</v>
      </c>
      <c r="Y67" s="73" t="str">
        <f>IF(Overrides!Y67&lt;&gt;"",Overrides!Y67,F_Inputs_Formatted!Y67)</f>
        <v>##BLANK</v>
      </c>
      <c r="Z67" s="73" t="str">
        <f>IF(Overrides!Z67&lt;&gt;"",Overrides!Z67,F_Inputs_Formatted!Z67)</f>
        <v>##BLANK</v>
      </c>
      <c r="AA67" s="73" t="str">
        <f>IF(Overrides!AA67&lt;&gt;"",Overrides!AA67,F_Inputs_Formatted!AA67)</f>
        <v>##BLANK</v>
      </c>
      <c r="AB67" s="73" t="str">
        <f>IF(Overrides!AB67&lt;&gt;"",Overrides!AB67,F_Inputs_Formatted!AB67)</f>
        <v>##BLANK</v>
      </c>
      <c r="AC67" s="73" t="str">
        <f>IF(Overrides!AC67&lt;&gt;"",Overrides!AC67,F_Inputs_Formatted!AC67)</f>
        <v>##BLANK</v>
      </c>
      <c r="AD67" s="73" t="str">
        <f>IF(Overrides!AD67&lt;&gt;"",Overrides!AD67,F_Inputs_Formatted!AD67)</f>
        <v>##BLANK</v>
      </c>
      <c r="AE67" s="73" t="str">
        <f>IF(Overrides!AE67&lt;&gt;"",Overrides!AE67,F_Inputs_Formatted!AE67)</f>
        <v>##BLANK</v>
      </c>
      <c r="AF67" s="73" t="str">
        <f>IF(Overrides!AF67&lt;&gt;"",Overrides!AF67,F_Inputs_Formatted!AF67)</f>
        <v>##BLANK</v>
      </c>
      <c r="AG67" s="73" t="str">
        <f>IF(Overrides!AG67&lt;&gt;"",Overrides!AG67,F_Inputs_Formatted!AG67)</f>
        <v>##BLANK</v>
      </c>
      <c r="AH67" s="73" t="str">
        <f>IF(Overrides!AH67&lt;&gt;"",Overrides!AH67,F_Inputs_Formatted!AH67)</f>
        <v>##BLANK</v>
      </c>
      <c r="AI67" s="73" t="str">
        <f>IF(Overrides!AI67&lt;&gt;"",Overrides!AI67,F_Inputs_Formatted!AI67)</f>
        <v>##BLANK</v>
      </c>
      <c r="AK67" s="35"/>
    </row>
    <row r="68" spans="1:37" s="15" customFormat="1" ht="15" x14ac:dyDescent="0.25">
      <c r="A68" s="7"/>
      <c r="B68" s="9" t="s">
        <v>95</v>
      </c>
      <c r="C68" s="9" t="str">
        <f>_xlfn.XLOOKUP($B68,FD_Lists!$B$4:$B$25,FD_Lists!C$4:C$25)</f>
        <v>South East Water</v>
      </c>
      <c r="D68" s="9" t="str">
        <f>_xlfn.XLOOKUP($B68,FD_Lists!$B$4:$B$25,FD_Lists!D$4:D$25)</f>
        <v>England</v>
      </c>
      <c r="E68" s="9" t="str">
        <f>_xlfn.XLOOKUP($B68,FD_Lists!$B$4:$B$25,FD_Lists!E$4:E$25)</f>
        <v>Company</v>
      </c>
      <c r="F68" s="9" t="str">
        <f>_xlfn.XLOOKUP($B68,FD_Lists!$B$4:$B$25,FD_Lists!F$4:F$25)</f>
        <v>WoC</v>
      </c>
      <c r="G68" s="10" t="s">
        <v>116</v>
      </c>
      <c r="H68" s="52" t="s">
        <v>127</v>
      </c>
      <c r="I68" s="11" t="str">
        <f t="shared" si="3"/>
        <v>SEWOUT5_09_C_PR24_OFWAT</v>
      </c>
      <c r="J68" s="11" t="s">
        <v>117</v>
      </c>
      <c r="K68" s="11" t="s">
        <v>118</v>
      </c>
      <c r="L68" s="11" t="s">
        <v>119</v>
      </c>
      <c r="M68" s="64" t="str">
        <f>_xlfn.XLOOKUP(F_Inputs_Formatted!H68,F_Inputs!$B:$B,F_Inputs!C:C)</f>
        <v>Underlying calculations for common performance commitments - wastewater - River water quality?(phosphorus) - Phosphorus emitted in the latest calendar year from treatment works that had a phosphorus limit.</v>
      </c>
      <c r="N68" s="64" t="str">
        <f>_xlfn.XLOOKUP(F_Inputs_Formatted!H68,F_Inputs!$B:$B,F_Inputs!D:D)</f>
        <v>kg</v>
      </c>
      <c r="O68" s="11">
        <v>4</v>
      </c>
      <c r="P68" s="11"/>
      <c r="Q68" s="73" t="str">
        <f>IF(Overrides!Q68&lt;&gt;"",Overrides!Q68,F_Inputs_Formatted!Q68)</f>
        <v>##BLANK</v>
      </c>
      <c r="R68" s="73" t="str">
        <f>IF(Overrides!R68&lt;&gt;"",Overrides!R68,F_Inputs_Formatted!R68)</f>
        <v>##BLANK</v>
      </c>
      <c r="S68" s="73" t="str">
        <f>IF(Overrides!S68&lt;&gt;"",Overrides!S68,F_Inputs_Formatted!S68)</f>
        <v>##BLANK</v>
      </c>
      <c r="T68" s="73" t="str">
        <f>IF(Overrides!T68&lt;&gt;"",Overrides!T68,F_Inputs_Formatted!T68)</f>
        <v>##BLANK</v>
      </c>
      <c r="U68" s="73" t="str">
        <f>IF(Overrides!U68&lt;&gt;"",Overrides!U68,F_Inputs_Formatted!U68)</f>
        <v>##BLANK</v>
      </c>
      <c r="V68" s="73" t="str">
        <f>IF(Overrides!V68&lt;&gt;"",Overrides!V68,F_Inputs_Formatted!V68)</f>
        <v>##BLANK</v>
      </c>
      <c r="W68" s="73" t="str">
        <f>IF(Overrides!W68&lt;&gt;"",Overrides!W68,F_Inputs_Formatted!W68)</f>
        <v>##BLANK</v>
      </c>
      <c r="X68" s="73" t="str">
        <f>IF(Overrides!X68&lt;&gt;"",Overrides!X68,F_Inputs_Formatted!X68)</f>
        <v>##BLANK</v>
      </c>
      <c r="Y68" s="73" t="str">
        <f>IF(Overrides!Y68&lt;&gt;"",Overrides!Y68,F_Inputs_Formatted!Y68)</f>
        <v>##BLANK</v>
      </c>
      <c r="Z68" s="73" t="str">
        <f>IF(Overrides!Z68&lt;&gt;"",Overrides!Z68,F_Inputs_Formatted!Z68)</f>
        <v>##BLANK</v>
      </c>
      <c r="AA68" s="73" t="str">
        <f>IF(Overrides!AA68&lt;&gt;"",Overrides!AA68,F_Inputs_Formatted!AA68)</f>
        <v>##BLANK</v>
      </c>
      <c r="AB68" s="73" t="str">
        <f>IF(Overrides!AB68&lt;&gt;"",Overrides!AB68,F_Inputs_Formatted!AB68)</f>
        <v>##BLANK</v>
      </c>
      <c r="AC68" s="73" t="str">
        <f>IF(Overrides!AC68&lt;&gt;"",Overrides!AC68,F_Inputs_Formatted!AC68)</f>
        <v>##BLANK</v>
      </c>
      <c r="AD68" s="73" t="str">
        <f>IF(Overrides!AD68&lt;&gt;"",Overrides!AD68,F_Inputs_Formatted!AD68)</f>
        <v>##BLANK</v>
      </c>
      <c r="AE68" s="73" t="str">
        <f>IF(Overrides!AE68&lt;&gt;"",Overrides!AE68,F_Inputs_Formatted!AE68)</f>
        <v>##BLANK</v>
      </c>
      <c r="AF68" s="73" t="str">
        <f>IF(Overrides!AF68&lt;&gt;"",Overrides!AF68,F_Inputs_Formatted!AF68)</f>
        <v>##BLANK</v>
      </c>
      <c r="AG68" s="73" t="str">
        <f>IF(Overrides!AG68&lt;&gt;"",Overrides!AG68,F_Inputs_Formatted!AG68)</f>
        <v>##BLANK</v>
      </c>
      <c r="AH68" s="73" t="str">
        <f>IF(Overrides!AH68&lt;&gt;"",Overrides!AH68,F_Inputs_Formatted!AH68)</f>
        <v>##BLANK</v>
      </c>
      <c r="AI68" s="73" t="str">
        <f>IF(Overrides!AI68&lt;&gt;"",Overrides!AI68,F_Inputs_Formatted!AI68)</f>
        <v>##BLANK</v>
      </c>
      <c r="AK68" s="35"/>
    </row>
    <row r="69" spans="1:37" s="15" customFormat="1" ht="15" x14ac:dyDescent="0.25">
      <c r="A69" s="7"/>
      <c r="B69" s="9" t="s">
        <v>96</v>
      </c>
      <c r="C69" s="9" t="str">
        <f>_xlfn.XLOOKUP($B69,FD_Lists!$B$4:$B$25,FD_Lists!C$4:C$25)</f>
        <v>South Staffordshire Water</v>
      </c>
      <c r="D69" s="9" t="str">
        <f>_xlfn.XLOOKUP($B69,FD_Lists!$B$4:$B$25,FD_Lists!D$4:D$25)</f>
        <v>England</v>
      </c>
      <c r="E69" s="9" t="str">
        <f>_xlfn.XLOOKUP($B69,FD_Lists!$B$4:$B$25,FD_Lists!E$4:E$25)</f>
        <v>Company</v>
      </c>
      <c r="F69" s="9" t="str">
        <f>_xlfn.XLOOKUP($B69,FD_Lists!$B$4:$B$25,FD_Lists!F$4:F$25)</f>
        <v>WoC</v>
      </c>
      <c r="G69" s="10" t="s">
        <v>116</v>
      </c>
      <c r="H69" s="52" t="s">
        <v>127</v>
      </c>
      <c r="I69" s="11" t="str">
        <f t="shared" si="3"/>
        <v>SSCOUT5_09_C_PR24_OFWAT</v>
      </c>
      <c r="J69" s="11" t="s">
        <v>117</v>
      </c>
      <c r="K69" s="11" t="s">
        <v>118</v>
      </c>
      <c r="L69" s="11" t="s">
        <v>119</v>
      </c>
      <c r="M69" s="64" t="str">
        <f>_xlfn.XLOOKUP(F_Inputs_Formatted!H69,F_Inputs!$B:$B,F_Inputs!C:C)</f>
        <v>Underlying calculations for common performance commitments - wastewater - River water quality?(phosphorus) - Phosphorus emitted in the latest calendar year from treatment works that had a phosphorus limit.</v>
      </c>
      <c r="N69" s="64" t="str">
        <f>_xlfn.XLOOKUP(F_Inputs_Formatted!H69,F_Inputs!$B:$B,F_Inputs!D:D)</f>
        <v>kg</v>
      </c>
      <c r="O69" s="11">
        <v>4</v>
      </c>
      <c r="P69" s="11"/>
      <c r="Q69" s="73" t="str">
        <f>IF(Overrides!Q69&lt;&gt;"",Overrides!Q69,F_Inputs_Formatted!Q69)</f>
        <v>##BLANK</v>
      </c>
      <c r="R69" s="73" t="str">
        <f>IF(Overrides!R69&lt;&gt;"",Overrides!R69,F_Inputs_Formatted!R69)</f>
        <v>##BLANK</v>
      </c>
      <c r="S69" s="73" t="str">
        <f>IF(Overrides!S69&lt;&gt;"",Overrides!S69,F_Inputs_Formatted!S69)</f>
        <v>##BLANK</v>
      </c>
      <c r="T69" s="73" t="str">
        <f>IF(Overrides!T69&lt;&gt;"",Overrides!T69,F_Inputs_Formatted!T69)</f>
        <v>##BLANK</v>
      </c>
      <c r="U69" s="73" t="str">
        <f>IF(Overrides!U69&lt;&gt;"",Overrides!U69,F_Inputs_Formatted!U69)</f>
        <v>##BLANK</v>
      </c>
      <c r="V69" s="73" t="str">
        <f>IF(Overrides!V69&lt;&gt;"",Overrides!V69,F_Inputs_Formatted!V69)</f>
        <v>##BLANK</v>
      </c>
      <c r="W69" s="73" t="str">
        <f>IF(Overrides!W69&lt;&gt;"",Overrides!W69,F_Inputs_Formatted!W69)</f>
        <v>##BLANK</v>
      </c>
      <c r="X69" s="73" t="str">
        <f>IF(Overrides!X69&lt;&gt;"",Overrides!X69,F_Inputs_Formatted!X69)</f>
        <v>##BLANK</v>
      </c>
      <c r="Y69" s="73" t="str">
        <f>IF(Overrides!Y69&lt;&gt;"",Overrides!Y69,F_Inputs_Formatted!Y69)</f>
        <v>##BLANK</v>
      </c>
      <c r="Z69" s="73" t="str">
        <f>IF(Overrides!Z69&lt;&gt;"",Overrides!Z69,F_Inputs_Formatted!Z69)</f>
        <v>##BLANK</v>
      </c>
      <c r="AA69" s="73" t="str">
        <f>IF(Overrides!AA69&lt;&gt;"",Overrides!AA69,F_Inputs_Formatted!AA69)</f>
        <v>##BLANK</v>
      </c>
      <c r="AB69" s="73" t="str">
        <f>IF(Overrides!AB69&lt;&gt;"",Overrides!AB69,F_Inputs_Formatted!AB69)</f>
        <v>##BLANK</v>
      </c>
      <c r="AC69" s="73" t="str">
        <f>IF(Overrides!AC69&lt;&gt;"",Overrides!AC69,F_Inputs_Formatted!AC69)</f>
        <v>##BLANK</v>
      </c>
      <c r="AD69" s="73" t="str">
        <f>IF(Overrides!AD69&lt;&gt;"",Overrides!AD69,F_Inputs_Formatted!AD69)</f>
        <v>##BLANK</v>
      </c>
      <c r="AE69" s="73" t="str">
        <f>IF(Overrides!AE69&lt;&gt;"",Overrides!AE69,F_Inputs_Formatted!AE69)</f>
        <v>##BLANK</v>
      </c>
      <c r="AF69" s="73" t="str">
        <f>IF(Overrides!AF69&lt;&gt;"",Overrides!AF69,F_Inputs_Formatted!AF69)</f>
        <v>##BLANK</v>
      </c>
      <c r="AG69" s="73" t="str">
        <f>IF(Overrides!AG69&lt;&gt;"",Overrides!AG69,F_Inputs_Formatted!AG69)</f>
        <v>##BLANK</v>
      </c>
      <c r="AH69" s="73" t="str">
        <f>IF(Overrides!AH69&lt;&gt;"",Overrides!AH69,F_Inputs_Formatted!AH69)</f>
        <v>##BLANK</v>
      </c>
      <c r="AI69" s="73" t="str">
        <f>IF(Overrides!AI69&lt;&gt;"",Overrides!AI69,F_Inputs_Formatted!AI69)</f>
        <v>##BLANK</v>
      </c>
      <c r="AK69" s="35"/>
    </row>
    <row r="70" spans="1:37" s="15" customFormat="1" ht="15" x14ac:dyDescent="0.25">
      <c r="A70" s="7"/>
      <c r="B70" s="9" t="s">
        <v>100</v>
      </c>
      <c r="C70" s="9" t="str">
        <f>_xlfn.XLOOKUP($B70,FD_Lists!$B$4:$B$25,FD_Lists!C$4:C$25)</f>
        <v>SES Water</v>
      </c>
      <c r="D70" s="9" t="str">
        <f>_xlfn.XLOOKUP($B70,FD_Lists!$B$4:$B$25,FD_Lists!D$4:D$25)</f>
        <v>England</v>
      </c>
      <c r="E70" s="9" t="str">
        <f>_xlfn.XLOOKUP($B70,FD_Lists!$B$4:$B$25,FD_Lists!E$4:E$25)</f>
        <v>Company</v>
      </c>
      <c r="F70" s="9" t="str">
        <f>_xlfn.XLOOKUP($B70,FD_Lists!$B$4:$B$25,FD_Lists!F$4:F$25)</f>
        <v>WoC</v>
      </c>
      <c r="G70" s="10" t="s">
        <v>116</v>
      </c>
      <c r="H70" s="52" t="s">
        <v>127</v>
      </c>
      <c r="I70" s="11" t="str">
        <f t="shared" si="3"/>
        <v>SESOUT5_09_C_PR24_OFWAT</v>
      </c>
      <c r="J70" s="11" t="s">
        <v>117</v>
      </c>
      <c r="K70" s="11" t="s">
        <v>118</v>
      </c>
      <c r="L70" s="11" t="s">
        <v>119</v>
      </c>
      <c r="M70" s="64" t="str">
        <f>_xlfn.XLOOKUP(F_Inputs_Formatted!H70,F_Inputs!$B:$B,F_Inputs!C:C)</f>
        <v>Underlying calculations for common performance commitments - wastewater - River water quality?(phosphorus) - Phosphorus emitted in the latest calendar year from treatment works that had a phosphorus limit.</v>
      </c>
      <c r="N70" s="64" t="str">
        <f>_xlfn.XLOOKUP(F_Inputs_Formatted!H70,F_Inputs!$B:$B,F_Inputs!D:D)</f>
        <v>kg</v>
      </c>
      <c r="O70" s="11">
        <v>4</v>
      </c>
      <c r="P70" s="11"/>
      <c r="Q70" s="73" t="str">
        <f>IF(Overrides!Q70&lt;&gt;"",Overrides!Q70,F_Inputs_Formatted!Q70)</f>
        <v>##BLANK</v>
      </c>
      <c r="R70" s="73" t="str">
        <f>IF(Overrides!R70&lt;&gt;"",Overrides!R70,F_Inputs_Formatted!R70)</f>
        <v>##BLANK</v>
      </c>
      <c r="S70" s="73" t="str">
        <f>IF(Overrides!S70&lt;&gt;"",Overrides!S70,F_Inputs_Formatted!S70)</f>
        <v>##BLANK</v>
      </c>
      <c r="T70" s="73" t="str">
        <f>IF(Overrides!T70&lt;&gt;"",Overrides!T70,F_Inputs_Formatted!T70)</f>
        <v>##BLANK</v>
      </c>
      <c r="U70" s="73" t="str">
        <f>IF(Overrides!U70&lt;&gt;"",Overrides!U70,F_Inputs_Formatted!U70)</f>
        <v>##BLANK</v>
      </c>
      <c r="V70" s="73" t="str">
        <f>IF(Overrides!V70&lt;&gt;"",Overrides!V70,F_Inputs_Formatted!V70)</f>
        <v>##BLANK</v>
      </c>
      <c r="W70" s="73" t="str">
        <f>IF(Overrides!W70&lt;&gt;"",Overrides!W70,F_Inputs_Formatted!W70)</f>
        <v>##BLANK</v>
      </c>
      <c r="X70" s="73" t="str">
        <f>IF(Overrides!X70&lt;&gt;"",Overrides!X70,F_Inputs_Formatted!X70)</f>
        <v>##BLANK</v>
      </c>
      <c r="Y70" s="73" t="str">
        <f>IF(Overrides!Y70&lt;&gt;"",Overrides!Y70,F_Inputs_Formatted!Y70)</f>
        <v>##BLANK</v>
      </c>
      <c r="Z70" s="73" t="str">
        <f>IF(Overrides!Z70&lt;&gt;"",Overrides!Z70,F_Inputs_Formatted!Z70)</f>
        <v>##BLANK</v>
      </c>
      <c r="AA70" s="73" t="str">
        <f>IF(Overrides!AA70&lt;&gt;"",Overrides!AA70,F_Inputs_Formatted!AA70)</f>
        <v>##BLANK</v>
      </c>
      <c r="AB70" s="73" t="str">
        <f>IF(Overrides!AB70&lt;&gt;"",Overrides!AB70,F_Inputs_Formatted!AB70)</f>
        <v>##BLANK</v>
      </c>
      <c r="AC70" s="73" t="str">
        <f>IF(Overrides!AC70&lt;&gt;"",Overrides!AC70,F_Inputs_Formatted!AC70)</f>
        <v>##BLANK</v>
      </c>
      <c r="AD70" s="73" t="str">
        <f>IF(Overrides!AD70&lt;&gt;"",Overrides!AD70,F_Inputs_Formatted!AD70)</f>
        <v>##BLANK</v>
      </c>
      <c r="AE70" s="73" t="str">
        <f>IF(Overrides!AE70&lt;&gt;"",Overrides!AE70,F_Inputs_Formatted!AE70)</f>
        <v>##BLANK</v>
      </c>
      <c r="AF70" s="73" t="str">
        <f>IF(Overrides!AF70&lt;&gt;"",Overrides!AF70,F_Inputs_Formatted!AF70)</f>
        <v>##BLANK</v>
      </c>
      <c r="AG70" s="73" t="str">
        <f>IF(Overrides!AG70&lt;&gt;"",Overrides!AG70,F_Inputs_Formatted!AG70)</f>
        <v>##BLANK</v>
      </c>
      <c r="AH70" s="73" t="str">
        <f>IF(Overrides!AH70&lt;&gt;"",Overrides!AH70,F_Inputs_Formatted!AH70)</f>
        <v>##BLANK</v>
      </c>
      <c r="AI70" s="73" t="str">
        <f>IF(Overrides!AI70&lt;&gt;"",Overrides!AI70,F_Inputs_Formatted!AI70)</f>
        <v>##BLANK</v>
      </c>
      <c r="AK70" s="35"/>
    </row>
    <row r="71" spans="1:37" s="15" customFormat="1" ht="15" x14ac:dyDescent="0.25">
      <c r="A71" s="7"/>
      <c r="B71" s="9" t="s">
        <v>78</v>
      </c>
      <c r="C71" s="9" t="str">
        <f>_xlfn.XLOOKUP($B71,FD_Lists!$B$4:$B$25,FD_Lists!C$4:C$25)</f>
        <v>South West Water</v>
      </c>
      <c r="D71" s="9" t="str">
        <f>_xlfn.XLOOKUP($B71,FD_Lists!$B$4:$B$25,FD_Lists!D$4:D$25)</f>
        <v>England</v>
      </c>
      <c r="E71" s="9" t="str">
        <f>_xlfn.XLOOKUP($B71,FD_Lists!$B$4:$B$25,FD_Lists!E$4:E$25)</f>
        <v>Company</v>
      </c>
      <c r="F71" s="9" t="str">
        <f>_xlfn.XLOOKUP($B71,FD_Lists!$B$4:$B$25,FD_Lists!F$4:F$25)</f>
        <v>WaSC</v>
      </c>
      <c r="G71" s="10" t="s">
        <v>116</v>
      </c>
      <c r="H71" s="52" t="s">
        <v>127</v>
      </c>
      <c r="I71" s="11" t="str">
        <f t="shared" si="3"/>
        <v>SWBOUT5_09_C_PR24_OFWAT</v>
      </c>
      <c r="J71" s="11" t="s">
        <v>117</v>
      </c>
      <c r="K71" s="11" t="s">
        <v>118</v>
      </c>
      <c r="L71" s="11" t="s">
        <v>119</v>
      </c>
      <c r="M71" s="64" t="str">
        <f>_xlfn.XLOOKUP(F_Inputs_Formatted!H71,F_Inputs!$B:$B,F_Inputs!C:C)</f>
        <v>Underlying calculations for common performance commitments - wastewater - River water quality?(phosphorus) - Phosphorus emitted in the latest calendar year from treatment works that had a phosphorus limit.</v>
      </c>
      <c r="N71" s="64" t="str">
        <f>_xlfn.XLOOKUP(F_Inputs_Formatted!H71,F_Inputs!$B:$B,F_Inputs!D:D)</f>
        <v>kg</v>
      </c>
      <c r="O71" s="11">
        <v>4</v>
      </c>
      <c r="P71" s="11"/>
      <c r="Q71" s="73">
        <f>IF(Overrides!Q71&lt;&gt;"",Overrides!Q71,F_Inputs_Formatted!Q71)</f>
        <v>5210.3287700000001</v>
      </c>
      <c r="R71" s="73">
        <f>IF(Overrides!R71&lt;&gt;"",Overrides!R71,F_Inputs_Formatted!R71)</f>
        <v>5276.0521900000003</v>
      </c>
      <c r="S71" s="73">
        <f>IF(Overrides!S71&lt;&gt;"",Overrides!S71,F_Inputs_Formatted!S71)</f>
        <v>7900.9534199999998</v>
      </c>
      <c r="T71" s="73">
        <f>IF(Overrides!T71&lt;&gt;"",Overrides!T71,F_Inputs_Formatted!T71)</f>
        <v>6046.2475899999999</v>
      </c>
      <c r="U71" s="73">
        <f>IF(Overrides!U71&lt;&gt;"",Overrides!U71,F_Inputs_Formatted!U71)</f>
        <v>6487.2288699999999</v>
      </c>
      <c r="V71" s="73">
        <f>IF(Overrides!V71&lt;&gt;"",Overrides!V71,F_Inputs_Formatted!V71)</f>
        <v>9709.6743000000006</v>
      </c>
      <c r="W71" s="73">
        <f>IF(Overrides!W71&lt;&gt;"",Overrides!W71,F_Inputs_Formatted!W71)</f>
        <v>12873.113520000001</v>
      </c>
      <c r="X71" s="73">
        <f>IF(Overrides!X71&lt;&gt;"",Overrides!X71,F_Inputs_Formatted!X71)</f>
        <v>10687.23337</v>
      </c>
      <c r="Y71" s="73">
        <f>IF(Overrides!Y71&lt;&gt;"",Overrides!Y71,F_Inputs_Formatted!Y71)</f>
        <v>9628.054979999999</v>
      </c>
      <c r="Z71" s="73">
        <f>IF(Overrides!Z71&lt;&gt;"",Overrides!Z71,F_Inputs_Formatted!Z71)</f>
        <v>10984.057709999999</v>
      </c>
      <c r="AA71" s="73">
        <f>IF(Overrides!AA71&lt;&gt;"",Overrides!AA71,F_Inputs_Formatted!AA71)</f>
        <v>19421.893479999999</v>
      </c>
      <c r="AB71" s="73">
        <f>IF(Overrides!AB71&lt;&gt;"",Overrides!AB71,F_Inputs_Formatted!AB71)</f>
        <v>16404.501670000001</v>
      </c>
      <c r="AC71" s="73">
        <f>IF(Overrides!AC71&lt;&gt;"",Overrides!AC71,F_Inputs_Formatted!AC71)</f>
        <v>17341.023689999998</v>
      </c>
      <c r="AD71" s="73">
        <f>IF(Overrides!AD71&lt;&gt;"",Overrides!AD71,F_Inputs_Formatted!AD71)</f>
        <v>17300.373360000001</v>
      </c>
      <c r="AE71" s="73">
        <f>IF(Overrides!AE71&lt;&gt;"",Overrides!AE71,F_Inputs_Formatted!AE71)</f>
        <v>18335.17424</v>
      </c>
      <c r="AF71" s="73">
        <f>IF(Overrides!AF71&lt;&gt;"",Overrides!AF71,F_Inputs_Formatted!AF71)</f>
        <v>22410.887609999998</v>
      </c>
      <c r="AG71" s="73">
        <f>IF(Overrides!AG71&lt;&gt;"",Overrides!AG71,F_Inputs_Formatted!AG71)</f>
        <v>22472.941800000001</v>
      </c>
      <c r="AH71" s="73">
        <f>IF(Overrides!AH71&lt;&gt;"",Overrides!AH71,F_Inputs_Formatted!AH71)</f>
        <v>22708.498809999997</v>
      </c>
      <c r="AI71" s="73">
        <f>IF(Overrides!AI71&lt;&gt;"",Overrides!AI71,F_Inputs_Formatted!AI71)</f>
        <v>22315.192230000001</v>
      </c>
      <c r="AK71" s="35"/>
    </row>
    <row r="72" spans="1:37" s="15" customFormat="1" ht="15" x14ac:dyDescent="0.25">
      <c r="A72" s="7"/>
      <c r="B72" s="9" t="s">
        <v>90</v>
      </c>
      <c r="C72" s="9" t="str">
        <f>_xlfn.XLOOKUP($B72,FD_Lists!$B$4:$B$25,FD_Lists!C$4:C$25)</f>
        <v>Bristol Water</v>
      </c>
      <c r="D72" s="9" t="str">
        <f>_xlfn.XLOOKUP($B72,FD_Lists!$B$4:$B$25,FD_Lists!D$4:D$25)</f>
        <v>England</v>
      </c>
      <c r="E72" s="9" t="str">
        <f>_xlfn.XLOOKUP($B72,FD_Lists!$B$4:$B$25,FD_Lists!E$4:E$25)</f>
        <v>Company</v>
      </c>
      <c r="F72" s="9" t="str">
        <f>_xlfn.XLOOKUP($B72,FD_Lists!$B$4:$B$25,FD_Lists!F$4:F$25)</f>
        <v>WoC</v>
      </c>
      <c r="G72" s="10" t="s">
        <v>116</v>
      </c>
      <c r="H72" s="52" t="s">
        <v>127</v>
      </c>
      <c r="I72" s="11" t="str">
        <f t="shared" si="3"/>
        <v>BRLOUT5_09_C_PR24_OFWAT</v>
      </c>
      <c r="J72" s="11" t="s">
        <v>117</v>
      </c>
      <c r="K72" s="11" t="s">
        <v>118</v>
      </c>
      <c r="L72" s="11" t="s">
        <v>119</v>
      </c>
      <c r="M72" s="64" t="str">
        <f>_xlfn.XLOOKUP(F_Inputs_Formatted!H72,F_Inputs!$B:$B,F_Inputs!C:C)</f>
        <v>Underlying calculations for common performance commitments - wastewater - River water quality?(phosphorus) - Phosphorus emitted in the latest calendar year from treatment works that had a phosphorus limit.</v>
      </c>
      <c r="N72" s="64" t="str">
        <f>_xlfn.XLOOKUP(F_Inputs_Formatted!H72,F_Inputs!$B:$B,F_Inputs!D:D)</f>
        <v>kg</v>
      </c>
      <c r="O72" s="11">
        <v>4</v>
      </c>
      <c r="P72" s="11"/>
      <c r="Q72" s="73" t="str">
        <f>IF(Overrides!Q72&lt;&gt;"",Overrides!Q72,F_Inputs_Formatted!Q72)</f>
        <v>##BLANK</v>
      </c>
      <c r="R72" s="73" t="str">
        <f>IF(Overrides!R72&lt;&gt;"",Overrides!R72,F_Inputs_Formatted!R72)</f>
        <v>##BLANK</v>
      </c>
      <c r="S72" s="73" t="str">
        <f>IF(Overrides!S72&lt;&gt;"",Overrides!S72,F_Inputs_Formatted!S72)</f>
        <v>##BLANK</v>
      </c>
      <c r="T72" s="73" t="str">
        <f>IF(Overrides!T72&lt;&gt;"",Overrides!T72,F_Inputs_Formatted!T72)</f>
        <v>##BLANK</v>
      </c>
      <c r="U72" s="73" t="str">
        <f>IF(Overrides!U72&lt;&gt;"",Overrides!U72,F_Inputs_Formatted!U72)</f>
        <v>##BLANK</v>
      </c>
      <c r="V72" s="73" t="str">
        <f>IF(Overrides!V72&lt;&gt;"",Overrides!V72,F_Inputs_Formatted!V72)</f>
        <v>##BLANK</v>
      </c>
      <c r="W72" s="73" t="str">
        <f>IF(Overrides!W72&lt;&gt;"",Overrides!W72,F_Inputs_Formatted!W72)</f>
        <v>##BLANK</v>
      </c>
      <c r="X72" s="73" t="str">
        <f>IF(Overrides!X72&lt;&gt;"",Overrides!X72,F_Inputs_Formatted!X72)</f>
        <v>##BLANK</v>
      </c>
      <c r="Y72" s="73" t="str">
        <f>IF(Overrides!Y72&lt;&gt;"",Overrides!Y72,F_Inputs_Formatted!Y72)</f>
        <v>##BLANK</v>
      </c>
      <c r="Z72" s="73" t="str">
        <f>IF(Overrides!Z72&lt;&gt;"",Overrides!Z72,F_Inputs_Formatted!Z72)</f>
        <v>##BLANK</v>
      </c>
      <c r="AA72" s="73" t="str">
        <f>IF(Overrides!AA72&lt;&gt;"",Overrides!AA72,F_Inputs_Formatted!AA72)</f>
        <v>##BLANK</v>
      </c>
      <c r="AB72" s="73" t="str">
        <f>IF(Overrides!AB72&lt;&gt;"",Overrides!AB72,F_Inputs_Formatted!AB72)</f>
        <v>##BLANK</v>
      </c>
      <c r="AC72" s="73" t="str">
        <f>IF(Overrides!AC72&lt;&gt;"",Overrides!AC72,F_Inputs_Formatted!AC72)</f>
        <v>##BLANK</v>
      </c>
      <c r="AD72" s="73" t="str">
        <f>IF(Overrides!AD72&lt;&gt;"",Overrides!AD72,F_Inputs_Formatted!AD72)</f>
        <v>##BLANK</v>
      </c>
      <c r="AE72" s="73" t="str">
        <f>IF(Overrides!AE72&lt;&gt;"",Overrides!AE72,F_Inputs_Formatted!AE72)</f>
        <v>##BLANK</v>
      </c>
      <c r="AF72" s="73" t="str">
        <f>IF(Overrides!AF72&lt;&gt;"",Overrides!AF72,F_Inputs_Formatted!AF72)</f>
        <v>##BLANK</v>
      </c>
      <c r="AG72" s="73" t="str">
        <f>IF(Overrides!AG72&lt;&gt;"",Overrides!AG72,F_Inputs_Formatted!AG72)</f>
        <v>##BLANK</v>
      </c>
      <c r="AH72" s="73" t="str">
        <f>IF(Overrides!AH72&lt;&gt;"",Overrides!AH72,F_Inputs_Formatted!AH72)</f>
        <v>##BLANK</v>
      </c>
      <c r="AI72" s="73" t="str">
        <f>IF(Overrides!AI72&lt;&gt;"",Overrides!AI72,F_Inputs_Formatted!AI72)</f>
        <v>##BLANK</v>
      </c>
      <c r="AK72" s="35"/>
    </row>
    <row r="73" spans="1:37" s="15" customFormat="1" ht="15" x14ac:dyDescent="0.25">
      <c r="A73" s="7"/>
      <c r="B73" s="8" t="s">
        <v>47</v>
      </c>
      <c r="C73" s="9" t="str">
        <f>_xlfn.XLOOKUP($B73,FD_Lists!$B$4:$B$25,FD_Lists!C$4:C$25)</f>
        <v>Anglian Water</v>
      </c>
      <c r="D73" s="9" t="str">
        <f>_xlfn.XLOOKUP($B73,FD_Lists!$B$4:$B$25,FD_Lists!D$4:D$25)</f>
        <v>England</v>
      </c>
      <c r="E73" s="9" t="str">
        <f>_xlfn.XLOOKUP($B73,FD_Lists!$B$4:$B$25,FD_Lists!E$4:E$25)</f>
        <v>Company</v>
      </c>
      <c r="F73" s="9" t="str">
        <f>_xlfn.XLOOKUP($B73,FD_Lists!$B$4:$B$25,FD_Lists!F$4:F$25)</f>
        <v>WaSC</v>
      </c>
      <c r="G73" s="10" t="s">
        <v>116</v>
      </c>
      <c r="H73" s="52" t="s">
        <v>128</v>
      </c>
      <c r="I73" s="11" t="str">
        <f>B73&amp;H73</f>
        <v>ANHOUT5_09_D_PR24_OFWAT</v>
      </c>
      <c r="J73" s="11" t="s">
        <v>117</v>
      </c>
      <c r="K73" s="11" t="s">
        <v>118</v>
      </c>
      <c r="L73" s="11" t="s">
        <v>119</v>
      </c>
      <c r="M73" s="64" t="str">
        <f>_xlfn.XLOOKUP(F_Inputs_Formatted!H73,F_Inputs!$B:$B,F_Inputs!C:C)</f>
        <v>Underlying calculations for common performance commitments - wastewater - River water quality?(phosphorus) - Change in phosphorus discharged from treatment works</v>
      </c>
      <c r="N73" s="64" t="str">
        <f>_xlfn.XLOOKUP(F_Inputs_Formatted!H73,F_Inputs!$B:$B,F_Inputs!D:D)</f>
        <v>kg</v>
      </c>
      <c r="O73" s="11">
        <v>4</v>
      </c>
      <c r="P73" s="11"/>
      <c r="Q73" s="73">
        <f>IF(Overrides!Q73&lt;&gt;"",Overrides!Q73,F_Inputs_Formatted!Q73)</f>
        <v>0</v>
      </c>
      <c r="R73" s="73">
        <f>IF(Overrides!R73&lt;&gt;"",Overrides!R73,F_Inputs_Formatted!R73)</f>
        <v>-43268</v>
      </c>
      <c r="S73" s="73">
        <f>IF(Overrides!S73&lt;&gt;"",Overrides!S73,F_Inputs_Formatted!S73)</f>
        <v>-28594</v>
      </c>
      <c r="T73" s="73">
        <f>IF(Overrides!T73&lt;&gt;"",Overrides!T73,F_Inputs_Formatted!T73)</f>
        <v>-295286</v>
      </c>
      <c r="U73" s="73">
        <f>IF(Overrides!U73&lt;&gt;"",Overrides!U73,F_Inputs_Formatted!U73)</f>
        <v>-394160</v>
      </c>
      <c r="V73" s="73">
        <f>IF(Overrides!V73&lt;&gt;"",Overrides!V73,F_Inputs_Formatted!V73)</f>
        <v>-442220</v>
      </c>
      <c r="W73" s="73">
        <f>IF(Overrides!W73&lt;&gt;"",Overrides!W73,F_Inputs_Formatted!W73)</f>
        <v>-401030</v>
      </c>
      <c r="X73" s="73">
        <f>IF(Overrides!X73&lt;&gt;"",Overrides!X73,F_Inputs_Formatted!X73)</f>
        <v>-374868</v>
      </c>
      <c r="Y73" s="73">
        <f>IF(Overrides!Y73&lt;&gt;"",Overrides!Y73,F_Inputs_Formatted!Y73)</f>
        <v>-343798</v>
      </c>
      <c r="Z73" s="73">
        <f>IF(Overrides!Z73&lt;&gt;"",Overrides!Z73,F_Inputs_Formatted!Z73)</f>
        <v>0</v>
      </c>
      <c r="AA73" s="73">
        <f>IF(Overrides!AA73&lt;&gt;"",Overrides!AA73,F_Inputs_Formatted!AA73)</f>
        <v>12295</v>
      </c>
      <c r="AB73" s="73">
        <f>IF(Overrides!AB73&lt;&gt;"",Overrides!AB73,F_Inputs_Formatted!AB73)</f>
        <v>53721</v>
      </c>
      <c r="AC73" s="73">
        <f>IF(Overrides!AC73&lt;&gt;"",Overrides!AC73,F_Inputs_Formatted!AC73)</f>
        <v>-5681</v>
      </c>
      <c r="AD73" s="73">
        <f>IF(Overrides!AD73&lt;&gt;"",Overrides!AD73,F_Inputs_Formatted!AD73)</f>
        <v>-63368</v>
      </c>
      <c r="AE73" s="73">
        <f>IF(Overrides!AE73&lt;&gt;"",Overrides!AE73,F_Inputs_Formatted!AE73)</f>
        <v>126352</v>
      </c>
      <c r="AF73" s="73">
        <f>IF(Overrides!AF73&lt;&gt;"",Overrides!AF73,F_Inputs_Formatted!AF73)</f>
        <v>122497</v>
      </c>
      <c r="AG73" s="73">
        <f>IF(Overrides!AG73&lt;&gt;"",Overrides!AG73,F_Inputs_Formatted!AG73)</f>
        <v>128411</v>
      </c>
      <c r="AH73" s="73">
        <f>IF(Overrides!AH73&lt;&gt;"",Overrides!AH73,F_Inputs_Formatted!AH73)</f>
        <v>138438</v>
      </c>
      <c r="AI73" s="73">
        <f>IF(Overrides!AI73&lt;&gt;"",Overrides!AI73,F_Inputs_Formatted!AI73)</f>
        <v>137571</v>
      </c>
      <c r="AK73" s="35"/>
    </row>
    <row r="74" spans="1:37" s="15" customFormat="1" ht="15" x14ac:dyDescent="0.25">
      <c r="A74" s="7"/>
      <c r="B74" s="9" t="s">
        <v>69</v>
      </c>
      <c r="C74" s="9" t="str">
        <f>_xlfn.XLOOKUP($B74,FD_Lists!$B$4:$B$25,FD_Lists!C$4:C$25)</f>
        <v>Dŵr Cymru</v>
      </c>
      <c r="D74" s="9" t="str">
        <f>_xlfn.XLOOKUP($B74,FD_Lists!$B$4:$B$25,FD_Lists!D$4:D$25)</f>
        <v>Wales</v>
      </c>
      <c r="E74" s="9" t="str">
        <f>_xlfn.XLOOKUP($B74,FD_Lists!$B$4:$B$25,FD_Lists!E$4:E$25)</f>
        <v>Company</v>
      </c>
      <c r="F74" s="9" t="str">
        <f>_xlfn.XLOOKUP($B74,FD_Lists!$B$4:$B$25,FD_Lists!F$4:F$25)</f>
        <v>WaSC</v>
      </c>
      <c r="G74" s="10" t="s">
        <v>116</v>
      </c>
      <c r="H74" s="52" t="s">
        <v>128</v>
      </c>
      <c r="I74" s="11" t="str">
        <f t="shared" ref="I74:I89" si="4">B74&amp;H74</f>
        <v>WSHOUT5_09_D_PR24_OFWAT</v>
      </c>
      <c r="J74" s="11" t="s">
        <v>117</v>
      </c>
      <c r="K74" s="11" t="s">
        <v>118</v>
      </c>
      <c r="L74" s="11" t="s">
        <v>119</v>
      </c>
      <c r="M74" s="64" t="str">
        <f>_xlfn.XLOOKUP(F_Inputs_Formatted!H74,F_Inputs!$B:$B,F_Inputs!C:C)</f>
        <v>Underlying calculations for common performance commitments - wastewater - River water quality?(phosphorus) - Change in phosphorus discharged from treatment works</v>
      </c>
      <c r="N74" s="64" t="str">
        <f>_xlfn.XLOOKUP(F_Inputs_Formatted!H74,F_Inputs!$B:$B,F_Inputs!D:D)</f>
        <v>kg</v>
      </c>
      <c r="O74" s="11">
        <v>4</v>
      </c>
      <c r="P74" s="11"/>
      <c r="Q74" s="73">
        <f>IF(Overrides!Q74&lt;&gt;"",Overrides!Q74,F_Inputs_Formatted!Q74)</f>
        <v>20004.174500000001</v>
      </c>
      <c r="R74" s="73">
        <f>IF(Overrides!R74&lt;&gt;"",Overrides!R74,F_Inputs_Formatted!R74)</f>
        <v>17928.231199999998</v>
      </c>
      <c r="S74" s="73">
        <f>IF(Overrides!S74&lt;&gt;"",Overrides!S74,F_Inputs_Formatted!S74)</f>
        <v>6948.5010000000002</v>
      </c>
      <c r="T74" s="73">
        <f>IF(Overrides!T74&lt;&gt;"",Overrides!T74,F_Inputs_Formatted!T74)</f>
        <v>10158.2323</v>
      </c>
      <c r="U74" s="73">
        <f>IF(Overrides!U74&lt;&gt;"",Overrides!U74,F_Inputs_Formatted!U74)</f>
        <v>-13138.8315</v>
      </c>
      <c r="V74" s="73">
        <f>IF(Overrides!V74&lt;&gt;"",Overrides!V74,F_Inputs_Formatted!V74)</f>
        <v>3740.6430999999998</v>
      </c>
      <c r="W74" s="73">
        <f>IF(Overrides!W74&lt;&gt;"",Overrides!W74,F_Inputs_Formatted!W74)</f>
        <v>-2914.6217999999999</v>
      </c>
      <c r="X74" s="73">
        <f>IF(Overrides!X74&lt;&gt;"",Overrides!X74,F_Inputs_Formatted!X74)</f>
        <v>-1856.5552</v>
      </c>
      <c r="Y74" s="73">
        <f>IF(Overrides!Y74&lt;&gt;"",Overrides!Y74,F_Inputs_Formatted!Y74)</f>
        <v>-351.86110000000002</v>
      </c>
      <c r="Z74" s="73">
        <f>IF(Overrides!Z74&lt;&gt;"",Overrides!Z74,F_Inputs_Formatted!Z74)</f>
        <v>0</v>
      </c>
      <c r="AA74" s="73">
        <f>IF(Overrides!AA74&lt;&gt;"",Overrides!AA74,F_Inputs_Formatted!AA74)</f>
        <v>6808.2659000000003</v>
      </c>
      <c r="AB74" s="73">
        <f>IF(Overrides!AB74&lt;&gt;"",Overrides!AB74,F_Inputs_Formatted!AB74)</f>
        <v>11238.1333</v>
      </c>
      <c r="AC74" s="73">
        <f>IF(Overrides!AC74&lt;&gt;"",Overrides!AC74,F_Inputs_Formatted!AC74)</f>
        <v>24.4619</v>
      </c>
      <c r="AD74" s="73">
        <f>IF(Overrides!AD74&lt;&gt;"",Overrides!AD74,F_Inputs_Formatted!AD74)</f>
        <v>39804.144899999999</v>
      </c>
      <c r="AE74" s="73">
        <f>IF(Overrides!AE74&lt;&gt;"",Overrides!AE74,F_Inputs_Formatted!AE74)</f>
        <v>43517.241300000002</v>
      </c>
      <c r="AF74" s="73">
        <f>IF(Overrides!AF74&lt;&gt;"",Overrides!AF74,F_Inputs_Formatted!AF74)</f>
        <v>87343.669200000004</v>
      </c>
      <c r="AG74" s="73">
        <f>IF(Overrides!AG74&lt;&gt;"",Overrides!AG74,F_Inputs_Formatted!AG74)</f>
        <v>87556.453699999998</v>
      </c>
      <c r="AH74" s="73">
        <f>IF(Overrides!AH74&lt;&gt;"",Overrides!AH74,F_Inputs_Formatted!AH74)</f>
        <v>97464.015400000004</v>
      </c>
      <c r="AI74" s="73">
        <f>IF(Overrides!AI74&lt;&gt;"",Overrides!AI74,F_Inputs_Formatted!AI74)</f>
        <v>98152.173699999999</v>
      </c>
      <c r="AK74" s="35"/>
    </row>
    <row r="75" spans="1:37" s="15" customFormat="1" ht="15" x14ac:dyDescent="0.25">
      <c r="A75" s="7"/>
      <c r="B75" s="9" t="s">
        <v>71</v>
      </c>
      <c r="C75" s="9" t="str">
        <f>_xlfn.XLOOKUP($B75,FD_Lists!$B$4:$B$25,FD_Lists!C$4:C$25)</f>
        <v>Hafren Dyfrdwy</v>
      </c>
      <c r="D75" s="9" t="str">
        <f>_xlfn.XLOOKUP($B75,FD_Lists!$B$4:$B$25,FD_Lists!D$4:D$25)</f>
        <v>Wales</v>
      </c>
      <c r="E75" s="9" t="str">
        <f>_xlfn.XLOOKUP($B75,FD_Lists!$B$4:$B$25,FD_Lists!E$4:E$25)</f>
        <v>Company</v>
      </c>
      <c r="F75" s="9" t="str">
        <f>_xlfn.XLOOKUP($B75,FD_Lists!$B$4:$B$25,FD_Lists!F$4:F$25)</f>
        <v>WaSC</v>
      </c>
      <c r="G75" s="10" t="s">
        <v>116</v>
      </c>
      <c r="H75" s="52" t="s">
        <v>128</v>
      </c>
      <c r="I75" s="11" t="str">
        <f t="shared" si="4"/>
        <v>HDDOUT5_09_D_PR24_OFWAT</v>
      </c>
      <c r="J75" s="11" t="s">
        <v>117</v>
      </c>
      <c r="K75" s="11" t="s">
        <v>118</v>
      </c>
      <c r="L75" s="11" t="s">
        <v>119</v>
      </c>
      <c r="M75" s="64" t="str">
        <f>_xlfn.XLOOKUP(F_Inputs_Formatted!H75,F_Inputs!$B:$B,F_Inputs!C:C)</f>
        <v>Underlying calculations for common performance commitments - wastewater - River water quality?(phosphorus) - Change in phosphorus discharged from treatment works</v>
      </c>
      <c r="N75" s="64" t="str">
        <f>_xlfn.XLOOKUP(F_Inputs_Formatted!H75,F_Inputs!$B:$B,F_Inputs!D:D)</f>
        <v>kg</v>
      </c>
      <c r="O75" s="11">
        <v>4</v>
      </c>
      <c r="P75" s="11"/>
      <c r="Q75" s="73">
        <f>IF(Overrides!Q75&lt;&gt;"",Overrides!Q75,F_Inputs_Formatted!Q75)</f>
        <v>-133.59039999999999</v>
      </c>
      <c r="R75" s="73">
        <f>IF(Overrides!R75&lt;&gt;"",Overrides!R75,F_Inputs_Formatted!R75)</f>
        <v>-22.960899999999999</v>
      </c>
      <c r="S75" s="73">
        <f>IF(Overrides!S75&lt;&gt;"",Overrides!S75,F_Inputs_Formatted!S75)</f>
        <v>7.1242000000000001</v>
      </c>
      <c r="T75" s="73">
        <f>IF(Overrides!T75&lt;&gt;"",Overrides!T75,F_Inputs_Formatted!T75)</f>
        <v>10.837400000000001</v>
      </c>
      <c r="U75" s="73">
        <f>IF(Overrides!U75&lt;&gt;"",Overrides!U75,F_Inputs_Formatted!U75)</f>
        <v>-129.75899999999999</v>
      </c>
      <c r="V75" s="73">
        <f>IF(Overrides!V75&lt;&gt;"",Overrides!V75,F_Inputs_Formatted!V75)</f>
        <v>-16.237100000000002</v>
      </c>
      <c r="W75" s="73">
        <f>IF(Overrides!W75&lt;&gt;"",Overrides!W75,F_Inputs_Formatted!W75)</f>
        <v>-7.7344999999999997</v>
      </c>
      <c r="X75" s="73">
        <f>IF(Overrides!X75&lt;&gt;"",Overrides!X75,F_Inputs_Formatted!X75)</f>
        <v>20.517900000000001</v>
      </c>
      <c r="Y75" s="73">
        <f>IF(Overrides!Y75&lt;&gt;"",Overrides!Y75,F_Inputs_Formatted!Y75)</f>
        <v>25.613</v>
      </c>
      <c r="Z75" s="73">
        <f>IF(Overrides!Z75&lt;&gt;"",Overrides!Z75,F_Inputs_Formatted!Z75)</f>
        <v>0</v>
      </c>
      <c r="AA75" s="73">
        <f>IF(Overrides!AA75&lt;&gt;"",Overrides!AA75,F_Inputs_Formatted!AA75)</f>
        <v>-29.446400000000001</v>
      </c>
      <c r="AB75" s="73">
        <f>IF(Overrides!AB75&lt;&gt;"",Overrides!AB75,F_Inputs_Formatted!AB75)</f>
        <v>-74.989599999999996</v>
      </c>
      <c r="AC75" s="73">
        <f>IF(Overrides!AC75&lt;&gt;"",Overrides!AC75,F_Inputs_Formatted!AC75)</f>
        <v>0</v>
      </c>
      <c r="AD75" s="73">
        <f>IF(Overrides!AD75&lt;&gt;"",Overrides!AD75,F_Inputs_Formatted!AD75)</f>
        <v>0</v>
      </c>
      <c r="AE75" s="73">
        <f>IF(Overrides!AE75&lt;&gt;"",Overrides!AE75,F_Inputs_Formatted!AE75)</f>
        <v>3443.2865999999999</v>
      </c>
      <c r="AF75" s="73">
        <f>IF(Overrides!AF75&lt;&gt;"",Overrides!AF75,F_Inputs_Formatted!AF75)</f>
        <v>3443.2865999999999</v>
      </c>
      <c r="AG75" s="73">
        <f>IF(Overrides!AG75&lt;&gt;"",Overrides!AG75,F_Inputs_Formatted!AG75)</f>
        <v>3443.2865999999999</v>
      </c>
      <c r="AH75" s="73">
        <f>IF(Overrides!AH75&lt;&gt;"",Overrides!AH75,F_Inputs_Formatted!AH75)</f>
        <v>3443.2865999999999</v>
      </c>
      <c r="AI75" s="73">
        <f>IF(Overrides!AI75&lt;&gt;"",Overrides!AI75,F_Inputs_Formatted!AI75)</f>
        <v>3443.2865999999999</v>
      </c>
      <c r="AK75" s="35"/>
    </row>
    <row r="76" spans="1:37" s="15" customFormat="1" ht="15" x14ac:dyDescent="0.25">
      <c r="A76" s="7"/>
      <c r="B76" s="9" t="s">
        <v>75</v>
      </c>
      <c r="C76" s="9" t="str">
        <f>_xlfn.XLOOKUP($B76,FD_Lists!$B$4:$B$25,FD_Lists!C$4:C$25)</f>
        <v>Northumbrian Water</v>
      </c>
      <c r="D76" s="9" t="str">
        <f>_xlfn.XLOOKUP($B76,FD_Lists!$B$4:$B$25,FD_Lists!D$4:D$25)</f>
        <v>England</v>
      </c>
      <c r="E76" s="9" t="str">
        <f>_xlfn.XLOOKUP($B76,FD_Lists!$B$4:$B$25,FD_Lists!E$4:E$25)</f>
        <v>Company</v>
      </c>
      <c r="F76" s="9" t="str">
        <f>_xlfn.XLOOKUP($B76,FD_Lists!$B$4:$B$25,FD_Lists!F$4:F$25)</f>
        <v>WaSC</v>
      </c>
      <c r="G76" s="10" t="s">
        <v>116</v>
      </c>
      <c r="H76" s="52" t="s">
        <v>128</v>
      </c>
      <c r="I76" s="11" t="str">
        <f t="shared" si="4"/>
        <v>NESOUT5_09_D_PR24_OFWAT</v>
      </c>
      <c r="J76" s="11" t="s">
        <v>117</v>
      </c>
      <c r="K76" s="11" t="s">
        <v>118</v>
      </c>
      <c r="L76" s="11" t="s">
        <v>119</v>
      </c>
      <c r="M76" s="64" t="str">
        <f>_xlfn.XLOOKUP(F_Inputs_Formatted!H76,F_Inputs!$B:$B,F_Inputs!C:C)</f>
        <v>Underlying calculations for common performance commitments - wastewater - River water quality?(phosphorus) - Change in phosphorus discharged from treatment works</v>
      </c>
      <c r="N76" s="64" t="str">
        <f>_xlfn.XLOOKUP(F_Inputs_Formatted!H76,F_Inputs!$B:$B,F_Inputs!D:D)</f>
        <v>kg</v>
      </c>
      <c r="O76" s="11">
        <v>4</v>
      </c>
      <c r="P76" s="11"/>
      <c r="Q76" s="73">
        <f>IF(Overrides!Q76&lt;&gt;"",Overrides!Q76,F_Inputs_Formatted!Q76)</f>
        <v>0</v>
      </c>
      <c r="R76" s="73">
        <f>IF(Overrides!R76&lt;&gt;"",Overrides!R76,F_Inputs_Formatted!R76)</f>
        <v>0</v>
      </c>
      <c r="S76" s="73">
        <f>IF(Overrides!S76&lt;&gt;"",Overrides!S76,F_Inputs_Formatted!S76)</f>
        <v>0</v>
      </c>
      <c r="T76" s="73">
        <f>IF(Overrides!T76&lt;&gt;"",Overrides!T76,F_Inputs_Formatted!T76)</f>
        <v>0</v>
      </c>
      <c r="U76" s="73">
        <f>IF(Overrides!U76&lt;&gt;"",Overrides!U76,F_Inputs_Formatted!U76)</f>
        <v>0</v>
      </c>
      <c r="V76" s="73">
        <f>IF(Overrides!V76&lt;&gt;"",Overrides!V76,F_Inputs_Formatted!V76)</f>
        <v>0</v>
      </c>
      <c r="W76" s="73">
        <f>IF(Overrides!W76&lt;&gt;"",Overrides!W76,F_Inputs_Formatted!W76)</f>
        <v>0</v>
      </c>
      <c r="X76" s="73">
        <f>IF(Overrides!X76&lt;&gt;"",Overrides!X76,F_Inputs_Formatted!X76)</f>
        <v>0</v>
      </c>
      <c r="Y76" s="73">
        <f>IF(Overrides!Y76&lt;&gt;"",Overrides!Y76,F_Inputs_Formatted!Y76)</f>
        <v>0</v>
      </c>
      <c r="Z76" s="73">
        <f>IF(Overrides!Z76&lt;&gt;"",Overrides!Z76,F_Inputs_Formatted!Z76)</f>
        <v>0</v>
      </c>
      <c r="AA76" s="73">
        <f>IF(Overrides!AA76&lt;&gt;"",Overrides!AA76,F_Inputs_Formatted!AA76)</f>
        <v>2277.4249</v>
      </c>
      <c r="AB76" s="73">
        <f>IF(Overrides!AB76&lt;&gt;"",Overrides!AB76,F_Inputs_Formatted!AB76)</f>
        <v>6394.0753999999997</v>
      </c>
      <c r="AC76" s="73">
        <f>IF(Overrides!AC76&lt;&gt;"",Overrides!AC76,F_Inputs_Formatted!AC76)</f>
        <v>2649.4971</v>
      </c>
      <c r="AD76" s="73">
        <f>IF(Overrides!AD76&lt;&gt;"",Overrides!AD76,F_Inputs_Formatted!AD76)</f>
        <v>-28286.611199999999</v>
      </c>
      <c r="AE76" s="73">
        <f>IF(Overrides!AE76&lt;&gt;"",Overrides!AE76,F_Inputs_Formatted!AE76)</f>
        <v>-10004.439700000001</v>
      </c>
      <c r="AF76" s="73">
        <f>IF(Overrides!AF76&lt;&gt;"",Overrides!AF76,F_Inputs_Formatted!AF76)</f>
        <v>-9210.9467999999997</v>
      </c>
      <c r="AG76" s="73">
        <f>IF(Overrides!AG76&lt;&gt;"",Overrides!AG76,F_Inputs_Formatted!AG76)</f>
        <v>7121.2232999999997</v>
      </c>
      <c r="AH76" s="73">
        <f>IF(Overrides!AH76&lt;&gt;"",Overrides!AH76,F_Inputs_Formatted!AH76)</f>
        <v>7340.5941999999995</v>
      </c>
      <c r="AI76" s="73">
        <f>IF(Overrides!AI76&lt;&gt;"",Overrides!AI76,F_Inputs_Formatted!AI76)</f>
        <v>7567.4960000000001</v>
      </c>
      <c r="AK76" s="35"/>
    </row>
    <row r="77" spans="1:37" s="15" customFormat="1" ht="15" x14ac:dyDescent="0.25">
      <c r="A77" s="7"/>
      <c r="B77" s="9" t="s">
        <v>76</v>
      </c>
      <c r="C77" s="9" t="str">
        <f>_xlfn.XLOOKUP($B77,FD_Lists!$B$4:$B$25,FD_Lists!C$4:C$25)</f>
        <v>Severn Trent Water</v>
      </c>
      <c r="D77" s="9" t="str">
        <f>_xlfn.XLOOKUP($B77,FD_Lists!$B$4:$B$25,FD_Lists!D$4:D$25)</f>
        <v>England</v>
      </c>
      <c r="E77" s="9" t="str">
        <f>_xlfn.XLOOKUP($B77,FD_Lists!$B$4:$B$25,FD_Lists!E$4:E$25)</f>
        <v>Company</v>
      </c>
      <c r="F77" s="9" t="str">
        <f>_xlfn.XLOOKUP($B77,FD_Lists!$B$4:$B$25,FD_Lists!F$4:F$25)</f>
        <v>WaSC</v>
      </c>
      <c r="G77" s="10" t="s">
        <v>116</v>
      </c>
      <c r="H77" s="52" t="s">
        <v>128</v>
      </c>
      <c r="I77" s="11" t="str">
        <f t="shared" si="4"/>
        <v>SVEOUT5_09_D_PR24_OFWAT</v>
      </c>
      <c r="J77" s="11" t="s">
        <v>117</v>
      </c>
      <c r="K77" s="11" t="s">
        <v>118</v>
      </c>
      <c r="L77" s="11" t="s">
        <v>119</v>
      </c>
      <c r="M77" s="64" t="str">
        <f>_xlfn.XLOOKUP(F_Inputs_Formatted!H77,F_Inputs!$B:$B,F_Inputs!C:C)</f>
        <v>Underlying calculations for common performance commitments - wastewater - River water quality?(phosphorus) - Change in phosphorus discharged from treatment works</v>
      </c>
      <c r="N77" s="64" t="str">
        <f>_xlfn.XLOOKUP(F_Inputs_Formatted!H77,F_Inputs!$B:$B,F_Inputs!D:D)</f>
        <v>kg</v>
      </c>
      <c r="O77" s="11">
        <v>4</v>
      </c>
      <c r="P77" s="11"/>
      <c r="Q77" s="73">
        <f>IF(Overrides!Q77&lt;&gt;"",Overrides!Q77,F_Inputs_Formatted!Q77)</f>
        <v>0</v>
      </c>
      <c r="R77" s="73">
        <f>IF(Overrides!R77&lt;&gt;"",Overrides!R77,F_Inputs_Formatted!R77)</f>
        <v>0</v>
      </c>
      <c r="S77" s="73">
        <f>IF(Overrides!S77&lt;&gt;"",Overrides!S77,F_Inputs_Formatted!S77)</f>
        <v>0</v>
      </c>
      <c r="T77" s="73">
        <f>IF(Overrides!T77&lt;&gt;"",Overrides!T77,F_Inputs_Formatted!T77)</f>
        <v>0</v>
      </c>
      <c r="U77" s="73">
        <f>IF(Overrides!U77&lt;&gt;"",Overrides!U77,F_Inputs_Formatted!U77)</f>
        <v>0</v>
      </c>
      <c r="V77" s="73">
        <f>IF(Overrides!V77&lt;&gt;"",Overrides!V77,F_Inputs_Formatted!V77)</f>
        <v>0</v>
      </c>
      <c r="W77" s="73">
        <f>IF(Overrides!W77&lt;&gt;"",Overrides!W77,F_Inputs_Formatted!W77)</f>
        <v>0</v>
      </c>
      <c r="X77" s="73">
        <f>IF(Overrides!X77&lt;&gt;"",Overrides!X77,F_Inputs_Formatted!X77)</f>
        <v>0</v>
      </c>
      <c r="Y77" s="73">
        <f>IF(Overrides!Y77&lt;&gt;"",Overrides!Y77,F_Inputs_Formatted!Y77)</f>
        <v>0</v>
      </c>
      <c r="Z77" s="73">
        <f>IF(Overrides!Z77&lt;&gt;"",Overrides!Z77,F_Inputs_Formatted!Z77)</f>
        <v>0</v>
      </c>
      <c r="AA77" s="73">
        <f>IF(Overrides!AA77&lt;&gt;"",Overrides!AA77,F_Inputs_Formatted!AA77)</f>
        <v>184831.89910000001</v>
      </c>
      <c r="AB77" s="73">
        <f>IF(Overrides!AB77&lt;&gt;"",Overrides!AB77,F_Inputs_Formatted!AB77)</f>
        <v>169482.05960000001</v>
      </c>
      <c r="AC77" s="73">
        <f>IF(Overrides!AC77&lt;&gt;"",Overrides!AC77,F_Inputs_Formatted!AC77)</f>
        <v>180966.53</v>
      </c>
      <c r="AD77" s="73">
        <f>IF(Overrides!AD77&lt;&gt;"",Overrides!AD77,F_Inputs_Formatted!AD77)</f>
        <v>186267.44639999999</v>
      </c>
      <c r="AE77" s="73">
        <f>IF(Overrides!AE77&lt;&gt;"",Overrides!AE77,F_Inputs_Formatted!AE77)</f>
        <v>585367.69090000005</v>
      </c>
      <c r="AF77" s="73">
        <f>IF(Overrides!AF77&lt;&gt;"",Overrides!AF77,F_Inputs_Formatted!AF77)</f>
        <v>623415.72560000001</v>
      </c>
      <c r="AG77" s="73">
        <f>IF(Overrides!AG77&lt;&gt;"",Overrides!AG77,F_Inputs_Formatted!AG77)</f>
        <v>779730.41119999997</v>
      </c>
      <c r="AH77" s="73">
        <f>IF(Overrides!AH77&lt;&gt;"",Overrides!AH77,F_Inputs_Formatted!AH77)</f>
        <v>886671.86739999999</v>
      </c>
      <c r="AI77" s="73">
        <f>IF(Overrides!AI77&lt;&gt;"",Overrides!AI77,F_Inputs_Formatted!AI77)</f>
        <v>886671.86739999999</v>
      </c>
      <c r="AK77" s="35"/>
    </row>
    <row r="78" spans="1:37" s="15" customFormat="1" ht="15" x14ac:dyDescent="0.25">
      <c r="A78" s="7"/>
      <c r="B78" s="9" t="s">
        <v>81</v>
      </c>
      <c r="C78" s="9" t="str">
        <f>_xlfn.XLOOKUP($B78,FD_Lists!$B$4:$B$25,FD_Lists!C$4:C$25)</f>
        <v>Southern Water</v>
      </c>
      <c r="D78" s="9" t="str">
        <f>_xlfn.XLOOKUP($B78,FD_Lists!$B$4:$B$25,FD_Lists!D$4:D$25)</f>
        <v>England</v>
      </c>
      <c r="E78" s="9" t="str">
        <f>_xlfn.XLOOKUP($B78,FD_Lists!$B$4:$B$25,FD_Lists!E$4:E$25)</f>
        <v>Company</v>
      </c>
      <c r="F78" s="9" t="str">
        <f>_xlfn.XLOOKUP($B78,FD_Lists!$B$4:$B$25,FD_Lists!F$4:F$25)</f>
        <v>WaSC</v>
      </c>
      <c r="G78" s="10" t="s">
        <v>116</v>
      </c>
      <c r="H78" s="52" t="s">
        <v>128</v>
      </c>
      <c r="I78" s="11" t="str">
        <f t="shared" si="4"/>
        <v>SRNOUT5_09_D_PR24_OFWAT</v>
      </c>
      <c r="J78" s="11" t="s">
        <v>117</v>
      </c>
      <c r="K78" s="11" t="s">
        <v>118</v>
      </c>
      <c r="L78" s="11" t="s">
        <v>119</v>
      </c>
      <c r="M78" s="64" t="str">
        <f>_xlfn.XLOOKUP(F_Inputs_Formatted!H78,F_Inputs!$B:$B,F_Inputs!C:C)</f>
        <v>Underlying calculations for common performance commitments - wastewater - River water quality?(phosphorus) - Change in phosphorus discharged from treatment works</v>
      </c>
      <c r="N78" s="64" t="str">
        <f>_xlfn.XLOOKUP(F_Inputs_Formatted!H78,F_Inputs!$B:$B,F_Inputs!D:D)</f>
        <v>kg</v>
      </c>
      <c r="O78" s="11">
        <v>4</v>
      </c>
      <c r="P78" s="11"/>
      <c r="Q78" s="73">
        <f>IF(Overrides!Q78&lt;&gt;"",Overrides!Q78,F_Inputs_Formatted!Q78)</f>
        <v>0</v>
      </c>
      <c r="R78" s="73">
        <f>IF(Overrides!R78&lt;&gt;"",Overrides!R78,F_Inputs_Formatted!R78)</f>
        <v>0</v>
      </c>
      <c r="S78" s="73">
        <f>IF(Overrides!S78&lt;&gt;"",Overrides!S78,F_Inputs_Formatted!S78)</f>
        <v>0</v>
      </c>
      <c r="T78" s="73">
        <f>IF(Overrides!T78&lt;&gt;"",Overrides!T78,F_Inputs_Formatted!T78)</f>
        <v>0</v>
      </c>
      <c r="U78" s="73">
        <f>IF(Overrides!U78&lt;&gt;"",Overrides!U78,F_Inputs_Formatted!U78)</f>
        <v>0</v>
      </c>
      <c r="V78" s="73">
        <f>IF(Overrides!V78&lt;&gt;"",Overrides!V78,F_Inputs_Formatted!V78)</f>
        <v>0</v>
      </c>
      <c r="W78" s="73">
        <f>IF(Overrides!W78&lt;&gt;"",Overrides!W78,F_Inputs_Formatted!W78)</f>
        <v>0</v>
      </c>
      <c r="X78" s="73">
        <f>IF(Overrides!X78&lt;&gt;"",Overrides!X78,F_Inputs_Formatted!X78)</f>
        <v>0</v>
      </c>
      <c r="Y78" s="73">
        <f>IF(Overrides!Y78&lt;&gt;"",Overrides!Y78,F_Inputs_Formatted!Y78)</f>
        <v>0</v>
      </c>
      <c r="Z78" s="73">
        <f>IF(Overrides!Z78&lt;&gt;"",Overrides!Z78,F_Inputs_Formatted!Z78)</f>
        <v>0</v>
      </c>
      <c r="AA78" s="73">
        <f>IF(Overrides!AA78&lt;&gt;"",Overrides!AA78,F_Inputs_Formatted!AA78)</f>
        <v>0</v>
      </c>
      <c r="AB78" s="73">
        <f>IF(Overrides!AB78&lt;&gt;"",Overrides!AB78,F_Inputs_Formatted!AB78)</f>
        <v>0</v>
      </c>
      <c r="AC78" s="73">
        <f>IF(Overrides!AC78&lt;&gt;"",Overrides!AC78,F_Inputs_Formatted!AC78)</f>
        <v>0</v>
      </c>
      <c r="AD78" s="73">
        <f>IF(Overrides!AD78&lt;&gt;"",Overrides!AD78,F_Inputs_Formatted!AD78)</f>
        <v>84345.593099999998</v>
      </c>
      <c r="AE78" s="73">
        <f>IF(Overrides!AE78&lt;&gt;"",Overrides!AE78,F_Inputs_Formatted!AE78)</f>
        <v>84345.593099999998</v>
      </c>
      <c r="AF78" s="73">
        <f>IF(Overrides!AF78&lt;&gt;"",Overrides!AF78,F_Inputs_Formatted!AF78)</f>
        <v>84345.593099999998</v>
      </c>
      <c r="AG78" s="73">
        <f>IF(Overrides!AG78&lt;&gt;"",Overrides!AG78,F_Inputs_Formatted!AG78)</f>
        <v>84345.593099999998</v>
      </c>
      <c r="AH78" s="73">
        <f>IF(Overrides!AH78&lt;&gt;"",Overrides!AH78,F_Inputs_Formatted!AH78)</f>
        <v>84345.593099999998</v>
      </c>
      <c r="AI78" s="73">
        <f>IF(Overrides!AI78&lt;&gt;"",Overrides!AI78,F_Inputs_Formatted!AI78)</f>
        <v>182028.3842</v>
      </c>
      <c r="AK78" s="35"/>
    </row>
    <row r="79" spans="1:37" s="15" customFormat="1" ht="15" x14ac:dyDescent="0.25">
      <c r="A79" s="7"/>
      <c r="B79" s="9" t="s">
        <v>82</v>
      </c>
      <c r="C79" s="9" t="str">
        <f>_xlfn.XLOOKUP($B79,FD_Lists!$B$4:$B$25,FD_Lists!C$4:C$25)</f>
        <v>Thames Water</v>
      </c>
      <c r="D79" s="9" t="str">
        <f>_xlfn.XLOOKUP($B79,FD_Lists!$B$4:$B$25,FD_Lists!D$4:D$25)</f>
        <v>England</v>
      </c>
      <c r="E79" s="9" t="str">
        <f>_xlfn.XLOOKUP($B79,FD_Lists!$B$4:$B$25,FD_Lists!E$4:E$25)</f>
        <v>Company</v>
      </c>
      <c r="F79" s="9" t="str">
        <f>_xlfn.XLOOKUP($B79,FD_Lists!$B$4:$B$25,FD_Lists!F$4:F$25)</f>
        <v>WaSC</v>
      </c>
      <c r="G79" s="10" t="s">
        <v>116</v>
      </c>
      <c r="H79" s="52" t="s">
        <v>128</v>
      </c>
      <c r="I79" s="11" t="str">
        <f t="shared" si="4"/>
        <v>TMSOUT5_09_D_PR24_OFWAT</v>
      </c>
      <c r="J79" s="11" t="s">
        <v>117</v>
      </c>
      <c r="K79" s="11" t="s">
        <v>118</v>
      </c>
      <c r="L79" s="11" t="s">
        <v>119</v>
      </c>
      <c r="M79" s="64" t="str">
        <f>_xlfn.XLOOKUP(F_Inputs_Formatted!H79,F_Inputs!$B:$B,F_Inputs!C:C)</f>
        <v>Underlying calculations for common performance commitments - wastewater - River water quality?(phosphorus) - Change in phosphorus discharged from treatment works</v>
      </c>
      <c r="N79" s="64" t="str">
        <f>_xlfn.XLOOKUP(F_Inputs_Formatted!H79,F_Inputs!$B:$B,F_Inputs!D:D)</f>
        <v>kg</v>
      </c>
      <c r="O79" s="11">
        <v>4</v>
      </c>
      <c r="P79" s="11"/>
      <c r="Q79" s="73">
        <f>IF(Overrides!Q79&lt;&gt;"",Overrides!Q79,F_Inputs_Formatted!Q79)</f>
        <v>72194.198999999993</v>
      </c>
      <c r="R79" s="73">
        <f>IF(Overrides!R79&lt;&gt;"",Overrides!R79,F_Inputs_Formatted!R79)</f>
        <v>-71094.672399999996</v>
      </c>
      <c r="S79" s="73">
        <f>IF(Overrides!S79&lt;&gt;"",Overrides!S79,F_Inputs_Formatted!S79)</f>
        <v>-15003.320299999999</v>
      </c>
      <c r="T79" s="73">
        <f>IF(Overrides!T79&lt;&gt;"",Overrides!T79,F_Inputs_Formatted!T79)</f>
        <v>13974.9797</v>
      </c>
      <c r="U79" s="73">
        <f>IF(Overrides!U79&lt;&gt;"",Overrides!U79,F_Inputs_Formatted!U79)</f>
        <v>42884.624300000003</v>
      </c>
      <c r="V79" s="73">
        <f>IF(Overrides!V79&lt;&gt;"",Overrides!V79,F_Inputs_Formatted!V79)</f>
        <v>16118.177600000001</v>
      </c>
      <c r="W79" s="73">
        <f>IF(Overrides!W79&lt;&gt;"",Overrides!W79,F_Inputs_Formatted!W79)</f>
        <v>101396.86169999999</v>
      </c>
      <c r="X79" s="73">
        <f>IF(Overrides!X79&lt;&gt;"",Overrides!X79,F_Inputs_Formatted!X79)</f>
        <v>110991.58259999999</v>
      </c>
      <c r="Y79" s="73">
        <f>IF(Overrides!Y79&lt;&gt;"",Overrides!Y79,F_Inputs_Formatted!Y79)</f>
        <v>97902.815499999997</v>
      </c>
      <c r="Z79" s="73">
        <f>IF(Overrides!Z79&lt;&gt;"",Overrides!Z79,F_Inputs_Formatted!Z79)</f>
        <v>0</v>
      </c>
      <c r="AA79" s="73">
        <f>IF(Overrides!AA79&lt;&gt;"",Overrides!AA79,F_Inputs_Formatted!AA79)</f>
        <v>22985.135699999999</v>
      </c>
      <c r="AB79" s="73">
        <f>IF(Overrides!AB79&lt;&gt;"",Overrides!AB79,F_Inputs_Formatted!AB79)</f>
        <v>66702.650299999994</v>
      </c>
      <c r="AC79" s="73">
        <f>IF(Overrides!AC79&lt;&gt;"",Overrides!AC79,F_Inputs_Formatted!AC79)</f>
        <v>32688.405999999999</v>
      </c>
      <c r="AD79" s="73">
        <f>IF(Overrides!AD79&lt;&gt;"",Overrides!AD79,F_Inputs_Formatted!AD79)</f>
        <v>32930.629399999998</v>
      </c>
      <c r="AE79" s="73">
        <f>IF(Overrides!AE79&lt;&gt;"",Overrides!AE79,F_Inputs_Formatted!AE79)</f>
        <v>43765.112500000003</v>
      </c>
      <c r="AF79" s="73">
        <f>IF(Overrides!AF79&lt;&gt;"",Overrides!AF79,F_Inputs_Formatted!AF79)</f>
        <v>43765.112500000003</v>
      </c>
      <c r="AG79" s="73">
        <f>IF(Overrides!AG79&lt;&gt;"",Overrides!AG79,F_Inputs_Formatted!AG79)</f>
        <v>65438.865299999998</v>
      </c>
      <c r="AH79" s="73">
        <f>IF(Overrides!AH79&lt;&gt;"",Overrides!AH79,F_Inputs_Formatted!AH79)</f>
        <v>123664.0919</v>
      </c>
      <c r="AI79" s="73">
        <f>IF(Overrides!AI79&lt;&gt;"",Overrides!AI79,F_Inputs_Formatted!AI79)</f>
        <v>163554.63320000001</v>
      </c>
      <c r="AK79" s="35"/>
    </row>
    <row r="80" spans="1:37" s="15" customFormat="1" ht="15" x14ac:dyDescent="0.25">
      <c r="A80" s="7"/>
      <c r="B80" s="9" t="s">
        <v>83</v>
      </c>
      <c r="C80" s="9" t="str">
        <f>_xlfn.XLOOKUP($B80,FD_Lists!$B$4:$B$25,FD_Lists!C$4:C$25)</f>
        <v xml:space="preserve">United Utilities </v>
      </c>
      <c r="D80" s="9" t="str">
        <f>_xlfn.XLOOKUP($B80,FD_Lists!$B$4:$B$25,FD_Lists!D$4:D$25)</f>
        <v>England</v>
      </c>
      <c r="E80" s="9" t="str">
        <f>_xlfn.XLOOKUP($B80,FD_Lists!$B$4:$B$25,FD_Lists!E$4:E$25)</f>
        <v>Company</v>
      </c>
      <c r="F80" s="9" t="str">
        <f>_xlfn.XLOOKUP($B80,FD_Lists!$B$4:$B$25,FD_Lists!F$4:F$25)</f>
        <v>WaSC</v>
      </c>
      <c r="G80" s="10" t="s">
        <v>116</v>
      </c>
      <c r="H80" s="52" t="s">
        <v>128</v>
      </c>
      <c r="I80" s="11" t="str">
        <f t="shared" si="4"/>
        <v>NWTOUT5_09_D_PR24_OFWAT</v>
      </c>
      <c r="J80" s="11" t="s">
        <v>117</v>
      </c>
      <c r="K80" s="11" t="s">
        <v>118</v>
      </c>
      <c r="L80" s="11" t="s">
        <v>119</v>
      </c>
      <c r="M80" s="64" t="str">
        <f>_xlfn.XLOOKUP(F_Inputs_Formatted!H80,F_Inputs!$B:$B,F_Inputs!C:C)</f>
        <v>Underlying calculations for common performance commitments - wastewater - River water quality?(phosphorus) - Change in phosphorus discharged from treatment works</v>
      </c>
      <c r="N80" s="64" t="str">
        <f>_xlfn.XLOOKUP(F_Inputs_Formatted!H80,F_Inputs!$B:$B,F_Inputs!D:D)</f>
        <v>kg</v>
      </c>
      <c r="O80" s="11">
        <v>4</v>
      </c>
      <c r="P80" s="11"/>
      <c r="Q80" s="73">
        <f>IF(Overrides!Q80&lt;&gt;"",Overrides!Q80,F_Inputs_Formatted!Q80)</f>
        <v>0</v>
      </c>
      <c r="R80" s="73">
        <f>IF(Overrides!R80&lt;&gt;"",Overrides!R80,F_Inputs_Formatted!R80)</f>
        <v>0</v>
      </c>
      <c r="S80" s="73">
        <f>IF(Overrides!S80&lt;&gt;"",Overrides!S80,F_Inputs_Formatted!S80)</f>
        <v>0</v>
      </c>
      <c r="T80" s="73">
        <f>IF(Overrides!T80&lt;&gt;"",Overrides!T80,F_Inputs_Formatted!T80)</f>
        <v>0</v>
      </c>
      <c r="U80" s="73">
        <f>IF(Overrides!U80&lt;&gt;"",Overrides!U80,F_Inputs_Formatted!U80)</f>
        <v>0</v>
      </c>
      <c r="V80" s="73">
        <f>IF(Overrides!V80&lt;&gt;"",Overrides!V80,F_Inputs_Formatted!V80)</f>
        <v>0</v>
      </c>
      <c r="W80" s="73">
        <f>IF(Overrides!W80&lt;&gt;"",Overrides!W80,F_Inputs_Formatted!W80)</f>
        <v>0</v>
      </c>
      <c r="X80" s="73">
        <f>IF(Overrides!X80&lt;&gt;"",Overrides!X80,F_Inputs_Formatted!X80)</f>
        <v>0</v>
      </c>
      <c r="Y80" s="73">
        <f>IF(Overrides!Y80&lt;&gt;"",Overrides!Y80,F_Inputs_Formatted!Y80)</f>
        <v>0</v>
      </c>
      <c r="Z80" s="73">
        <f>IF(Overrides!Z80&lt;&gt;"",Overrides!Z80,F_Inputs_Formatted!Z80)</f>
        <v>0</v>
      </c>
      <c r="AA80" s="73">
        <f>IF(Overrides!AA80&lt;&gt;"",Overrides!AA80,F_Inputs_Formatted!AA80)</f>
        <v>0</v>
      </c>
      <c r="AB80" s="73">
        <f>IF(Overrides!AB80&lt;&gt;"",Overrides!AB80,F_Inputs_Formatted!AB80)</f>
        <v>14392.5826</v>
      </c>
      <c r="AC80" s="73">
        <f>IF(Overrides!AC80&lt;&gt;"",Overrides!AC80,F_Inputs_Formatted!AC80)</f>
        <v>29079.873</v>
      </c>
      <c r="AD80" s="73">
        <f>IF(Overrides!AD80&lt;&gt;"",Overrides!AD80,F_Inputs_Formatted!AD80)</f>
        <v>89274.127900000007</v>
      </c>
      <c r="AE80" s="73">
        <f>IF(Overrides!AE80&lt;&gt;"",Overrides!AE80,F_Inputs_Formatted!AE80)</f>
        <v>356969.99440000003</v>
      </c>
      <c r="AF80" s="73">
        <f>IF(Overrides!AF80&lt;&gt;"",Overrides!AF80,F_Inputs_Formatted!AF80)</f>
        <v>363953.2452</v>
      </c>
      <c r="AG80" s="73">
        <f>IF(Overrides!AG80&lt;&gt;"",Overrides!AG80,F_Inputs_Formatted!AG80)</f>
        <v>483663.68070000003</v>
      </c>
      <c r="AH80" s="73">
        <f>IF(Overrides!AH80&lt;&gt;"",Overrides!AH80,F_Inputs_Formatted!AH80)</f>
        <v>483663.68070000003</v>
      </c>
      <c r="AI80" s="73">
        <f>IF(Overrides!AI80&lt;&gt;"",Overrides!AI80,F_Inputs_Formatted!AI80)</f>
        <v>780841.67839999998</v>
      </c>
      <c r="AK80" s="35"/>
    </row>
    <row r="81" spans="1:37" s="15" customFormat="1" ht="15" x14ac:dyDescent="0.25">
      <c r="A81" s="7"/>
      <c r="B81" s="9" t="s">
        <v>86</v>
      </c>
      <c r="C81" s="9" t="str">
        <f>_xlfn.XLOOKUP($B81,FD_Lists!$B$4:$B$25,FD_Lists!C$4:C$25)</f>
        <v>Wessex Water</v>
      </c>
      <c r="D81" s="9" t="str">
        <f>_xlfn.XLOOKUP($B81,FD_Lists!$B$4:$B$25,FD_Lists!D$4:D$25)</f>
        <v>England</v>
      </c>
      <c r="E81" s="9" t="str">
        <f>_xlfn.XLOOKUP($B81,FD_Lists!$B$4:$B$25,FD_Lists!E$4:E$25)</f>
        <v>Company</v>
      </c>
      <c r="F81" s="9" t="str">
        <f>_xlfn.XLOOKUP($B81,FD_Lists!$B$4:$B$25,FD_Lists!F$4:F$25)</f>
        <v>WaSC</v>
      </c>
      <c r="G81" s="10" t="s">
        <v>116</v>
      </c>
      <c r="H81" s="52" t="s">
        <v>128</v>
      </c>
      <c r="I81" s="11" t="str">
        <f t="shared" si="4"/>
        <v>WSXOUT5_09_D_PR24_OFWAT</v>
      </c>
      <c r="J81" s="11" t="s">
        <v>117</v>
      </c>
      <c r="K81" s="11" t="s">
        <v>118</v>
      </c>
      <c r="L81" s="11" t="s">
        <v>119</v>
      </c>
      <c r="M81" s="64" t="str">
        <f>_xlfn.XLOOKUP(F_Inputs_Formatted!H81,F_Inputs!$B:$B,F_Inputs!C:C)</f>
        <v>Underlying calculations for common performance commitments - wastewater - River water quality?(phosphorus) - Change in phosphorus discharged from treatment works</v>
      </c>
      <c r="N81" s="64" t="str">
        <f>_xlfn.XLOOKUP(F_Inputs_Formatted!H81,F_Inputs!$B:$B,F_Inputs!D:D)</f>
        <v>kg</v>
      </c>
      <c r="O81" s="11">
        <v>4</v>
      </c>
      <c r="P81" s="11"/>
      <c r="Q81" s="73">
        <f>IF(Overrides!Q81&lt;&gt;"",Overrides!Q81,F_Inputs_Formatted!Q81)</f>
        <v>4445.5151999999998</v>
      </c>
      <c r="R81" s="73">
        <f>IF(Overrides!R81&lt;&gt;"",Overrides!R81,F_Inputs_Formatted!R81)</f>
        <v>5265.8729999999996</v>
      </c>
      <c r="S81" s="73">
        <f>IF(Overrides!S81&lt;&gt;"",Overrides!S81,F_Inputs_Formatted!S81)</f>
        <v>-18687.749299999999</v>
      </c>
      <c r="T81" s="73">
        <f>IF(Overrides!T81&lt;&gt;"",Overrides!T81,F_Inputs_Formatted!T81)</f>
        <v>-21864.357400000001</v>
      </c>
      <c r="U81" s="73">
        <f>IF(Overrides!U81&lt;&gt;"",Overrides!U81,F_Inputs_Formatted!U81)</f>
        <v>-1780.6243999999999</v>
      </c>
      <c r="V81" s="73">
        <f>IF(Overrides!V81&lt;&gt;"",Overrides!V81,F_Inputs_Formatted!V81)</f>
        <v>-5356.6252999999997</v>
      </c>
      <c r="W81" s="73">
        <f>IF(Overrides!W81&lt;&gt;"",Overrides!W81,F_Inputs_Formatted!W81)</f>
        <v>16830.6554</v>
      </c>
      <c r="X81" s="73">
        <f>IF(Overrides!X81&lt;&gt;"",Overrides!X81,F_Inputs_Formatted!X81)</f>
        <v>-48965.4591</v>
      </c>
      <c r="Y81" s="73">
        <f>IF(Overrides!Y81&lt;&gt;"",Overrides!Y81,F_Inputs_Formatted!Y81)</f>
        <v>1123.1211000000001</v>
      </c>
      <c r="Z81" s="73">
        <f>IF(Overrides!Z81&lt;&gt;"",Overrides!Z81,F_Inputs_Formatted!Z81)</f>
        <v>0</v>
      </c>
      <c r="AA81" s="73">
        <f>IF(Overrides!AA81&lt;&gt;"",Overrides!AA81,F_Inputs_Formatted!AA81)</f>
        <v>9710.7628000000004</v>
      </c>
      <c r="AB81" s="73">
        <f>IF(Overrides!AB81&lt;&gt;"",Overrides!AB81,F_Inputs_Formatted!AB81)</f>
        <v>44436.9565</v>
      </c>
      <c r="AC81" s="73">
        <f>IF(Overrides!AC81&lt;&gt;"",Overrides!AC81,F_Inputs_Formatted!AC81)</f>
        <v>41592.344100000002</v>
      </c>
      <c r="AD81" s="73">
        <f>IF(Overrides!AD81&lt;&gt;"",Overrides!AD81,F_Inputs_Formatted!AD81)</f>
        <v>53709.580900000001</v>
      </c>
      <c r="AE81" s="73">
        <f>IF(Overrides!AE81&lt;&gt;"",Overrides!AE81,F_Inputs_Formatted!AE81)</f>
        <v>254899.7219</v>
      </c>
      <c r="AF81" s="73">
        <f>IF(Overrides!AF81&lt;&gt;"",Overrides!AF81,F_Inputs_Formatted!AF81)</f>
        <v>254899.7219</v>
      </c>
      <c r="AG81" s="73">
        <f>IF(Overrides!AG81&lt;&gt;"",Overrides!AG81,F_Inputs_Formatted!AG81)</f>
        <v>259081.30600000001</v>
      </c>
      <c r="AH81" s="73">
        <f>IF(Overrides!AH81&lt;&gt;"",Overrides!AH81,F_Inputs_Formatted!AH81)</f>
        <v>274154.12089999998</v>
      </c>
      <c r="AI81" s="73">
        <f>IF(Overrides!AI81&lt;&gt;"",Overrides!AI81,F_Inputs_Formatted!AI81)</f>
        <v>281517.34899999999</v>
      </c>
      <c r="AK81" s="35"/>
    </row>
    <row r="82" spans="1:37" s="15" customFormat="1" ht="15" x14ac:dyDescent="0.25">
      <c r="A82" s="7"/>
      <c r="B82" s="9" t="s">
        <v>87</v>
      </c>
      <c r="C82" s="9" t="str">
        <f>_xlfn.XLOOKUP($B82,FD_Lists!$B$4:$B$25,FD_Lists!C$4:C$25)</f>
        <v>Yorkshire Water</v>
      </c>
      <c r="D82" s="9" t="str">
        <f>_xlfn.XLOOKUP($B82,FD_Lists!$B$4:$B$25,FD_Lists!D$4:D$25)</f>
        <v>England</v>
      </c>
      <c r="E82" s="9" t="str">
        <f>_xlfn.XLOOKUP($B82,FD_Lists!$B$4:$B$25,FD_Lists!E$4:E$25)</f>
        <v>Company</v>
      </c>
      <c r="F82" s="9" t="str">
        <f>_xlfn.XLOOKUP($B82,FD_Lists!$B$4:$B$25,FD_Lists!F$4:F$25)</f>
        <v>WaSC</v>
      </c>
      <c r="G82" s="10" t="s">
        <v>116</v>
      </c>
      <c r="H82" s="52" t="s">
        <v>128</v>
      </c>
      <c r="I82" s="11" t="str">
        <f t="shared" si="4"/>
        <v>YKYOUT5_09_D_PR24_OFWAT</v>
      </c>
      <c r="J82" s="11" t="s">
        <v>117</v>
      </c>
      <c r="K82" s="11" t="s">
        <v>118</v>
      </c>
      <c r="L82" s="11" t="s">
        <v>119</v>
      </c>
      <c r="M82" s="64" t="str">
        <f>_xlfn.XLOOKUP(F_Inputs_Formatted!H82,F_Inputs!$B:$B,F_Inputs!C:C)</f>
        <v>Underlying calculations for common performance commitments - wastewater - River water quality?(phosphorus) - Change in phosphorus discharged from treatment works</v>
      </c>
      <c r="N82" s="64" t="str">
        <f>_xlfn.XLOOKUP(F_Inputs_Formatted!H82,F_Inputs!$B:$B,F_Inputs!D:D)</f>
        <v>kg</v>
      </c>
      <c r="O82" s="11">
        <v>4</v>
      </c>
      <c r="P82" s="11"/>
      <c r="Q82" s="73">
        <f>IF(Overrides!Q82&lt;&gt;"",Overrides!Q82,F_Inputs_Formatted!Q82)</f>
        <v>0</v>
      </c>
      <c r="R82" s="73">
        <f>IF(Overrides!R82&lt;&gt;"",Overrides!R82,F_Inputs_Formatted!R82)</f>
        <v>0</v>
      </c>
      <c r="S82" s="73">
        <f>IF(Overrides!S82&lt;&gt;"",Overrides!S82,F_Inputs_Formatted!S82)</f>
        <v>0</v>
      </c>
      <c r="T82" s="73">
        <f>IF(Overrides!T82&lt;&gt;"",Overrides!T82,F_Inputs_Formatted!T82)</f>
        <v>0</v>
      </c>
      <c r="U82" s="73">
        <f>IF(Overrides!U82&lt;&gt;"",Overrides!U82,F_Inputs_Formatted!U82)</f>
        <v>0</v>
      </c>
      <c r="V82" s="73">
        <f>IF(Overrides!V82&lt;&gt;"",Overrides!V82,F_Inputs_Formatted!V82)</f>
        <v>0</v>
      </c>
      <c r="W82" s="73">
        <f>IF(Overrides!W82&lt;&gt;"",Overrides!W82,F_Inputs_Formatted!W82)</f>
        <v>0</v>
      </c>
      <c r="X82" s="73">
        <f>IF(Overrides!X82&lt;&gt;"",Overrides!X82,F_Inputs_Formatted!X82)</f>
        <v>0</v>
      </c>
      <c r="Y82" s="73">
        <f>IF(Overrides!Y82&lt;&gt;"",Overrides!Y82,F_Inputs_Formatted!Y82)</f>
        <v>0</v>
      </c>
      <c r="Z82" s="73">
        <f>IF(Overrides!Z82&lt;&gt;"",Overrides!Z82,F_Inputs_Formatted!Z82)</f>
        <v>0</v>
      </c>
      <c r="AA82" s="73">
        <f>IF(Overrides!AA82&lt;&gt;"",Overrides!AA82,F_Inputs_Formatted!AA82)</f>
        <v>58129.9</v>
      </c>
      <c r="AB82" s="73">
        <f>IF(Overrides!AB82&lt;&gt;"",Overrides!AB82,F_Inputs_Formatted!AB82)</f>
        <v>58717.55</v>
      </c>
      <c r="AC82" s="73">
        <f>IF(Overrides!AC82&lt;&gt;"",Overrides!AC82,F_Inputs_Formatted!AC82)</f>
        <v>33328.15</v>
      </c>
      <c r="AD82" s="73">
        <f>IF(Overrides!AD82&lt;&gt;"",Overrides!AD82,F_Inputs_Formatted!AD82)</f>
        <v>33328.15</v>
      </c>
      <c r="AE82" s="73">
        <f>IF(Overrides!AE82&lt;&gt;"",Overrides!AE82,F_Inputs_Formatted!AE82)</f>
        <v>2193405.4500000002</v>
      </c>
      <c r="AF82" s="73">
        <f>IF(Overrides!AF82&lt;&gt;"",Overrides!AF82,F_Inputs_Formatted!AF82)</f>
        <v>2291550.2999999998</v>
      </c>
      <c r="AG82" s="73">
        <f>IF(Overrides!AG82&lt;&gt;"",Overrides!AG82,F_Inputs_Formatted!AG82)</f>
        <v>2309194.4</v>
      </c>
      <c r="AH82" s="73">
        <f>IF(Overrides!AH82&lt;&gt;"",Overrides!AH82,F_Inputs_Formatted!AH82)</f>
        <v>2314614.65</v>
      </c>
      <c r="AI82" s="73">
        <f>IF(Overrides!AI82&lt;&gt;"",Overrides!AI82,F_Inputs_Formatted!AI82)</f>
        <v>2314614.65</v>
      </c>
      <c r="AK82" s="35"/>
    </row>
    <row r="83" spans="1:37" s="15" customFormat="1" ht="15" x14ac:dyDescent="0.25">
      <c r="A83" s="7"/>
      <c r="B83" s="9" t="s">
        <v>88</v>
      </c>
      <c r="C83" s="9" t="str">
        <f>_xlfn.XLOOKUP($B83,FD_Lists!$B$4:$B$25,FD_Lists!C$4:C$25)</f>
        <v>Affinity Water</v>
      </c>
      <c r="D83" s="9" t="str">
        <f>_xlfn.XLOOKUP($B83,FD_Lists!$B$4:$B$25,FD_Lists!D$4:D$25)</f>
        <v>England</v>
      </c>
      <c r="E83" s="9" t="str">
        <f>_xlfn.XLOOKUP($B83,FD_Lists!$B$4:$B$25,FD_Lists!E$4:E$25)</f>
        <v>Company</v>
      </c>
      <c r="F83" s="9" t="str">
        <f>_xlfn.XLOOKUP($B83,FD_Lists!$B$4:$B$25,FD_Lists!F$4:F$25)</f>
        <v>WoC</v>
      </c>
      <c r="G83" s="10" t="s">
        <v>116</v>
      </c>
      <c r="H83" s="52" t="s">
        <v>128</v>
      </c>
      <c r="I83" s="11" t="str">
        <f t="shared" si="4"/>
        <v>AFWOUT5_09_D_PR24_OFWAT</v>
      </c>
      <c r="J83" s="11" t="s">
        <v>117</v>
      </c>
      <c r="K83" s="11" t="s">
        <v>118</v>
      </c>
      <c r="L83" s="11" t="s">
        <v>119</v>
      </c>
      <c r="M83" s="64" t="str">
        <f>_xlfn.XLOOKUP(F_Inputs_Formatted!H83,F_Inputs!$B:$B,F_Inputs!C:C)</f>
        <v>Underlying calculations for common performance commitments - wastewater - River water quality?(phosphorus) - Change in phosphorus discharged from treatment works</v>
      </c>
      <c r="N83" s="64" t="str">
        <f>_xlfn.XLOOKUP(F_Inputs_Formatted!H83,F_Inputs!$B:$B,F_Inputs!D:D)</f>
        <v>kg</v>
      </c>
      <c r="O83" s="11">
        <v>4</v>
      </c>
      <c r="P83" s="11"/>
      <c r="Q83" s="73" t="str">
        <f>IF(Overrides!Q83&lt;&gt;"",Overrides!Q83,F_Inputs_Formatted!Q83)</f>
        <v>##BLANK</v>
      </c>
      <c r="R83" s="73" t="str">
        <f>IF(Overrides!R83&lt;&gt;"",Overrides!R83,F_Inputs_Formatted!R83)</f>
        <v>##BLANK</v>
      </c>
      <c r="S83" s="73" t="str">
        <f>IF(Overrides!S83&lt;&gt;"",Overrides!S83,F_Inputs_Formatted!S83)</f>
        <v>##BLANK</v>
      </c>
      <c r="T83" s="73" t="str">
        <f>IF(Overrides!T83&lt;&gt;"",Overrides!T83,F_Inputs_Formatted!T83)</f>
        <v>##BLANK</v>
      </c>
      <c r="U83" s="73" t="str">
        <f>IF(Overrides!U83&lt;&gt;"",Overrides!U83,F_Inputs_Formatted!U83)</f>
        <v>##BLANK</v>
      </c>
      <c r="V83" s="73" t="str">
        <f>IF(Overrides!V83&lt;&gt;"",Overrides!V83,F_Inputs_Formatted!V83)</f>
        <v>##BLANK</v>
      </c>
      <c r="W83" s="73" t="str">
        <f>IF(Overrides!W83&lt;&gt;"",Overrides!W83,F_Inputs_Formatted!W83)</f>
        <v>##BLANK</v>
      </c>
      <c r="X83" s="73" t="str">
        <f>IF(Overrides!X83&lt;&gt;"",Overrides!X83,F_Inputs_Formatted!X83)</f>
        <v>##BLANK</v>
      </c>
      <c r="Y83" s="73" t="str">
        <f>IF(Overrides!Y83&lt;&gt;"",Overrides!Y83,F_Inputs_Formatted!Y83)</f>
        <v>##BLANK</v>
      </c>
      <c r="Z83" s="73" t="str">
        <f>IF(Overrides!Z83&lt;&gt;"",Overrides!Z83,F_Inputs_Formatted!Z83)</f>
        <v>##BLANK</v>
      </c>
      <c r="AA83" s="73" t="str">
        <f>IF(Overrides!AA83&lt;&gt;"",Overrides!AA83,F_Inputs_Formatted!AA83)</f>
        <v>##BLANK</v>
      </c>
      <c r="AB83" s="73" t="str">
        <f>IF(Overrides!AB83&lt;&gt;"",Overrides!AB83,F_Inputs_Formatted!AB83)</f>
        <v>##BLANK</v>
      </c>
      <c r="AC83" s="73" t="str">
        <f>IF(Overrides!AC83&lt;&gt;"",Overrides!AC83,F_Inputs_Formatted!AC83)</f>
        <v>##BLANK</v>
      </c>
      <c r="AD83" s="73" t="str">
        <f>IF(Overrides!AD83&lt;&gt;"",Overrides!AD83,F_Inputs_Formatted!AD83)</f>
        <v>##BLANK</v>
      </c>
      <c r="AE83" s="73" t="str">
        <f>IF(Overrides!AE83&lt;&gt;"",Overrides!AE83,F_Inputs_Formatted!AE83)</f>
        <v>##BLANK</v>
      </c>
      <c r="AF83" s="73" t="str">
        <f>IF(Overrides!AF83&lt;&gt;"",Overrides!AF83,F_Inputs_Formatted!AF83)</f>
        <v>##BLANK</v>
      </c>
      <c r="AG83" s="73" t="str">
        <f>IF(Overrides!AG83&lt;&gt;"",Overrides!AG83,F_Inputs_Formatted!AG83)</f>
        <v>##BLANK</v>
      </c>
      <c r="AH83" s="73" t="str">
        <f>IF(Overrides!AH83&lt;&gt;"",Overrides!AH83,F_Inputs_Formatted!AH83)</f>
        <v>##BLANK</v>
      </c>
      <c r="AI83" s="73" t="str">
        <f>IF(Overrides!AI83&lt;&gt;"",Overrides!AI83,F_Inputs_Formatted!AI83)</f>
        <v>##BLANK</v>
      </c>
      <c r="AK83" s="35"/>
    </row>
    <row r="84" spans="1:37" s="15" customFormat="1" ht="15" x14ac:dyDescent="0.25">
      <c r="A84" s="7"/>
      <c r="B84" s="9" t="s">
        <v>94</v>
      </c>
      <c r="C84" s="9" t="str">
        <f>_xlfn.XLOOKUP($B84,FD_Lists!$B$4:$B$25,FD_Lists!C$4:C$25)</f>
        <v>Portsmouth Water</v>
      </c>
      <c r="D84" s="9" t="str">
        <f>_xlfn.XLOOKUP($B84,FD_Lists!$B$4:$B$25,FD_Lists!D$4:D$25)</f>
        <v>England</v>
      </c>
      <c r="E84" s="9" t="str">
        <f>_xlfn.XLOOKUP($B84,FD_Lists!$B$4:$B$25,FD_Lists!E$4:E$25)</f>
        <v>Company</v>
      </c>
      <c r="F84" s="9" t="str">
        <f>_xlfn.XLOOKUP($B84,FD_Lists!$B$4:$B$25,FD_Lists!F$4:F$25)</f>
        <v>WoC</v>
      </c>
      <c r="G84" s="10" t="s">
        <v>116</v>
      </c>
      <c r="H84" s="52" t="s">
        <v>128</v>
      </c>
      <c r="I84" s="11" t="str">
        <f t="shared" si="4"/>
        <v>PRTOUT5_09_D_PR24_OFWAT</v>
      </c>
      <c r="J84" s="11" t="s">
        <v>117</v>
      </c>
      <c r="K84" s="11" t="s">
        <v>118</v>
      </c>
      <c r="L84" s="11" t="s">
        <v>119</v>
      </c>
      <c r="M84" s="64" t="str">
        <f>_xlfn.XLOOKUP(F_Inputs_Formatted!H84,F_Inputs!$B:$B,F_Inputs!C:C)</f>
        <v>Underlying calculations for common performance commitments - wastewater - River water quality?(phosphorus) - Change in phosphorus discharged from treatment works</v>
      </c>
      <c r="N84" s="64" t="str">
        <f>_xlfn.XLOOKUP(F_Inputs_Formatted!H84,F_Inputs!$B:$B,F_Inputs!D:D)</f>
        <v>kg</v>
      </c>
      <c r="O84" s="11">
        <v>4</v>
      </c>
      <c r="P84" s="11"/>
      <c r="Q84" s="73" t="str">
        <f>IF(Overrides!Q84&lt;&gt;"",Overrides!Q84,F_Inputs_Formatted!Q84)</f>
        <v>##BLANK</v>
      </c>
      <c r="R84" s="73" t="str">
        <f>IF(Overrides!R84&lt;&gt;"",Overrides!R84,F_Inputs_Formatted!R84)</f>
        <v>##BLANK</v>
      </c>
      <c r="S84" s="73" t="str">
        <f>IF(Overrides!S84&lt;&gt;"",Overrides!S84,F_Inputs_Formatted!S84)</f>
        <v>##BLANK</v>
      </c>
      <c r="T84" s="73" t="str">
        <f>IF(Overrides!T84&lt;&gt;"",Overrides!T84,F_Inputs_Formatted!T84)</f>
        <v>##BLANK</v>
      </c>
      <c r="U84" s="73" t="str">
        <f>IF(Overrides!U84&lt;&gt;"",Overrides!U84,F_Inputs_Formatted!U84)</f>
        <v>##BLANK</v>
      </c>
      <c r="V84" s="73" t="str">
        <f>IF(Overrides!V84&lt;&gt;"",Overrides!V84,F_Inputs_Formatted!V84)</f>
        <v>##BLANK</v>
      </c>
      <c r="W84" s="73" t="str">
        <f>IF(Overrides!W84&lt;&gt;"",Overrides!W84,F_Inputs_Formatted!W84)</f>
        <v>##BLANK</v>
      </c>
      <c r="X84" s="73" t="str">
        <f>IF(Overrides!X84&lt;&gt;"",Overrides!X84,F_Inputs_Formatted!X84)</f>
        <v>##BLANK</v>
      </c>
      <c r="Y84" s="73" t="str">
        <f>IF(Overrides!Y84&lt;&gt;"",Overrides!Y84,F_Inputs_Formatted!Y84)</f>
        <v>##BLANK</v>
      </c>
      <c r="Z84" s="73" t="str">
        <f>IF(Overrides!Z84&lt;&gt;"",Overrides!Z84,F_Inputs_Formatted!Z84)</f>
        <v>##BLANK</v>
      </c>
      <c r="AA84" s="73" t="str">
        <f>IF(Overrides!AA84&lt;&gt;"",Overrides!AA84,F_Inputs_Formatted!AA84)</f>
        <v>##BLANK</v>
      </c>
      <c r="AB84" s="73" t="str">
        <f>IF(Overrides!AB84&lt;&gt;"",Overrides!AB84,F_Inputs_Formatted!AB84)</f>
        <v>##BLANK</v>
      </c>
      <c r="AC84" s="73" t="str">
        <f>IF(Overrides!AC84&lt;&gt;"",Overrides!AC84,F_Inputs_Formatted!AC84)</f>
        <v>##BLANK</v>
      </c>
      <c r="AD84" s="73" t="str">
        <f>IF(Overrides!AD84&lt;&gt;"",Overrides!AD84,F_Inputs_Formatted!AD84)</f>
        <v>##BLANK</v>
      </c>
      <c r="AE84" s="73" t="str">
        <f>IF(Overrides!AE84&lt;&gt;"",Overrides!AE84,F_Inputs_Formatted!AE84)</f>
        <v>##BLANK</v>
      </c>
      <c r="AF84" s="73" t="str">
        <f>IF(Overrides!AF84&lt;&gt;"",Overrides!AF84,F_Inputs_Formatted!AF84)</f>
        <v>##BLANK</v>
      </c>
      <c r="AG84" s="73" t="str">
        <f>IF(Overrides!AG84&lt;&gt;"",Overrides!AG84,F_Inputs_Formatted!AG84)</f>
        <v>##BLANK</v>
      </c>
      <c r="AH84" s="73" t="str">
        <f>IF(Overrides!AH84&lt;&gt;"",Overrides!AH84,F_Inputs_Formatted!AH84)</f>
        <v>##BLANK</v>
      </c>
      <c r="AI84" s="73" t="str">
        <f>IF(Overrides!AI84&lt;&gt;"",Overrides!AI84,F_Inputs_Formatted!AI84)</f>
        <v>##BLANK</v>
      </c>
      <c r="AK84" s="35"/>
    </row>
    <row r="85" spans="1:37" s="15" customFormat="1" ht="15" x14ac:dyDescent="0.25">
      <c r="A85" s="7"/>
      <c r="B85" s="9" t="s">
        <v>95</v>
      </c>
      <c r="C85" s="9" t="str">
        <f>_xlfn.XLOOKUP($B85,FD_Lists!$B$4:$B$25,FD_Lists!C$4:C$25)</f>
        <v>South East Water</v>
      </c>
      <c r="D85" s="9" t="str">
        <f>_xlfn.XLOOKUP($B85,FD_Lists!$B$4:$B$25,FD_Lists!D$4:D$25)</f>
        <v>England</v>
      </c>
      <c r="E85" s="9" t="str">
        <f>_xlfn.XLOOKUP($B85,FD_Lists!$B$4:$B$25,FD_Lists!E$4:E$25)</f>
        <v>Company</v>
      </c>
      <c r="F85" s="9" t="str">
        <f>_xlfn.XLOOKUP($B85,FD_Lists!$B$4:$B$25,FD_Lists!F$4:F$25)</f>
        <v>WoC</v>
      </c>
      <c r="G85" s="10" t="s">
        <v>116</v>
      </c>
      <c r="H85" s="52" t="s">
        <v>128</v>
      </c>
      <c r="I85" s="11" t="str">
        <f t="shared" si="4"/>
        <v>SEWOUT5_09_D_PR24_OFWAT</v>
      </c>
      <c r="J85" s="11" t="s">
        <v>117</v>
      </c>
      <c r="K85" s="11" t="s">
        <v>118</v>
      </c>
      <c r="L85" s="11" t="s">
        <v>119</v>
      </c>
      <c r="M85" s="64" t="str">
        <f>_xlfn.XLOOKUP(F_Inputs_Formatted!H85,F_Inputs!$B:$B,F_Inputs!C:C)</f>
        <v>Underlying calculations for common performance commitments - wastewater - River water quality?(phosphorus) - Change in phosphorus discharged from treatment works</v>
      </c>
      <c r="N85" s="64" t="str">
        <f>_xlfn.XLOOKUP(F_Inputs_Formatted!H85,F_Inputs!$B:$B,F_Inputs!D:D)</f>
        <v>kg</v>
      </c>
      <c r="O85" s="11">
        <v>4</v>
      </c>
      <c r="P85" s="11"/>
      <c r="Q85" s="73" t="str">
        <f>IF(Overrides!Q85&lt;&gt;"",Overrides!Q85,F_Inputs_Formatted!Q85)</f>
        <v>##BLANK</v>
      </c>
      <c r="R85" s="73" t="str">
        <f>IF(Overrides!R85&lt;&gt;"",Overrides!R85,F_Inputs_Formatted!R85)</f>
        <v>##BLANK</v>
      </c>
      <c r="S85" s="73" t="str">
        <f>IF(Overrides!S85&lt;&gt;"",Overrides!S85,F_Inputs_Formatted!S85)</f>
        <v>##BLANK</v>
      </c>
      <c r="T85" s="73" t="str">
        <f>IF(Overrides!T85&lt;&gt;"",Overrides!T85,F_Inputs_Formatted!T85)</f>
        <v>##BLANK</v>
      </c>
      <c r="U85" s="73" t="str">
        <f>IF(Overrides!U85&lt;&gt;"",Overrides!U85,F_Inputs_Formatted!U85)</f>
        <v>##BLANK</v>
      </c>
      <c r="V85" s="73" t="str">
        <f>IF(Overrides!V85&lt;&gt;"",Overrides!V85,F_Inputs_Formatted!V85)</f>
        <v>##BLANK</v>
      </c>
      <c r="W85" s="73" t="str">
        <f>IF(Overrides!W85&lt;&gt;"",Overrides!W85,F_Inputs_Formatted!W85)</f>
        <v>##BLANK</v>
      </c>
      <c r="X85" s="73" t="str">
        <f>IF(Overrides!X85&lt;&gt;"",Overrides!X85,F_Inputs_Formatted!X85)</f>
        <v>##BLANK</v>
      </c>
      <c r="Y85" s="73" t="str">
        <f>IF(Overrides!Y85&lt;&gt;"",Overrides!Y85,F_Inputs_Formatted!Y85)</f>
        <v>##BLANK</v>
      </c>
      <c r="Z85" s="73" t="str">
        <f>IF(Overrides!Z85&lt;&gt;"",Overrides!Z85,F_Inputs_Formatted!Z85)</f>
        <v>##BLANK</v>
      </c>
      <c r="AA85" s="73" t="str">
        <f>IF(Overrides!AA85&lt;&gt;"",Overrides!AA85,F_Inputs_Formatted!AA85)</f>
        <v>##BLANK</v>
      </c>
      <c r="AB85" s="73" t="str">
        <f>IF(Overrides!AB85&lt;&gt;"",Overrides!AB85,F_Inputs_Formatted!AB85)</f>
        <v>##BLANK</v>
      </c>
      <c r="AC85" s="73" t="str">
        <f>IF(Overrides!AC85&lt;&gt;"",Overrides!AC85,F_Inputs_Formatted!AC85)</f>
        <v>##BLANK</v>
      </c>
      <c r="AD85" s="73" t="str">
        <f>IF(Overrides!AD85&lt;&gt;"",Overrides!AD85,F_Inputs_Formatted!AD85)</f>
        <v>##BLANK</v>
      </c>
      <c r="AE85" s="73" t="str">
        <f>IF(Overrides!AE85&lt;&gt;"",Overrides!AE85,F_Inputs_Formatted!AE85)</f>
        <v>##BLANK</v>
      </c>
      <c r="AF85" s="73" t="str">
        <f>IF(Overrides!AF85&lt;&gt;"",Overrides!AF85,F_Inputs_Formatted!AF85)</f>
        <v>##BLANK</v>
      </c>
      <c r="AG85" s="73" t="str">
        <f>IF(Overrides!AG85&lt;&gt;"",Overrides!AG85,F_Inputs_Formatted!AG85)</f>
        <v>##BLANK</v>
      </c>
      <c r="AH85" s="73" t="str">
        <f>IF(Overrides!AH85&lt;&gt;"",Overrides!AH85,F_Inputs_Formatted!AH85)</f>
        <v>##BLANK</v>
      </c>
      <c r="AI85" s="73" t="str">
        <f>IF(Overrides!AI85&lt;&gt;"",Overrides!AI85,F_Inputs_Formatted!AI85)</f>
        <v>##BLANK</v>
      </c>
      <c r="AK85" s="35"/>
    </row>
    <row r="86" spans="1:37" s="15" customFormat="1" ht="15" x14ac:dyDescent="0.25">
      <c r="A86" s="7"/>
      <c r="B86" s="9" t="s">
        <v>96</v>
      </c>
      <c r="C86" s="9" t="str">
        <f>_xlfn.XLOOKUP($B86,FD_Lists!$B$4:$B$25,FD_Lists!C$4:C$25)</f>
        <v>South Staffordshire Water</v>
      </c>
      <c r="D86" s="9" t="str">
        <f>_xlfn.XLOOKUP($B86,FD_Lists!$B$4:$B$25,FD_Lists!D$4:D$25)</f>
        <v>England</v>
      </c>
      <c r="E86" s="9" t="str">
        <f>_xlfn.XLOOKUP($B86,FD_Lists!$B$4:$B$25,FD_Lists!E$4:E$25)</f>
        <v>Company</v>
      </c>
      <c r="F86" s="9" t="str">
        <f>_xlfn.XLOOKUP($B86,FD_Lists!$B$4:$B$25,FD_Lists!F$4:F$25)</f>
        <v>WoC</v>
      </c>
      <c r="G86" s="10" t="s">
        <v>116</v>
      </c>
      <c r="H86" s="52" t="s">
        <v>128</v>
      </c>
      <c r="I86" s="11" t="str">
        <f t="shared" si="4"/>
        <v>SSCOUT5_09_D_PR24_OFWAT</v>
      </c>
      <c r="J86" s="11" t="s">
        <v>117</v>
      </c>
      <c r="K86" s="11" t="s">
        <v>118</v>
      </c>
      <c r="L86" s="11" t="s">
        <v>119</v>
      </c>
      <c r="M86" s="64" t="str">
        <f>_xlfn.XLOOKUP(F_Inputs_Formatted!H86,F_Inputs!$B:$B,F_Inputs!C:C)</f>
        <v>Underlying calculations for common performance commitments - wastewater - River water quality?(phosphorus) - Change in phosphorus discharged from treatment works</v>
      </c>
      <c r="N86" s="64" t="str">
        <f>_xlfn.XLOOKUP(F_Inputs_Formatted!H86,F_Inputs!$B:$B,F_Inputs!D:D)</f>
        <v>kg</v>
      </c>
      <c r="O86" s="11">
        <v>4</v>
      </c>
      <c r="P86" s="11"/>
      <c r="Q86" s="73" t="str">
        <f>IF(Overrides!Q86&lt;&gt;"",Overrides!Q86,F_Inputs_Formatted!Q86)</f>
        <v>##BLANK</v>
      </c>
      <c r="R86" s="73" t="str">
        <f>IF(Overrides!R86&lt;&gt;"",Overrides!R86,F_Inputs_Formatted!R86)</f>
        <v>##BLANK</v>
      </c>
      <c r="S86" s="73" t="str">
        <f>IF(Overrides!S86&lt;&gt;"",Overrides!S86,F_Inputs_Formatted!S86)</f>
        <v>##BLANK</v>
      </c>
      <c r="T86" s="73" t="str">
        <f>IF(Overrides!T86&lt;&gt;"",Overrides!T86,F_Inputs_Formatted!T86)</f>
        <v>##BLANK</v>
      </c>
      <c r="U86" s="73" t="str">
        <f>IF(Overrides!U86&lt;&gt;"",Overrides!U86,F_Inputs_Formatted!U86)</f>
        <v>##BLANK</v>
      </c>
      <c r="V86" s="73" t="str">
        <f>IF(Overrides!V86&lt;&gt;"",Overrides!V86,F_Inputs_Formatted!V86)</f>
        <v>##BLANK</v>
      </c>
      <c r="W86" s="73" t="str">
        <f>IF(Overrides!W86&lt;&gt;"",Overrides!W86,F_Inputs_Formatted!W86)</f>
        <v>##BLANK</v>
      </c>
      <c r="X86" s="73" t="str">
        <f>IF(Overrides!X86&lt;&gt;"",Overrides!X86,F_Inputs_Formatted!X86)</f>
        <v>##BLANK</v>
      </c>
      <c r="Y86" s="73" t="str">
        <f>IF(Overrides!Y86&lt;&gt;"",Overrides!Y86,F_Inputs_Formatted!Y86)</f>
        <v>##BLANK</v>
      </c>
      <c r="Z86" s="73" t="str">
        <f>IF(Overrides!Z86&lt;&gt;"",Overrides!Z86,F_Inputs_Formatted!Z86)</f>
        <v>##BLANK</v>
      </c>
      <c r="AA86" s="73" t="str">
        <f>IF(Overrides!AA86&lt;&gt;"",Overrides!AA86,F_Inputs_Formatted!AA86)</f>
        <v>##BLANK</v>
      </c>
      <c r="AB86" s="73" t="str">
        <f>IF(Overrides!AB86&lt;&gt;"",Overrides!AB86,F_Inputs_Formatted!AB86)</f>
        <v>##BLANK</v>
      </c>
      <c r="AC86" s="73" t="str">
        <f>IF(Overrides!AC86&lt;&gt;"",Overrides!AC86,F_Inputs_Formatted!AC86)</f>
        <v>##BLANK</v>
      </c>
      <c r="AD86" s="73" t="str">
        <f>IF(Overrides!AD86&lt;&gt;"",Overrides!AD86,F_Inputs_Formatted!AD86)</f>
        <v>##BLANK</v>
      </c>
      <c r="AE86" s="73" t="str">
        <f>IF(Overrides!AE86&lt;&gt;"",Overrides!AE86,F_Inputs_Formatted!AE86)</f>
        <v>##BLANK</v>
      </c>
      <c r="AF86" s="73" t="str">
        <f>IF(Overrides!AF86&lt;&gt;"",Overrides!AF86,F_Inputs_Formatted!AF86)</f>
        <v>##BLANK</v>
      </c>
      <c r="AG86" s="73" t="str">
        <f>IF(Overrides!AG86&lt;&gt;"",Overrides!AG86,F_Inputs_Formatted!AG86)</f>
        <v>##BLANK</v>
      </c>
      <c r="AH86" s="73" t="str">
        <f>IF(Overrides!AH86&lt;&gt;"",Overrides!AH86,F_Inputs_Formatted!AH86)</f>
        <v>##BLANK</v>
      </c>
      <c r="AI86" s="73" t="str">
        <f>IF(Overrides!AI86&lt;&gt;"",Overrides!AI86,F_Inputs_Formatted!AI86)</f>
        <v>##BLANK</v>
      </c>
      <c r="AK86" s="35"/>
    </row>
    <row r="87" spans="1:37" s="15" customFormat="1" ht="15" x14ac:dyDescent="0.25">
      <c r="A87" s="7"/>
      <c r="B87" s="9" t="s">
        <v>100</v>
      </c>
      <c r="C87" s="9" t="str">
        <f>_xlfn.XLOOKUP($B87,FD_Lists!$B$4:$B$25,FD_Lists!C$4:C$25)</f>
        <v>SES Water</v>
      </c>
      <c r="D87" s="9" t="str">
        <f>_xlfn.XLOOKUP($B87,FD_Lists!$B$4:$B$25,FD_Lists!D$4:D$25)</f>
        <v>England</v>
      </c>
      <c r="E87" s="9" t="str">
        <f>_xlfn.XLOOKUP($B87,FD_Lists!$B$4:$B$25,FD_Lists!E$4:E$25)</f>
        <v>Company</v>
      </c>
      <c r="F87" s="9" t="str">
        <f>_xlfn.XLOOKUP($B87,FD_Lists!$B$4:$B$25,FD_Lists!F$4:F$25)</f>
        <v>WoC</v>
      </c>
      <c r="G87" s="10" t="s">
        <v>116</v>
      </c>
      <c r="H87" s="52" t="s">
        <v>128</v>
      </c>
      <c r="I87" s="11" t="str">
        <f t="shared" si="4"/>
        <v>SESOUT5_09_D_PR24_OFWAT</v>
      </c>
      <c r="J87" s="11" t="s">
        <v>117</v>
      </c>
      <c r="K87" s="11" t="s">
        <v>118</v>
      </c>
      <c r="L87" s="11" t="s">
        <v>119</v>
      </c>
      <c r="M87" s="64" t="str">
        <f>_xlfn.XLOOKUP(F_Inputs_Formatted!H87,F_Inputs!$B:$B,F_Inputs!C:C)</f>
        <v>Underlying calculations for common performance commitments - wastewater - River water quality?(phosphorus) - Change in phosphorus discharged from treatment works</v>
      </c>
      <c r="N87" s="64" t="str">
        <f>_xlfn.XLOOKUP(F_Inputs_Formatted!H87,F_Inputs!$B:$B,F_Inputs!D:D)</f>
        <v>kg</v>
      </c>
      <c r="O87" s="11">
        <v>4</v>
      </c>
      <c r="P87" s="11"/>
      <c r="Q87" s="73" t="str">
        <f>IF(Overrides!Q87&lt;&gt;"",Overrides!Q87,F_Inputs_Formatted!Q87)</f>
        <v>##BLANK</v>
      </c>
      <c r="R87" s="73" t="str">
        <f>IF(Overrides!R87&lt;&gt;"",Overrides!R87,F_Inputs_Formatted!R87)</f>
        <v>##BLANK</v>
      </c>
      <c r="S87" s="73" t="str">
        <f>IF(Overrides!S87&lt;&gt;"",Overrides!S87,F_Inputs_Formatted!S87)</f>
        <v>##BLANK</v>
      </c>
      <c r="T87" s="73" t="str">
        <f>IF(Overrides!T87&lt;&gt;"",Overrides!T87,F_Inputs_Formatted!T87)</f>
        <v>##BLANK</v>
      </c>
      <c r="U87" s="73" t="str">
        <f>IF(Overrides!U87&lt;&gt;"",Overrides!U87,F_Inputs_Formatted!U87)</f>
        <v>##BLANK</v>
      </c>
      <c r="V87" s="73" t="str">
        <f>IF(Overrides!V87&lt;&gt;"",Overrides!V87,F_Inputs_Formatted!V87)</f>
        <v>##BLANK</v>
      </c>
      <c r="W87" s="73" t="str">
        <f>IF(Overrides!W87&lt;&gt;"",Overrides!W87,F_Inputs_Formatted!W87)</f>
        <v>##BLANK</v>
      </c>
      <c r="X87" s="73" t="str">
        <f>IF(Overrides!X87&lt;&gt;"",Overrides!X87,F_Inputs_Formatted!X87)</f>
        <v>##BLANK</v>
      </c>
      <c r="Y87" s="73" t="str">
        <f>IF(Overrides!Y87&lt;&gt;"",Overrides!Y87,F_Inputs_Formatted!Y87)</f>
        <v>##BLANK</v>
      </c>
      <c r="Z87" s="73" t="str">
        <f>IF(Overrides!Z87&lt;&gt;"",Overrides!Z87,F_Inputs_Formatted!Z87)</f>
        <v>##BLANK</v>
      </c>
      <c r="AA87" s="73" t="str">
        <f>IF(Overrides!AA87&lt;&gt;"",Overrides!AA87,F_Inputs_Formatted!AA87)</f>
        <v>##BLANK</v>
      </c>
      <c r="AB87" s="73" t="str">
        <f>IF(Overrides!AB87&lt;&gt;"",Overrides!AB87,F_Inputs_Formatted!AB87)</f>
        <v>##BLANK</v>
      </c>
      <c r="AC87" s="73" t="str">
        <f>IF(Overrides!AC87&lt;&gt;"",Overrides!AC87,F_Inputs_Formatted!AC87)</f>
        <v>##BLANK</v>
      </c>
      <c r="AD87" s="73" t="str">
        <f>IF(Overrides!AD87&lt;&gt;"",Overrides!AD87,F_Inputs_Formatted!AD87)</f>
        <v>##BLANK</v>
      </c>
      <c r="AE87" s="73" t="str">
        <f>IF(Overrides!AE87&lt;&gt;"",Overrides!AE87,F_Inputs_Formatted!AE87)</f>
        <v>##BLANK</v>
      </c>
      <c r="AF87" s="73" t="str">
        <f>IF(Overrides!AF87&lt;&gt;"",Overrides!AF87,F_Inputs_Formatted!AF87)</f>
        <v>##BLANK</v>
      </c>
      <c r="AG87" s="73" t="str">
        <f>IF(Overrides!AG87&lt;&gt;"",Overrides!AG87,F_Inputs_Formatted!AG87)</f>
        <v>##BLANK</v>
      </c>
      <c r="AH87" s="73" t="str">
        <f>IF(Overrides!AH87&lt;&gt;"",Overrides!AH87,F_Inputs_Formatted!AH87)</f>
        <v>##BLANK</v>
      </c>
      <c r="AI87" s="73" t="str">
        <f>IF(Overrides!AI87&lt;&gt;"",Overrides!AI87,F_Inputs_Formatted!AI87)</f>
        <v>##BLANK</v>
      </c>
      <c r="AK87" s="35"/>
    </row>
    <row r="88" spans="1:37" s="15" customFormat="1" ht="15" x14ac:dyDescent="0.25">
      <c r="A88" s="7"/>
      <c r="B88" s="9" t="s">
        <v>78</v>
      </c>
      <c r="C88" s="9" t="str">
        <f>_xlfn.XLOOKUP($B88,FD_Lists!$B$4:$B$25,FD_Lists!C$4:C$25)</f>
        <v>South West Water</v>
      </c>
      <c r="D88" s="9" t="str">
        <f>_xlfn.XLOOKUP($B88,FD_Lists!$B$4:$B$25,FD_Lists!D$4:D$25)</f>
        <v>England</v>
      </c>
      <c r="E88" s="9" t="str">
        <f>_xlfn.XLOOKUP($B88,FD_Lists!$B$4:$B$25,FD_Lists!E$4:E$25)</f>
        <v>Company</v>
      </c>
      <c r="F88" s="9" t="str">
        <f>_xlfn.XLOOKUP($B88,FD_Lists!$B$4:$B$25,FD_Lists!F$4:F$25)</f>
        <v>WaSC</v>
      </c>
      <c r="G88" s="10" t="s">
        <v>116</v>
      </c>
      <c r="H88" s="52" t="s">
        <v>128</v>
      </c>
      <c r="I88" s="11" t="str">
        <f t="shared" si="4"/>
        <v>SWBOUT5_09_D_PR24_OFWAT</v>
      </c>
      <c r="J88" s="11" t="s">
        <v>117</v>
      </c>
      <c r="K88" s="11" t="s">
        <v>118</v>
      </c>
      <c r="L88" s="11" t="s">
        <v>119</v>
      </c>
      <c r="M88" s="64" t="str">
        <f>_xlfn.XLOOKUP(F_Inputs_Formatted!H88,F_Inputs!$B:$B,F_Inputs!C:C)</f>
        <v>Underlying calculations for common performance commitments - wastewater - River water quality?(phosphorus) - Change in phosphorus discharged from treatment works</v>
      </c>
      <c r="N88" s="64" t="str">
        <f>_xlfn.XLOOKUP(F_Inputs_Formatted!H88,F_Inputs!$B:$B,F_Inputs!D:D)</f>
        <v>kg</v>
      </c>
      <c r="O88" s="11">
        <v>4</v>
      </c>
      <c r="P88" s="11"/>
      <c r="Q88" s="73">
        <f>IF(Overrides!Q88&lt;&gt;"",Overrides!Q88,F_Inputs_Formatted!Q88)</f>
        <v>1173.12327</v>
      </c>
      <c r="R88" s="73">
        <f>IF(Overrides!R88&lt;&gt;"",Overrides!R88,F_Inputs_Formatted!R88)</f>
        <v>1107.3998499999998</v>
      </c>
      <c r="S88" s="73">
        <f>IF(Overrides!S88&lt;&gt;"",Overrides!S88,F_Inputs_Formatted!S88)</f>
        <v>-1517.5013799999997</v>
      </c>
      <c r="T88" s="73">
        <f>IF(Overrides!T88&lt;&gt;"",Overrides!T88,F_Inputs_Formatted!T88)</f>
        <v>337.20445000000018</v>
      </c>
      <c r="U88" s="73">
        <f>IF(Overrides!U88&lt;&gt;"",Overrides!U88,F_Inputs_Formatted!U88)</f>
        <v>-103.77682999999979</v>
      </c>
      <c r="V88" s="73">
        <f>IF(Overrides!V88&lt;&gt;"",Overrides!V88,F_Inputs_Formatted!V88)</f>
        <v>1274.3834099999985</v>
      </c>
      <c r="W88" s="73">
        <f>IF(Overrides!W88&lt;&gt;"",Overrides!W88,F_Inputs_Formatted!W88)</f>
        <v>-1889.0558100000017</v>
      </c>
      <c r="X88" s="73">
        <f>IF(Overrides!X88&lt;&gt;"",Overrides!X88,F_Inputs_Formatted!X88)</f>
        <v>296.82433999999921</v>
      </c>
      <c r="Y88" s="73">
        <f>IF(Overrides!Y88&lt;&gt;"",Overrides!Y88,F_Inputs_Formatted!Y88)</f>
        <v>1356.0027300000002</v>
      </c>
      <c r="Z88" s="73">
        <f>IF(Overrides!Z88&lt;&gt;"",Overrides!Z88,F_Inputs_Formatted!Z88)</f>
        <v>0</v>
      </c>
      <c r="AA88" s="73">
        <f>IF(Overrides!AA88&lt;&gt;"",Overrides!AA88,F_Inputs_Formatted!AA88)</f>
        <v>2765.2152400000014</v>
      </c>
      <c r="AB88" s="73">
        <f>IF(Overrides!AB88&lt;&gt;"",Overrides!AB88,F_Inputs_Formatted!AB88)</f>
        <v>5782.6070499999987</v>
      </c>
      <c r="AC88" s="73">
        <f>IF(Overrides!AC88&lt;&gt;"",Overrides!AC88,F_Inputs_Formatted!AC88)</f>
        <v>5221.5382300000019</v>
      </c>
      <c r="AD88" s="73">
        <f>IF(Overrides!AD88&lt;&gt;"",Overrides!AD88,F_Inputs_Formatted!AD88)</f>
        <v>5262.1885599999987</v>
      </c>
      <c r="AE88" s="73">
        <f>IF(Overrides!AE88&lt;&gt;"",Overrides!AE88,F_Inputs_Formatted!AE88)</f>
        <v>4998.4695900000006</v>
      </c>
      <c r="AF88" s="73">
        <f>IF(Overrides!AF88&lt;&gt;"",Overrides!AF88,F_Inputs_Formatted!AF88)</f>
        <v>17647.718800000002</v>
      </c>
      <c r="AG88" s="73">
        <f>IF(Overrides!AG88&lt;&gt;"",Overrides!AG88,F_Inputs_Formatted!AG88)</f>
        <v>18615.635600000001</v>
      </c>
      <c r="AH88" s="73">
        <f>IF(Overrides!AH88&lt;&gt;"",Overrides!AH88,F_Inputs_Formatted!AH88)</f>
        <v>19822.433850000001</v>
      </c>
      <c r="AI88" s="73">
        <f>IF(Overrides!AI88&lt;&gt;"",Overrides!AI88,F_Inputs_Formatted!AI88)</f>
        <v>23046.108039999999</v>
      </c>
      <c r="AK88" s="35"/>
    </row>
    <row r="89" spans="1:37" s="15" customFormat="1" ht="15" x14ac:dyDescent="0.25">
      <c r="A89" s="7"/>
      <c r="B89" s="9" t="s">
        <v>90</v>
      </c>
      <c r="C89" s="9" t="str">
        <f>_xlfn.XLOOKUP($B89,FD_Lists!$B$4:$B$25,FD_Lists!C$4:C$25)</f>
        <v>Bristol Water</v>
      </c>
      <c r="D89" s="9" t="str">
        <f>_xlfn.XLOOKUP($B89,FD_Lists!$B$4:$B$25,FD_Lists!D$4:D$25)</f>
        <v>England</v>
      </c>
      <c r="E89" s="9" t="str">
        <f>_xlfn.XLOOKUP($B89,FD_Lists!$B$4:$B$25,FD_Lists!E$4:E$25)</f>
        <v>Company</v>
      </c>
      <c r="F89" s="9" t="str">
        <f>_xlfn.XLOOKUP($B89,FD_Lists!$B$4:$B$25,FD_Lists!F$4:F$25)</f>
        <v>WoC</v>
      </c>
      <c r="G89" s="10" t="s">
        <v>116</v>
      </c>
      <c r="H89" s="52" t="s">
        <v>128</v>
      </c>
      <c r="I89" s="11" t="str">
        <f t="shared" si="4"/>
        <v>BRLOUT5_09_D_PR24_OFWAT</v>
      </c>
      <c r="J89" s="11" t="s">
        <v>117</v>
      </c>
      <c r="K89" s="11" t="s">
        <v>118</v>
      </c>
      <c r="L89" s="11" t="s">
        <v>119</v>
      </c>
      <c r="M89" s="64" t="str">
        <f>_xlfn.XLOOKUP(F_Inputs_Formatted!H89,F_Inputs!$B:$B,F_Inputs!C:C)</f>
        <v>Underlying calculations for common performance commitments - wastewater - River water quality?(phosphorus) - Change in phosphorus discharged from treatment works</v>
      </c>
      <c r="N89" s="64" t="str">
        <f>_xlfn.XLOOKUP(F_Inputs_Formatted!H89,F_Inputs!$B:$B,F_Inputs!D:D)</f>
        <v>kg</v>
      </c>
      <c r="O89" s="11">
        <v>4</v>
      </c>
      <c r="P89" s="11"/>
      <c r="Q89" s="73" t="str">
        <f>IF(Overrides!Q89&lt;&gt;"",Overrides!Q89,F_Inputs_Formatted!Q89)</f>
        <v>##BLANK</v>
      </c>
      <c r="R89" s="73" t="str">
        <f>IF(Overrides!R89&lt;&gt;"",Overrides!R89,F_Inputs_Formatted!R89)</f>
        <v>##BLANK</v>
      </c>
      <c r="S89" s="73" t="str">
        <f>IF(Overrides!S89&lt;&gt;"",Overrides!S89,F_Inputs_Formatted!S89)</f>
        <v>##BLANK</v>
      </c>
      <c r="T89" s="73" t="str">
        <f>IF(Overrides!T89&lt;&gt;"",Overrides!T89,F_Inputs_Formatted!T89)</f>
        <v>##BLANK</v>
      </c>
      <c r="U89" s="73" t="str">
        <f>IF(Overrides!U89&lt;&gt;"",Overrides!U89,F_Inputs_Formatted!U89)</f>
        <v>##BLANK</v>
      </c>
      <c r="V89" s="73" t="str">
        <f>IF(Overrides!V89&lt;&gt;"",Overrides!V89,F_Inputs_Formatted!V89)</f>
        <v>##BLANK</v>
      </c>
      <c r="W89" s="73" t="str">
        <f>IF(Overrides!W89&lt;&gt;"",Overrides!W89,F_Inputs_Formatted!W89)</f>
        <v>##BLANK</v>
      </c>
      <c r="X89" s="73" t="str">
        <f>IF(Overrides!X89&lt;&gt;"",Overrides!X89,F_Inputs_Formatted!X89)</f>
        <v>##BLANK</v>
      </c>
      <c r="Y89" s="73" t="str">
        <f>IF(Overrides!Y89&lt;&gt;"",Overrides!Y89,F_Inputs_Formatted!Y89)</f>
        <v>##BLANK</v>
      </c>
      <c r="Z89" s="73" t="str">
        <f>IF(Overrides!Z89&lt;&gt;"",Overrides!Z89,F_Inputs_Formatted!Z89)</f>
        <v>##BLANK</v>
      </c>
      <c r="AA89" s="73" t="str">
        <f>IF(Overrides!AA89&lt;&gt;"",Overrides!AA89,F_Inputs_Formatted!AA89)</f>
        <v>##BLANK</v>
      </c>
      <c r="AB89" s="73" t="str">
        <f>IF(Overrides!AB89&lt;&gt;"",Overrides!AB89,F_Inputs_Formatted!AB89)</f>
        <v>##BLANK</v>
      </c>
      <c r="AC89" s="73" t="str">
        <f>IF(Overrides!AC89&lt;&gt;"",Overrides!AC89,F_Inputs_Formatted!AC89)</f>
        <v>##BLANK</v>
      </c>
      <c r="AD89" s="73" t="str">
        <f>IF(Overrides!AD89&lt;&gt;"",Overrides!AD89,F_Inputs_Formatted!AD89)</f>
        <v>##BLANK</v>
      </c>
      <c r="AE89" s="73" t="str">
        <f>IF(Overrides!AE89&lt;&gt;"",Overrides!AE89,F_Inputs_Formatted!AE89)</f>
        <v>##BLANK</v>
      </c>
      <c r="AF89" s="73" t="str">
        <f>IF(Overrides!AF89&lt;&gt;"",Overrides!AF89,F_Inputs_Formatted!AF89)</f>
        <v>##BLANK</v>
      </c>
      <c r="AG89" s="73" t="str">
        <f>IF(Overrides!AG89&lt;&gt;"",Overrides!AG89,F_Inputs_Formatted!AG89)</f>
        <v>##BLANK</v>
      </c>
      <c r="AH89" s="73" t="str">
        <f>IF(Overrides!AH89&lt;&gt;"",Overrides!AH89,F_Inputs_Formatted!AH89)</f>
        <v>##BLANK</v>
      </c>
      <c r="AI89" s="73" t="str">
        <f>IF(Overrides!AI89&lt;&gt;"",Overrides!AI89,F_Inputs_Formatted!AI89)</f>
        <v>##BLANK</v>
      </c>
      <c r="AK89" s="35"/>
    </row>
    <row r="90" spans="1:37" s="15" customFormat="1" ht="15" x14ac:dyDescent="0.25">
      <c r="A90" s="7"/>
      <c r="B90" s="8" t="s">
        <v>47</v>
      </c>
      <c r="C90" s="9" t="str">
        <f>_xlfn.XLOOKUP($B90,FD_Lists!$B$4:$B$25,FD_Lists!C$4:C$25)</f>
        <v>Anglian Water</v>
      </c>
      <c r="D90" s="9" t="str">
        <f>_xlfn.XLOOKUP($B90,FD_Lists!$B$4:$B$25,FD_Lists!D$4:D$25)</f>
        <v>England</v>
      </c>
      <c r="E90" s="9" t="str">
        <f>_xlfn.XLOOKUP($B90,FD_Lists!$B$4:$B$25,FD_Lists!E$4:E$25)</f>
        <v>Company</v>
      </c>
      <c r="F90" s="9" t="str">
        <f>_xlfn.XLOOKUP($B90,FD_Lists!$B$4:$B$25,FD_Lists!F$4:F$25)</f>
        <v>WaSC</v>
      </c>
      <c r="G90" s="10" t="s">
        <v>116</v>
      </c>
      <c r="H90" s="52" t="s">
        <v>129</v>
      </c>
      <c r="I90" s="11" t="str">
        <f>B90&amp;H90</f>
        <v>ANHOUT5_09_E_PR24_OFWAT</v>
      </c>
      <c r="J90" s="11" t="s">
        <v>117</v>
      </c>
      <c r="K90" s="11" t="s">
        <v>118</v>
      </c>
      <c r="L90" s="11" t="s">
        <v>119</v>
      </c>
      <c r="M90" s="64" t="str">
        <f>_xlfn.XLOOKUP(F_Inputs_Formatted!H90,F_Inputs!$B:$B,F_Inputs!C:C)</f>
        <v>Underlying calculations for common performance commitments - wastewater - River water quality?(phosphorus) - Phosphorus prevented from entering rivers from partnership working</v>
      </c>
      <c r="N90" s="64" t="str">
        <f>_xlfn.XLOOKUP(F_Inputs_Formatted!H90,F_Inputs!$B:$B,F_Inputs!D:D)</f>
        <v>kg</v>
      </c>
      <c r="O90" s="11">
        <v>4</v>
      </c>
      <c r="P90" s="11"/>
      <c r="Q90" s="73" t="str">
        <f>IF(Overrides!Q90&lt;&gt;"",Overrides!Q90,F_Inputs_Formatted!Q90)</f>
        <v>##BLANK</v>
      </c>
      <c r="R90" s="73" t="str">
        <f>IF(Overrides!R90&lt;&gt;"",Overrides!R90,F_Inputs_Formatted!R90)</f>
        <v>##BLANK</v>
      </c>
      <c r="S90" s="73" t="str">
        <f>IF(Overrides!S90&lt;&gt;"",Overrides!S90,F_Inputs_Formatted!S90)</f>
        <v>##BLANK</v>
      </c>
      <c r="T90" s="73" t="str">
        <f>IF(Overrides!T90&lt;&gt;"",Overrides!T90,F_Inputs_Formatted!T90)</f>
        <v>##BLANK</v>
      </c>
      <c r="U90" s="73" t="str">
        <f>IF(Overrides!U90&lt;&gt;"",Overrides!U90,F_Inputs_Formatted!U90)</f>
        <v>##BLANK</v>
      </c>
      <c r="V90" s="73" t="str">
        <f>IF(Overrides!V90&lt;&gt;"",Overrides!V90,F_Inputs_Formatted!V90)</f>
        <v>##BLANK</v>
      </c>
      <c r="W90" s="73" t="str">
        <f>IF(Overrides!W90&lt;&gt;"",Overrides!W90,F_Inputs_Formatted!W90)</f>
        <v>##BLANK</v>
      </c>
      <c r="X90" s="73" t="str">
        <f>IF(Overrides!X90&lt;&gt;"",Overrides!X90,F_Inputs_Formatted!X90)</f>
        <v>##BLANK</v>
      </c>
      <c r="Y90" s="73" t="str">
        <f>IF(Overrides!Y90&lt;&gt;"",Overrides!Y90,F_Inputs_Formatted!Y90)</f>
        <v>##BLANK</v>
      </c>
      <c r="Z90" s="73" t="str">
        <f>IF(Overrides!Z90&lt;&gt;"",Overrides!Z90,F_Inputs_Formatted!Z90)</f>
        <v>##BLANK</v>
      </c>
      <c r="AA90" s="73" t="str">
        <f>IF(Overrides!AA90&lt;&gt;"",Overrides!AA90,F_Inputs_Formatted!AA90)</f>
        <v>##BLANK</v>
      </c>
      <c r="AB90" s="73" t="str">
        <f>IF(Overrides!AB90&lt;&gt;"",Overrides!AB90,F_Inputs_Formatted!AB90)</f>
        <v>##BLANK</v>
      </c>
      <c r="AC90" s="73" t="str">
        <f>IF(Overrides!AC90&lt;&gt;"",Overrides!AC90,F_Inputs_Formatted!AC90)</f>
        <v>##BLANK</v>
      </c>
      <c r="AD90" s="73" t="str">
        <f>IF(Overrides!AD90&lt;&gt;"",Overrides!AD90,F_Inputs_Formatted!AD90)</f>
        <v>##BLANK</v>
      </c>
      <c r="AE90" s="73" t="str">
        <f>IF(Overrides!AE90&lt;&gt;"",Overrides!AE90,F_Inputs_Formatted!AE90)</f>
        <v>##BLANK</v>
      </c>
      <c r="AF90" s="73" t="str">
        <f>IF(Overrides!AF90&lt;&gt;"",Overrides!AF90,F_Inputs_Formatted!AF90)</f>
        <v>##BLANK</v>
      </c>
      <c r="AG90" s="73" t="str">
        <f>IF(Overrides!AG90&lt;&gt;"",Overrides!AG90,F_Inputs_Formatted!AG90)</f>
        <v>##BLANK</v>
      </c>
      <c r="AH90" s="73" t="str">
        <f>IF(Overrides!AH90&lt;&gt;"",Overrides!AH90,F_Inputs_Formatted!AH90)</f>
        <v>##BLANK</v>
      </c>
      <c r="AI90" s="73" t="str">
        <f>IF(Overrides!AI90&lt;&gt;"",Overrides!AI90,F_Inputs_Formatted!AI90)</f>
        <v>##BLANK</v>
      </c>
      <c r="AK90" s="35"/>
    </row>
    <row r="91" spans="1:37" s="15" customFormat="1" ht="15" x14ac:dyDescent="0.25">
      <c r="A91" s="7"/>
      <c r="B91" s="9" t="s">
        <v>69</v>
      </c>
      <c r="C91" s="9" t="str">
        <f>_xlfn.XLOOKUP($B91,FD_Lists!$B$4:$B$25,FD_Lists!C$4:C$25)</f>
        <v>Dŵr Cymru</v>
      </c>
      <c r="D91" s="9" t="str">
        <f>_xlfn.XLOOKUP($B91,FD_Lists!$B$4:$B$25,FD_Lists!D$4:D$25)</f>
        <v>Wales</v>
      </c>
      <c r="E91" s="9" t="str">
        <f>_xlfn.XLOOKUP($B91,FD_Lists!$B$4:$B$25,FD_Lists!E$4:E$25)</f>
        <v>Company</v>
      </c>
      <c r="F91" s="9" t="str">
        <f>_xlfn.XLOOKUP($B91,FD_Lists!$B$4:$B$25,FD_Lists!F$4:F$25)</f>
        <v>WaSC</v>
      </c>
      <c r="G91" s="10" t="s">
        <v>116</v>
      </c>
      <c r="H91" s="52" t="s">
        <v>129</v>
      </c>
      <c r="I91" s="11" t="str">
        <f t="shared" ref="I91:I106" si="5">B91&amp;H91</f>
        <v>WSHOUT5_09_E_PR24_OFWAT</v>
      </c>
      <c r="J91" s="11" t="s">
        <v>117</v>
      </c>
      <c r="K91" s="11" t="s">
        <v>118</v>
      </c>
      <c r="L91" s="11" t="s">
        <v>119</v>
      </c>
      <c r="M91" s="64" t="str">
        <f>_xlfn.XLOOKUP(F_Inputs_Formatted!H91,F_Inputs!$B:$B,F_Inputs!C:C)</f>
        <v>Underlying calculations for common performance commitments - wastewater - River water quality?(phosphorus) - Phosphorus prevented from entering rivers from partnership working</v>
      </c>
      <c r="N91" s="64" t="str">
        <f>_xlfn.XLOOKUP(F_Inputs_Formatted!H91,F_Inputs!$B:$B,F_Inputs!D:D)</f>
        <v>kg</v>
      </c>
      <c r="O91" s="11">
        <v>4</v>
      </c>
      <c r="P91" s="11"/>
      <c r="Q91" s="73">
        <f>IF(Overrides!Q91&lt;&gt;"",Overrides!Q91,F_Inputs_Formatted!Q91)</f>
        <v>0</v>
      </c>
      <c r="R91" s="73">
        <f>IF(Overrides!R91&lt;&gt;"",Overrides!R91,F_Inputs_Formatted!R91)</f>
        <v>0</v>
      </c>
      <c r="S91" s="73">
        <f>IF(Overrides!S91&lt;&gt;"",Overrides!S91,F_Inputs_Formatted!S91)</f>
        <v>0</v>
      </c>
      <c r="T91" s="73">
        <f>IF(Overrides!T91&lt;&gt;"",Overrides!T91,F_Inputs_Formatted!T91)</f>
        <v>0</v>
      </c>
      <c r="U91" s="73">
        <f>IF(Overrides!U91&lt;&gt;"",Overrides!U91,F_Inputs_Formatted!U91)</f>
        <v>0</v>
      </c>
      <c r="V91" s="73">
        <f>IF(Overrides!V91&lt;&gt;"",Overrides!V91,F_Inputs_Formatted!V91)</f>
        <v>0</v>
      </c>
      <c r="W91" s="73">
        <f>IF(Overrides!W91&lt;&gt;"",Overrides!W91,F_Inputs_Formatted!W91)</f>
        <v>0</v>
      </c>
      <c r="X91" s="73">
        <f>IF(Overrides!X91&lt;&gt;"",Overrides!X91,F_Inputs_Formatted!X91)</f>
        <v>0</v>
      </c>
      <c r="Y91" s="73">
        <f>IF(Overrides!Y91&lt;&gt;"",Overrides!Y91,F_Inputs_Formatted!Y91)</f>
        <v>0</v>
      </c>
      <c r="Z91" s="73">
        <f>IF(Overrides!Z91&lt;&gt;"",Overrides!Z91,F_Inputs_Formatted!Z91)</f>
        <v>0</v>
      </c>
      <c r="AA91" s="73">
        <f>IF(Overrides!AA91&lt;&gt;"",Overrides!AA91,F_Inputs_Formatted!AA91)</f>
        <v>0</v>
      </c>
      <c r="AB91" s="73">
        <f>IF(Overrides!AB91&lt;&gt;"",Overrides!AB91,F_Inputs_Formatted!AB91)</f>
        <v>0</v>
      </c>
      <c r="AC91" s="73">
        <f>IF(Overrides!AC91&lt;&gt;"",Overrides!AC91,F_Inputs_Formatted!AC91)</f>
        <v>0</v>
      </c>
      <c r="AD91" s="73">
        <f>IF(Overrides!AD91&lt;&gt;"",Overrides!AD91,F_Inputs_Formatted!AD91)</f>
        <v>0</v>
      </c>
      <c r="AE91" s="73">
        <f>IF(Overrides!AE91&lt;&gt;"",Overrides!AE91,F_Inputs_Formatted!AE91)</f>
        <v>189.435</v>
      </c>
      <c r="AF91" s="73">
        <f>IF(Overrides!AF91&lt;&gt;"",Overrides!AF91,F_Inputs_Formatted!AF91)</f>
        <v>413.91</v>
      </c>
      <c r="AG91" s="73">
        <f>IF(Overrides!AG91&lt;&gt;"",Overrides!AG91,F_Inputs_Formatted!AG91)</f>
        <v>413.91</v>
      </c>
      <c r="AH91" s="73">
        <f>IF(Overrides!AH91&lt;&gt;"",Overrides!AH91,F_Inputs_Formatted!AH91)</f>
        <v>587.09519999999998</v>
      </c>
      <c r="AI91" s="73">
        <f>IF(Overrides!AI91&lt;&gt;"",Overrides!AI91,F_Inputs_Formatted!AI91)</f>
        <v>587.09519999999998</v>
      </c>
      <c r="AK91" s="35"/>
    </row>
    <row r="92" spans="1:37" s="15" customFormat="1" ht="15" x14ac:dyDescent="0.25">
      <c r="A92" s="7"/>
      <c r="B92" s="9" t="s">
        <v>71</v>
      </c>
      <c r="C92" s="9" t="str">
        <f>_xlfn.XLOOKUP($B92,FD_Lists!$B$4:$B$25,FD_Lists!C$4:C$25)</f>
        <v>Hafren Dyfrdwy</v>
      </c>
      <c r="D92" s="9" t="str">
        <f>_xlfn.XLOOKUP($B92,FD_Lists!$B$4:$B$25,FD_Lists!D$4:D$25)</f>
        <v>Wales</v>
      </c>
      <c r="E92" s="9" t="str">
        <f>_xlfn.XLOOKUP($B92,FD_Lists!$B$4:$B$25,FD_Lists!E$4:E$25)</f>
        <v>Company</v>
      </c>
      <c r="F92" s="9" t="str">
        <f>_xlfn.XLOOKUP($B92,FD_Lists!$B$4:$B$25,FD_Lists!F$4:F$25)</f>
        <v>WaSC</v>
      </c>
      <c r="G92" s="10" t="s">
        <v>116</v>
      </c>
      <c r="H92" s="52" t="s">
        <v>129</v>
      </c>
      <c r="I92" s="11" t="str">
        <f t="shared" si="5"/>
        <v>HDDOUT5_09_E_PR24_OFWAT</v>
      </c>
      <c r="J92" s="11" t="s">
        <v>117</v>
      </c>
      <c r="K92" s="11" t="s">
        <v>118</v>
      </c>
      <c r="L92" s="11" t="s">
        <v>119</v>
      </c>
      <c r="M92" s="64" t="str">
        <f>_xlfn.XLOOKUP(F_Inputs_Formatted!H92,F_Inputs!$B:$B,F_Inputs!C:C)</f>
        <v>Underlying calculations for common performance commitments - wastewater - River water quality?(phosphorus) - Phosphorus prevented from entering rivers from partnership working</v>
      </c>
      <c r="N92" s="64" t="str">
        <f>_xlfn.XLOOKUP(F_Inputs_Formatted!H92,F_Inputs!$B:$B,F_Inputs!D:D)</f>
        <v>kg</v>
      </c>
      <c r="O92" s="11">
        <v>4</v>
      </c>
      <c r="P92" s="11"/>
      <c r="Q92" s="73">
        <f>IF(Overrides!Q92&lt;&gt;"",Overrides!Q92,F_Inputs_Formatted!Q92)</f>
        <v>0</v>
      </c>
      <c r="R92" s="73">
        <f>IF(Overrides!R92&lt;&gt;"",Overrides!R92,F_Inputs_Formatted!R92)</f>
        <v>0</v>
      </c>
      <c r="S92" s="73">
        <f>IF(Overrides!S92&lt;&gt;"",Overrides!S92,F_Inputs_Formatted!S92)</f>
        <v>0</v>
      </c>
      <c r="T92" s="73">
        <f>IF(Overrides!T92&lt;&gt;"",Overrides!T92,F_Inputs_Formatted!T92)</f>
        <v>0</v>
      </c>
      <c r="U92" s="73">
        <f>IF(Overrides!U92&lt;&gt;"",Overrides!U92,F_Inputs_Formatted!U92)</f>
        <v>0</v>
      </c>
      <c r="V92" s="73">
        <f>IF(Overrides!V92&lt;&gt;"",Overrides!V92,F_Inputs_Formatted!V92)</f>
        <v>0</v>
      </c>
      <c r="W92" s="73">
        <f>IF(Overrides!W92&lt;&gt;"",Overrides!W92,F_Inputs_Formatted!W92)</f>
        <v>0</v>
      </c>
      <c r="X92" s="73">
        <f>IF(Overrides!X92&lt;&gt;"",Overrides!X92,F_Inputs_Formatted!X92)</f>
        <v>0</v>
      </c>
      <c r="Y92" s="73">
        <f>IF(Overrides!Y92&lt;&gt;"",Overrides!Y92,F_Inputs_Formatted!Y92)</f>
        <v>0</v>
      </c>
      <c r="Z92" s="73">
        <f>IF(Overrides!Z92&lt;&gt;"",Overrides!Z92,F_Inputs_Formatted!Z92)</f>
        <v>0</v>
      </c>
      <c r="AA92" s="73">
        <f>IF(Overrides!AA92&lt;&gt;"",Overrides!AA92,F_Inputs_Formatted!AA92)</f>
        <v>0</v>
      </c>
      <c r="AB92" s="73">
        <f>IF(Overrides!AB92&lt;&gt;"",Overrides!AB92,F_Inputs_Formatted!AB92)</f>
        <v>0</v>
      </c>
      <c r="AC92" s="73">
        <f>IF(Overrides!AC92&lt;&gt;"",Overrides!AC92,F_Inputs_Formatted!AC92)</f>
        <v>0</v>
      </c>
      <c r="AD92" s="73">
        <f>IF(Overrides!AD92&lt;&gt;"",Overrides!AD92,F_Inputs_Formatted!AD92)</f>
        <v>0</v>
      </c>
      <c r="AE92" s="73">
        <f>IF(Overrides!AE92&lt;&gt;"",Overrides!AE92,F_Inputs_Formatted!AE92)</f>
        <v>0</v>
      </c>
      <c r="AF92" s="73">
        <f>IF(Overrides!AF92&lt;&gt;"",Overrides!AF92,F_Inputs_Formatted!AF92)</f>
        <v>0</v>
      </c>
      <c r="AG92" s="73">
        <f>IF(Overrides!AG92&lt;&gt;"",Overrides!AG92,F_Inputs_Formatted!AG92)</f>
        <v>0</v>
      </c>
      <c r="AH92" s="73">
        <f>IF(Overrides!AH92&lt;&gt;"",Overrides!AH92,F_Inputs_Formatted!AH92)</f>
        <v>0</v>
      </c>
      <c r="AI92" s="73">
        <f>IF(Overrides!AI92&lt;&gt;"",Overrides!AI92,F_Inputs_Formatted!AI92)</f>
        <v>0</v>
      </c>
      <c r="AK92" s="35"/>
    </row>
    <row r="93" spans="1:37" s="15" customFormat="1" ht="15" x14ac:dyDescent="0.25">
      <c r="A93" s="7"/>
      <c r="B93" s="9" t="s">
        <v>75</v>
      </c>
      <c r="C93" s="9" t="str">
        <f>_xlfn.XLOOKUP($B93,FD_Lists!$B$4:$B$25,FD_Lists!C$4:C$25)</f>
        <v>Northumbrian Water</v>
      </c>
      <c r="D93" s="9" t="str">
        <f>_xlfn.XLOOKUP($B93,FD_Lists!$B$4:$B$25,FD_Lists!D$4:D$25)</f>
        <v>England</v>
      </c>
      <c r="E93" s="9" t="str">
        <f>_xlfn.XLOOKUP($B93,FD_Lists!$B$4:$B$25,FD_Lists!E$4:E$25)</f>
        <v>Company</v>
      </c>
      <c r="F93" s="9" t="str">
        <f>_xlfn.XLOOKUP($B93,FD_Lists!$B$4:$B$25,FD_Lists!F$4:F$25)</f>
        <v>WaSC</v>
      </c>
      <c r="G93" s="10" t="s">
        <v>116</v>
      </c>
      <c r="H93" s="52" t="s">
        <v>129</v>
      </c>
      <c r="I93" s="11" t="str">
        <f t="shared" si="5"/>
        <v>NESOUT5_09_E_PR24_OFWAT</v>
      </c>
      <c r="J93" s="11" t="s">
        <v>117</v>
      </c>
      <c r="K93" s="11" t="s">
        <v>118</v>
      </c>
      <c r="L93" s="11" t="s">
        <v>119</v>
      </c>
      <c r="M93" s="64" t="str">
        <f>_xlfn.XLOOKUP(F_Inputs_Formatted!H93,F_Inputs!$B:$B,F_Inputs!C:C)</f>
        <v>Underlying calculations for common performance commitments - wastewater - River water quality?(phosphorus) - Phosphorus prevented from entering rivers from partnership working</v>
      </c>
      <c r="N93" s="64" t="str">
        <f>_xlfn.XLOOKUP(F_Inputs_Formatted!H93,F_Inputs!$B:$B,F_Inputs!D:D)</f>
        <v>kg</v>
      </c>
      <c r="O93" s="11">
        <v>4</v>
      </c>
      <c r="P93" s="11"/>
      <c r="Q93" s="73" t="str">
        <f>IF(Overrides!Q93&lt;&gt;"",Overrides!Q93,F_Inputs_Formatted!Q93)</f>
        <v>##BLANK</v>
      </c>
      <c r="R93" s="73" t="str">
        <f>IF(Overrides!R93&lt;&gt;"",Overrides!R93,F_Inputs_Formatted!R93)</f>
        <v>##BLANK</v>
      </c>
      <c r="S93" s="73" t="str">
        <f>IF(Overrides!S93&lt;&gt;"",Overrides!S93,F_Inputs_Formatted!S93)</f>
        <v>##BLANK</v>
      </c>
      <c r="T93" s="73" t="str">
        <f>IF(Overrides!T93&lt;&gt;"",Overrides!T93,F_Inputs_Formatted!T93)</f>
        <v>##BLANK</v>
      </c>
      <c r="U93" s="73" t="str">
        <f>IF(Overrides!U93&lt;&gt;"",Overrides!U93,F_Inputs_Formatted!U93)</f>
        <v>##BLANK</v>
      </c>
      <c r="V93" s="73" t="str">
        <f>IF(Overrides!V93&lt;&gt;"",Overrides!V93,F_Inputs_Formatted!V93)</f>
        <v>##BLANK</v>
      </c>
      <c r="W93" s="73" t="str">
        <f>IF(Overrides!W93&lt;&gt;"",Overrides!W93,F_Inputs_Formatted!W93)</f>
        <v>##BLANK</v>
      </c>
      <c r="X93" s="73" t="str">
        <f>IF(Overrides!X93&lt;&gt;"",Overrides!X93,F_Inputs_Formatted!X93)</f>
        <v>##BLANK</v>
      </c>
      <c r="Y93" s="73" t="str">
        <f>IF(Overrides!Y93&lt;&gt;"",Overrides!Y93,F_Inputs_Formatted!Y93)</f>
        <v>##BLANK</v>
      </c>
      <c r="Z93" s="73">
        <f>IF(Overrides!Z93&lt;&gt;"",Overrides!Z93,F_Inputs_Formatted!Z93)</f>
        <v>0</v>
      </c>
      <c r="AA93" s="73">
        <f>IF(Overrides!AA93&lt;&gt;"",Overrides!AA93,F_Inputs_Formatted!AA93)</f>
        <v>0</v>
      </c>
      <c r="AB93" s="73">
        <f>IF(Overrides!AB93&lt;&gt;"",Overrides!AB93,F_Inputs_Formatted!AB93)</f>
        <v>0</v>
      </c>
      <c r="AC93" s="73">
        <f>IF(Overrides!AC93&lt;&gt;"",Overrides!AC93,F_Inputs_Formatted!AC93)</f>
        <v>0</v>
      </c>
      <c r="AD93" s="73">
        <f>IF(Overrides!AD93&lt;&gt;"",Overrides!AD93,F_Inputs_Formatted!AD93)</f>
        <v>0</v>
      </c>
      <c r="AE93" s="73">
        <f>IF(Overrides!AE93&lt;&gt;"",Overrides!AE93,F_Inputs_Formatted!AE93)</f>
        <v>0</v>
      </c>
      <c r="AF93" s="73">
        <f>IF(Overrides!AF93&lt;&gt;"",Overrides!AF93,F_Inputs_Formatted!AF93)</f>
        <v>0</v>
      </c>
      <c r="AG93" s="73">
        <f>IF(Overrides!AG93&lt;&gt;"",Overrides!AG93,F_Inputs_Formatted!AG93)</f>
        <v>0</v>
      </c>
      <c r="AH93" s="73">
        <f>IF(Overrides!AH93&lt;&gt;"",Overrides!AH93,F_Inputs_Formatted!AH93)</f>
        <v>4867.1913999999997</v>
      </c>
      <c r="AI93" s="73">
        <f>IF(Overrides!AI93&lt;&gt;"",Overrides!AI93,F_Inputs_Formatted!AI93)</f>
        <v>4867.1913999999997</v>
      </c>
      <c r="AK93" s="35"/>
    </row>
    <row r="94" spans="1:37" s="15" customFormat="1" ht="15" x14ac:dyDescent="0.25">
      <c r="A94" s="7"/>
      <c r="B94" s="9" t="s">
        <v>76</v>
      </c>
      <c r="C94" s="9" t="str">
        <f>_xlfn.XLOOKUP($B94,FD_Lists!$B$4:$B$25,FD_Lists!C$4:C$25)</f>
        <v>Severn Trent Water</v>
      </c>
      <c r="D94" s="9" t="str">
        <f>_xlfn.XLOOKUP($B94,FD_Lists!$B$4:$B$25,FD_Lists!D$4:D$25)</f>
        <v>England</v>
      </c>
      <c r="E94" s="9" t="str">
        <f>_xlfn.XLOOKUP($B94,FD_Lists!$B$4:$B$25,FD_Lists!E$4:E$25)</f>
        <v>Company</v>
      </c>
      <c r="F94" s="9" t="str">
        <f>_xlfn.XLOOKUP($B94,FD_Lists!$B$4:$B$25,FD_Lists!F$4:F$25)</f>
        <v>WaSC</v>
      </c>
      <c r="G94" s="10" t="s">
        <v>116</v>
      </c>
      <c r="H94" s="52" t="s">
        <v>129</v>
      </c>
      <c r="I94" s="11" t="str">
        <f t="shared" si="5"/>
        <v>SVEOUT5_09_E_PR24_OFWAT</v>
      </c>
      <c r="J94" s="11" t="s">
        <v>117</v>
      </c>
      <c r="K94" s="11" t="s">
        <v>118</v>
      </c>
      <c r="L94" s="11" t="s">
        <v>119</v>
      </c>
      <c r="M94" s="64" t="str">
        <f>_xlfn.XLOOKUP(F_Inputs_Formatted!H94,F_Inputs!$B:$B,F_Inputs!C:C)</f>
        <v>Underlying calculations for common performance commitments - wastewater - River water quality?(phosphorus) - Phosphorus prevented from entering rivers from partnership working</v>
      </c>
      <c r="N94" s="64" t="str">
        <f>_xlfn.XLOOKUP(F_Inputs_Formatted!H94,F_Inputs!$B:$B,F_Inputs!D:D)</f>
        <v>kg</v>
      </c>
      <c r="O94" s="11">
        <v>4</v>
      </c>
      <c r="P94" s="11"/>
      <c r="Q94" s="73" t="str">
        <f>IF(Overrides!Q94&lt;&gt;"",Overrides!Q94,F_Inputs_Formatted!Q94)</f>
        <v>##BLANK</v>
      </c>
      <c r="R94" s="73" t="str">
        <f>IF(Overrides!R94&lt;&gt;"",Overrides!R94,F_Inputs_Formatted!R94)</f>
        <v>##BLANK</v>
      </c>
      <c r="S94" s="73" t="str">
        <f>IF(Overrides!S94&lt;&gt;"",Overrides!S94,F_Inputs_Formatted!S94)</f>
        <v>##BLANK</v>
      </c>
      <c r="T94" s="73" t="str">
        <f>IF(Overrides!T94&lt;&gt;"",Overrides!T94,F_Inputs_Formatted!T94)</f>
        <v>##BLANK</v>
      </c>
      <c r="U94" s="73" t="str">
        <f>IF(Overrides!U94&lt;&gt;"",Overrides!U94,F_Inputs_Formatted!U94)</f>
        <v>##BLANK</v>
      </c>
      <c r="V94" s="73" t="str">
        <f>IF(Overrides!V94&lt;&gt;"",Overrides!V94,F_Inputs_Formatted!V94)</f>
        <v>##BLANK</v>
      </c>
      <c r="W94" s="73" t="str">
        <f>IF(Overrides!W94&lt;&gt;"",Overrides!W94,F_Inputs_Formatted!W94)</f>
        <v>##BLANK</v>
      </c>
      <c r="X94" s="73" t="str">
        <f>IF(Overrides!X94&lt;&gt;"",Overrides!X94,F_Inputs_Formatted!X94)</f>
        <v>##BLANK</v>
      </c>
      <c r="Y94" s="73" t="str">
        <f>IF(Overrides!Y94&lt;&gt;"",Overrides!Y94,F_Inputs_Formatted!Y94)</f>
        <v>##BLANK</v>
      </c>
      <c r="Z94" s="73">
        <f>IF(Overrides!Z94&lt;&gt;"",Overrides!Z94,F_Inputs_Formatted!Z94)</f>
        <v>0</v>
      </c>
      <c r="AA94" s="73">
        <f>IF(Overrides!AA94&lt;&gt;"",Overrides!AA94,F_Inputs_Formatted!AA94)</f>
        <v>0</v>
      </c>
      <c r="AB94" s="73">
        <f>IF(Overrides!AB94&lt;&gt;"",Overrides!AB94,F_Inputs_Formatted!AB94)</f>
        <v>0</v>
      </c>
      <c r="AC94" s="73">
        <f>IF(Overrides!AC94&lt;&gt;"",Overrides!AC94,F_Inputs_Formatted!AC94)</f>
        <v>0</v>
      </c>
      <c r="AD94" s="73">
        <f>IF(Overrides!AD94&lt;&gt;"",Overrides!AD94,F_Inputs_Formatted!AD94)</f>
        <v>0</v>
      </c>
      <c r="AE94" s="73">
        <f>IF(Overrides!AE94&lt;&gt;"",Overrides!AE94,F_Inputs_Formatted!AE94)</f>
        <v>0</v>
      </c>
      <c r="AF94" s="73">
        <f>IF(Overrides!AF94&lt;&gt;"",Overrides!AF94,F_Inputs_Formatted!AF94)</f>
        <v>0</v>
      </c>
      <c r="AG94" s="73">
        <f>IF(Overrides!AG94&lt;&gt;"",Overrides!AG94,F_Inputs_Formatted!AG94)</f>
        <v>0</v>
      </c>
      <c r="AH94" s="73">
        <f>IF(Overrides!AH94&lt;&gt;"",Overrides!AH94,F_Inputs_Formatted!AH94)</f>
        <v>0</v>
      </c>
      <c r="AI94" s="73">
        <f>IF(Overrides!AI94&lt;&gt;"",Overrides!AI94,F_Inputs_Formatted!AI94)</f>
        <v>0</v>
      </c>
      <c r="AK94" s="35"/>
    </row>
    <row r="95" spans="1:37" s="15" customFormat="1" ht="15" x14ac:dyDescent="0.25">
      <c r="A95" s="7"/>
      <c r="B95" s="9" t="s">
        <v>81</v>
      </c>
      <c r="C95" s="9" t="str">
        <f>_xlfn.XLOOKUP($B95,FD_Lists!$B$4:$B$25,FD_Lists!C$4:C$25)</f>
        <v>Southern Water</v>
      </c>
      <c r="D95" s="9" t="str">
        <f>_xlfn.XLOOKUP($B95,FD_Lists!$B$4:$B$25,FD_Lists!D$4:D$25)</f>
        <v>England</v>
      </c>
      <c r="E95" s="9" t="str">
        <f>_xlfn.XLOOKUP($B95,FD_Lists!$B$4:$B$25,FD_Lists!E$4:E$25)</f>
        <v>Company</v>
      </c>
      <c r="F95" s="9" t="str">
        <f>_xlfn.XLOOKUP($B95,FD_Lists!$B$4:$B$25,FD_Lists!F$4:F$25)</f>
        <v>WaSC</v>
      </c>
      <c r="G95" s="10" t="s">
        <v>116</v>
      </c>
      <c r="H95" s="52" t="s">
        <v>129</v>
      </c>
      <c r="I95" s="11" t="str">
        <f t="shared" si="5"/>
        <v>SRNOUT5_09_E_PR24_OFWAT</v>
      </c>
      <c r="J95" s="11" t="s">
        <v>117</v>
      </c>
      <c r="K95" s="11" t="s">
        <v>118</v>
      </c>
      <c r="L95" s="11" t="s">
        <v>119</v>
      </c>
      <c r="M95" s="64" t="str">
        <f>_xlfn.XLOOKUP(F_Inputs_Formatted!H95,F_Inputs!$B:$B,F_Inputs!C:C)</f>
        <v>Underlying calculations for common performance commitments - wastewater - River water quality?(phosphorus) - Phosphorus prevented from entering rivers from partnership working</v>
      </c>
      <c r="N95" s="64" t="str">
        <f>_xlfn.XLOOKUP(F_Inputs_Formatted!H95,F_Inputs!$B:$B,F_Inputs!D:D)</f>
        <v>kg</v>
      </c>
      <c r="O95" s="11">
        <v>4</v>
      </c>
      <c r="P95" s="11"/>
      <c r="Q95" s="73">
        <f>IF(Overrides!Q95&lt;&gt;"",Overrides!Q95,F_Inputs_Formatted!Q95)</f>
        <v>0</v>
      </c>
      <c r="R95" s="73">
        <f>IF(Overrides!R95&lt;&gt;"",Overrides!R95,F_Inputs_Formatted!R95)</f>
        <v>0</v>
      </c>
      <c r="S95" s="73">
        <f>IF(Overrides!S95&lt;&gt;"",Overrides!S95,F_Inputs_Formatted!S95)</f>
        <v>0</v>
      </c>
      <c r="T95" s="73">
        <f>IF(Overrides!T95&lt;&gt;"",Overrides!T95,F_Inputs_Formatted!T95)</f>
        <v>0</v>
      </c>
      <c r="U95" s="73">
        <f>IF(Overrides!U95&lt;&gt;"",Overrides!U95,F_Inputs_Formatted!U95)</f>
        <v>0</v>
      </c>
      <c r="V95" s="73">
        <f>IF(Overrides!V95&lt;&gt;"",Overrides!V95,F_Inputs_Formatted!V95)</f>
        <v>0</v>
      </c>
      <c r="W95" s="73">
        <f>IF(Overrides!W95&lt;&gt;"",Overrides!W95,F_Inputs_Formatted!W95)</f>
        <v>0</v>
      </c>
      <c r="X95" s="73">
        <f>IF(Overrides!X95&lt;&gt;"",Overrides!X95,F_Inputs_Formatted!X95)</f>
        <v>0</v>
      </c>
      <c r="Y95" s="73">
        <f>IF(Overrides!Y95&lt;&gt;"",Overrides!Y95,F_Inputs_Formatted!Y95)</f>
        <v>0</v>
      </c>
      <c r="Z95" s="73">
        <f>IF(Overrides!Z95&lt;&gt;"",Overrides!Z95,F_Inputs_Formatted!Z95)</f>
        <v>0</v>
      </c>
      <c r="AA95" s="73">
        <f>IF(Overrides!AA95&lt;&gt;"",Overrides!AA95,F_Inputs_Formatted!AA95)</f>
        <v>0</v>
      </c>
      <c r="AB95" s="73">
        <f>IF(Overrides!AB95&lt;&gt;"",Overrides!AB95,F_Inputs_Formatted!AB95)</f>
        <v>0</v>
      </c>
      <c r="AC95" s="73">
        <f>IF(Overrides!AC95&lt;&gt;"",Overrides!AC95,F_Inputs_Formatted!AC95)</f>
        <v>0</v>
      </c>
      <c r="AD95" s="73">
        <f>IF(Overrides!AD95&lt;&gt;"",Overrides!AD95,F_Inputs_Formatted!AD95)</f>
        <v>0</v>
      </c>
      <c r="AE95" s="73">
        <f>IF(Overrides!AE95&lt;&gt;"",Overrides!AE95,F_Inputs_Formatted!AE95)</f>
        <v>0</v>
      </c>
      <c r="AF95" s="73">
        <f>IF(Overrides!AF95&lt;&gt;"",Overrides!AF95,F_Inputs_Formatted!AF95)</f>
        <v>0</v>
      </c>
      <c r="AG95" s="73">
        <f>IF(Overrides!AG95&lt;&gt;"",Overrides!AG95,F_Inputs_Formatted!AG95)</f>
        <v>0</v>
      </c>
      <c r="AH95" s="73">
        <f>IF(Overrides!AH95&lt;&gt;"",Overrides!AH95,F_Inputs_Formatted!AH95)</f>
        <v>0</v>
      </c>
      <c r="AI95" s="73">
        <f>IF(Overrides!AI95&lt;&gt;"",Overrides!AI95,F_Inputs_Formatted!AI95)</f>
        <v>0</v>
      </c>
      <c r="AK95" s="35"/>
    </row>
    <row r="96" spans="1:37" s="15" customFormat="1" ht="15" x14ac:dyDescent="0.25">
      <c r="A96" s="7"/>
      <c r="B96" s="9" t="s">
        <v>82</v>
      </c>
      <c r="C96" s="9" t="str">
        <f>_xlfn.XLOOKUP($B96,FD_Lists!$B$4:$B$25,FD_Lists!C$4:C$25)</f>
        <v>Thames Water</v>
      </c>
      <c r="D96" s="9" t="str">
        <f>_xlfn.XLOOKUP($B96,FD_Lists!$B$4:$B$25,FD_Lists!D$4:D$25)</f>
        <v>England</v>
      </c>
      <c r="E96" s="9" t="str">
        <f>_xlfn.XLOOKUP($B96,FD_Lists!$B$4:$B$25,FD_Lists!E$4:E$25)</f>
        <v>Company</v>
      </c>
      <c r="F96" s="9" t="str">
        <f>_xlfn.XLOOKUP($B96,FD_Lists!$B$4:$B$25,FD_Lists!F$4:F$25)</f>
        <v>WaSC</v>
      </c>
      <c r="G96" s="10" t="s">
        <v>116</v>
      </c>
      <c r="H96" s="52" t="s">
        <v>129</v>
      </c>
      <c r="I96" s="11" t="str">
        <f t="shared" si="5"/>
        <v>TMSOUT5_09_E_PR24_OFWAT</v>
      </c>
      <c r="J96" s="11" t="s">
        <v>117</v>
      </c>
      <c r="K96" s="11" t="s">
        <v>118</v>
      </c>
      <c r="L96" s="11" t="s">
        <v>119</v>
      </c>
      <c r="M96" s="64" t="str">
        <f>_xlfn.XLOOKUP(F_Inputs_Formatted!H96,F_Inputs!$B:$B,F_Inputs!C:C)</f>
        <v>Underlying calculations for common performance commitments - wastewater - River water quality?(phosphorus) - Phosphorus prevented from entering rivers from partnership working</v>
      </c>
      <c r="N96" s="64" t="str">
        <f>_xlfn.XLOOKUP(F_Inputs_Formatted!H96,F_Inputs!$B:$B,F_Inputs!D:D)</f>
        <v>kg</v>
      </c>
      <c r="O96" s="11">
        <v>4</v>
      </c>
      <c r="P96" s="11"/>
      <c r="Q96" s="73">
        <f>IF(Overrides!Q96&lt;&gt;"",Overrides!Q96,F_Inputs_Formatted!Q96)</f>
        <v>0</v>
      </c>
      <c r="R96" s="73">
        <f>IF(Overrides!R96&lt;&gt;"",Overrides!R96,F_Inputs_Formatted!R96)</f>
        <v>0</v>
      </c>
      <c r="S96" s="73">
        <f>IF(Overrides!S96&lt;&gt;"",Overrides!S96,F_Inputs_Formatted!S96)</f>
        <v>0</v>
      </c>
      <c r="T96" s="73">
        <f>IF(Overrides!T96&lt;&gt;"",Overrides!T96,F_Inputs_Formatted!T96)</f>
        <v>0</v>
      </c>
      <c r="U96" s="73">
        <f>IF(Overrides!U96&lt;&gt;"",Overrides!U96,F_Inputs_Formatted!U96)</f>
        <v>0</v>
      </c>
      <c r="V96" s="73">
        <f>IF(Overrides!V96&lt;&gt;"",Overrides!V96,F_Inputs_Formatted!V96)</f>
        <v>0</v>
      </c>
      <c r="W96" s="73">
        <f>IF(Overrides!W96&lt;&gt;"",Overrides!W96,F_Inputs_Formatted!W96)</f>
        <v>0</v>
      </c>
      <c r="X96" s="73">
        <f>IF(Overrides!X96&lt;&gt;"",Overrides!X96,F_Inputs_Formatted!X96)</f>
        <v>0</v>
      </c>
      <c r="Y96" s="73">
        <f>IF(Overrides!Y96&lt;&gt;"",Overrides!Y96,F_Inputs_Formatted!Y96)</f>
        <v>0</v>
      </c>
      <c r="Z96" s="73">
        <f>IF(Overrides!Z96&lt;&gt;"",Overrides!Z96,F_Inputs_Formatted!Z96)</f>
        <v>0</v>
      </c>
      <c r="AA96" s="73">
        <f>IF(Overrides!AA96&lt;&gt;"",Overrides!AA96,F_Inputs_Formatted!AA96)</f>
        <v>299</v>
      </c>
      <c r="AB96" s="73">
        <f>IF(Overrides!AB96&lt;&gt;"",Overrides!AB96,F_Inputs_Formatted!AB96)</f>
        <v>299</v>
      </c>
      <c r="AC96" s="73">
        <f>IF(Overrides!AC96&lt;&gt;"",Overrides!AC96,F_Inputs_Formatted!AC96)</f>
        <v>299</v>
      </c>
      <c r="AD96" s="73">
        <f>IF(Overrides!AD96&lt;&gt;"",Overrides!AD96,F_Inputs_Formatted!AD96)</f>
        <v>299</v>
      </c>
      <c r="AE96" s="73">
        <f>IF(Overrides!AE96&lt;&gt;"",Overrides!AE96,F_Inputs_Formatted!AE96)</f>
        <v>299</v>
      </c>
      <c r="AF96" s="73">
        <f>IF(Overrides!AF96&lt;&gt;"",Overrides!AF96,F_Inputs_Formatted!AF96)</f>
        <v>299</v>
      </c>
      <c r="AG96" s="73">
        <f>IF(Overrides!AG96&lt;&gt;"",Overrides!AG96,F_Inputs_Formatted!AG96)</f>
        <v>299</v>
      </c>
      <c r="AH96" s="73">
        <f>IF(Overrides!AH96&lt;&gt;"",Overrides!AH96,F_Inputs_Formatted!AH96)</f>
        <v>299</v>
      </c>
      <c r="AI96" s="73">
        <f>IF(Overrides!AI96&lt;&gt;"",Overrides!AI96,F_Inputs_Formatted!AI96)</f>
        <v>299</v>
      </c>
      <c r="AK96" s="35"/>
    </row>
    <row r="97" spans="1:37" s="15" customFormat="1" ht="15" x14ac:dyDescent="0.25">
      <c r="A97" s="7"/>
      <c r="B97" s="9" t="s">
        <v>83</v>
      </c>
      <c r="C97" s="9" t="str">
        <f>_xlfn.XLOOKUP($B97,FD_Lists!$B$4:$B$25,FD_Lists!C$4:C$25)</f>
        <v xml:space="preserve">United Utilities </v>
      </c>
      <c r="D97" s="9" t="str">
        <f>_xlfn.XLOOKUP($B97,FD_Lists!$B$4:$B$25,FD_Lists!D$4:D$25)</f>
        <v>England</v>
      </c>
      <c r="E97" s="9" t="str">
        <f>_xlfn.XLOOKUP($B97,FD_Lists!$B$4:$B$25,FD_Lists!E$4:E$25)</f>
        <v>Company</v>
      </c>
      <c r="F97" s="9" t="str">
        <f>_xlfn.XLOOKUP($B97,FD_Lists!$B$4:$B$25,FD_Lists!F$4:F$25)</f>
        <v>WaSC</v>
      </c>
      <c r="G97" s="10" t="s">
        <v>116</v>
      </c>
      <c r="H97" s="52" t="s">
        <v>129</v>
      </c>
      <c r="I97" s="11" t="str">
        <f t="shared" si="5"/>
        <v>NWTOUT5_09_E_PR24_OFWAT</v>
      </c>
      <c r="J97" s="11" t="s">
        <v>117</v>
      </c>
      <c r="K97" s="11" t="s">
        <v>118</v>
      </c>
      <c r="L97" s="11" t="s">
        <v>119</v>
      </c>
      <c r="M97" s="64" t="str">
        <f>_xlfn.XLOOKUP(F_Inputs_Formatted!H97,F_Inputs!$B:$B,F_Inputs!C:C)</f>
        <v>Underlying calculations for common performance commitments - wastewater - River water quality?(phosphorus) - Phosphorus prevented from entering rivers from partnership working</v>
      </c>
      <c r="N97" s="64" t="str">
        <f>_xlfn.XLOOKUP(F_Inputs_Formatted!H97,F_Inputs!$B:$B,F_Inputs!D:D)</f>
        <v>kg</v>
      </c>
      <c r="O97" s="11">
        <v>4</v>
      </c>
      <c r="P97" s="11"/>
      <c r="Q97" s="73" t="str">
        <f>IF(Overrides!Q97&lt;&gt;"",Overrides!Q97,F_Inputs_Formatted!Q97)</f>
        <v>##BLANK</v>
      </c>
      <c r="R97" s="73" t="str">
        <f>IF(Overrides!R97&lt;&gt;"",Overrides!R97,F_Inputs_Formatted!R97)</f>
        <v>##BLANK</v>
      </c>
      <c r="S97" s="73" t="str">
        <f>IF(Overrides!S97&lt;&gt;"",Overrides!S97,F_Inputs_Formatted!S97)</f>
        <v>##BLANK</v>
      </c>
      <c r="T97" s="73" t="str">
        <f>IF(Overrides!T97&lt;&gt;"",Overrides!T97,F_Inputs_Formatted!T97)</f>
        <v>##BLANK</v>
      </c>
      <c r="U97" s="73" t="str">
        <f>IF(Overrides!U97&lt;&gt;"",Overrides!U97,F_Inputs_Formatted!U97)</f>
        <v>##BLANK</v>
      </c>
      <c r="V97" s="73" t="str">
        <f>IF(Overrides!V97&lt;&gt;"",Overrides!V97,F_Inputs_Formatted!V97)</f>
        <v>##BLANK</v>
      </c>
      <c r="W97" s="73" t="str">
        <f>IF(Overrides!W97&lt;&gt;"",Overrides!W97,F_Inputs_Formatted!W97)</f>
        <v>##BLANK</v>
      </c>
      <c r="X97" s="73" t="str">
        <f>IF(Overrides!X97&lt;&gt;"",Overrides!X97,F_Inputs_Formatted!X97)</f>
        <v>##BLANK</v>
      </c>
      <c r="Y97" s="73" t="str">
        <f>IF(Overrides!Y97&lt;&gt;"",Overrides!Y97,F_Inputs_Formatted!Y97)</f>
        <v>##BLANK</v>
      </c>
      <c r="Z97" s="73">
        <f>IF(Overrides!Z97&lt;&gt;"",Overrides!Z97,F_Inputs_Formatted!Z97)</f>
        <v>0</v>
      </c>
      <c r="AA97" s="73">
        <f>IF(Overrides!AA97&lt;&gt;"",Overrides!AA97,F_Inputs_Formatted!AA97)</f>
        <v>0</v>
      </c>
      <c r="AB97" s="73">
        <f>IF(Overrides!AB97&lt;&gt;"",Overrides!AB97,F_Inputs_Formatted!AB97)</f>
        <v>0</v>
      </c>
      <c r="AC97" s="73">
        <f>IF(Overrides!AC97&lt;&gt;"",Overrides!AC97,F_Inputs_Formatted!AC97)</f>
        <v>0</v>
      </c>
      <c r="AD97" s="73">
        <f>IF(Overrides!AD97&lt;&gt;"",Overrides!AD97,F_Inputs_Formatted!AD97)</f>
        <v>0</v>
      </c>
      <c r="AE97" s="73">
        <f>IF(Overrides!AE97&lt;&gt;"",Overrides!AE97,F_Inputs_Formatted!AE97)</f>
        <v>0</v>
      </c>
      <c r="AF97" s="73">
        <f>IF(Overrides!AF97&lt;&gt;"",Overrides!AF97,F_Inputs_Formatted!AF97)</f>
        <v>66.028800000000004</v>
      </c>
      <c r="AG97" s="73">
        <f>IF(Overrides!AG97&lt;&gt;"",Overrides!AG97,F_Inputs_Formatted!AG97)</f>
        <v>77</v>
      </c>
      <c r="AH97" s="73">
        <f>IF(Overrides!AH97&lt;&gt;"",Overrides!AH97,F_Inputs_Formatted!AH97)</f>
        <v>77</v>
      </c>
      <c r="AI97" s="73">
        <f>IF(Overrides!AI97&lt;&gt;"",Overrides!AI97,F_Inputs_Formatted!AI97)</f>
        <v>77</v>
      </c>
      <c r="AK97" s="35"/>
    </row>
    <row r="98" spans="1:37" s="15" customFormat="1" ht="15" x14ac:dyDescent="0.25">
      <c r="A98" s="7"/>
      <c r="B98" s="9" t="s">
        <v>86</v>
      </c>
      <c r="C98" s="9" t="str">
        <f>_xlfn.XLOOKUP($B98,FD_Lists!$B$4:$B$25,FD_Lists!C$4:C$25)</f>
        <v>Wessex Water</v>
      </c>
      <c r="D98" s="9" t="str">
        <f>_xlfn.XLOOKUP($B98,FD_Lists!$B$4:$B$25,FD_Lists!D$4:D$25)</f>
        <v>England</v>
      </c>
      <c r="E98" s="9" t="str">
        <f>_xlfn.XLOOKUP($B98,FD_Lists!$B$4:$B$25,FD_Lists!E$4:E$25)</f>
        <v>Company</v>
      </c>
      <c r="F98" s="9" t="str">
        <f>_xlfn.XLOOKUP($B98,FD_Lists!$B$4:$B$25,FD_Lists!F$4:F$25)</f>
        <v>WaSC</v>
      </c>
      <c r="G98" s="10" t="s">
        <v>116</v>
      </c>
      <c r="H98" s="52" t="s">
        <v>129</v>
      </c>
      <c r="I98" s="11" t="str">
        <f t="shared" si="5"/>
        <v>WSXOUT5_09_E_PR24_OFWAT</v>
      </c>
      <c r="J98" s="11" t="s">
        <v>117</v>
      </c>
      <c r="K98" s="11" t="s">
        <v>118</v>
      </c>
      <c r="L98" s="11" t="s">
        <v>119</v>
      </c>
      <c r="M98" s="64" t="str">
        <f>_xlfn.XLOOKUP(F_Inputs_Formatted!H98,F_Inputs!$B:$B,F_Inputs!C:C)</f>
        <v>Underlying calculations for common performance commitments - wastewater - River water quality?(phosphorus) - Phosphorus prevented from entering rivers from partnership working</v>
      </c>
      <c r="N98" s="64" t="str">
        <f>_xlfn.XLOOKUP(F_Inputs_Formatted!H98,F_Inputs!$B:$B,F_Inputs!D:D)</f>
        <v>kg</v>
      </c>
      <c r="O98" s="11">
        <v>4</v>
      </c>
      <c r="P98" s="11"/>
      <c r="Q98" s="73">
        <f>IF(Overrides!Q98&lt;&gt;"",Overrides!Q98,F_Inputs_Formatted!Q98)</f>
        <v>0</v>
      </c>
      <c r="R98" s="73">
        <f>IF(Overrides!R98&lt;&gt;"",Overrides!R98,F_Inputs_Formatted!R98)</f>
        <v>0</v>
      </c>
      <c r="S98" s="73">
        <f>IF(Overrides!S98&lt;&gt;"",Overrides!S98,F_Inputs_Formatted!S98)</f>
        <v>0</v>
      </c>
      <c r="T98" s="73">
        <f>IF(Overrides!T98&lt;&gt;"",Overrides!T98,F_Inputs_Formatted!T98)</f>
        <v>0</v>
      </c>
      <c r="U98" s="73">
        <f>IF(Overrides!U98&lt;&gt;"",Overrides!U98,F_Inputs_Formatted!U98)</f>
        <v>0</v>
      </c>
      <c r="V98" s="73">
        <f>IF(Overrides!V98&lt;&gt;"",Overrides!V98,F_Inputs_Formatted!V98)</f>
        <v>0</v>
      </c>
      <c r="W98" s="73">
        <f>IF(Overrides!W98&lt;&gt;"",Overrides!W98,F_Inputs_Formatted!W98)</f>
        <v>51.5</v>
      </c>
      <c r="X98" s="73">
        <f>IF(Overrides!X98&lt;&gt;"",Overrides!X98,F_Inputs_Formatted!X98)</f>
        <v>103</v>
      </c>
      <c r="Y98" s="73">
        <f>IF(Overrides!Y98&lt;&gt;"",Overrides!Y98,F_Inputs_Formatted!Y98)</f>
        <v>103</v>
      </c>
      <c r="Z98" s="73">
        <f>IF(Overrides!Z98&lt;&gt;"",Overrides!Z98,F_Inputs_Formatted!Z98)</f>
        <v>135.44999999999999</v>
      </c>
      <c r="AA98" s="73">
        <f>IF(Overrides!AA98&lt;&gt;"",Overrides!AA98,F_Inputs_Formatted!AA98)</f>
        <v>135.44999999999999</v>
      </c>
      <c r="AB98" s="73">
        <f>IF(Overrides!AB98&lt;&gt;"",Overrides!AB98,F_Inputs_Formatted!AB98)</f>
        <v>653.95000000000005</v>
      </c>
      <c r="AC98" s="73">
        <f>IF(Overrides!AC98&lt;&gt;"",Overrides!AC98,F_Inputs_Formatted!AC98)</f>
        <v>773</v>
      </c>
      <c r="AD98" s="73">
        <f>IF(Overrides!AD98&lt;&gt;"",Overrides!AD98,F_Inputs_Formatted!AD98)</f>
        <v>3000</v>
      </c>
      <c r="AE98" s="73">
        <f>IF(Overrides!AE98&lt;&gt;"",Overrides!AE98,F_Inputs_Formatted!AE98)</f>
        <v>4000</v>
      </c>
      <c r="AF98" s="73">
        <f>IF(Overrides!AF98&lt;&gt;"",Overrides!AF98,F_Inputs_Formatted!AF98)</f>
        <v>4000</v>
      </c>
      <c r="AG98" s="73">
        <f>IF(Overrides!AG98&lt;&gt;"",Overrides!AG98,F_Inputs_Formatted!AG98)</f>
        <v>2900</v>
      </c>
      <c r="AH98" s="73">
        <f>IF(Overrides!AH98&lt;&gt;"",Overrides!AH98,F_Inputs_Formatted!AH98)</f>
        <v>1800</v>
      </c>
      <c r="AI98" s="73">
        <f>IF(Overrides!AI98&lt;&gt;"",Overrides!AI98,F_Inputs_Formatted!AI98)</f>
        <v>750</v>
      </c>
      <c r="AK98" s="35"/>
    </row>
    <row r="99" spans="1:37" s="15" customFormat="1" ht="15" x14ac:dyDescent="0.25">
      <c r="A99" s="7"/>
      <c r="B99" s="9" t="s">
        <v>87</v>
      </c>
      <c r="C99" s="9" t="str">
        <f>_xlfn.XLOOKUP($B99,FD_Lists!$B$4:$B$25,FD_Lists!C$4:C$25)</f>
        <v>Yorkshire Water</v>
      </c>
      <c r="D99" s="9" t="str">
        <f>_xlfn.XLOOKUP($B99,FD_Lists!$B$4:$B$25,FD_Lists!D$4:D$25)</f>
        <v>England</v>
      </c>
      <c r="E99" s="9" t="str">
        <f>_xlfn.XLOOKUP($B99,FD_Lists!$B$4:$B$25,FD_Lists!E$4:E$25)</f>
        <v>Company</v>
      </c>
      <c r="F99" s="9" t="str">
        <f>_xlfn.XLOOKUP($B99,FD_Lists!$B$4:$B$25,FD_Lists!F$4:F$25)</f>
        <v>WaSC</v>
      </c>
      <c r="G99" s="10" t="s">
        <v>116</v>
      </c>
      <c r="H99" s="52" t="s">
        <v>129</v>
      </c>
      <c r="I99" s="11" t="str">
        <f t="shared" si="5"/>
        <v>YKYOUT5_09_E_PR24_OFWAT</v>
      </c>
      <c r="J99" s="11" t="s">
        <v>117</v>
      </c>
      <c r="K99" s="11" t="s">
        <v>118</v>
      </c>
      <c r="L99" s="11" t="s">
        <v>119</v>
      </c>
      <c r="M99" s="64" t="str">
        <f>_xlfn.XLOOKUP(F_Inputs_Formatted!H99,F_Inputs!$B:$B,F_Inputs!C:C)</f>
        <v>Underlying calculations for common performance commitments - wastewater - River water quality?(phosphorus) - Phosphorus prevented from entering rivers from partnership working</v>
      </c>
      <c r="N99" s="64" t="str">
        <f>_xlfn.XLOOKUP(F_Inputs_Formatted!H99,F_Inputs!$B:$B,F_Inputs!D:D)</f>
        <v>kg</v>
      </c>
      <c r="O99" s="11">
        <v>4</v>
      </c>
      <c r="P99" s="11"/>
      <c r="Q99" s="73">
        <f>IF(Overrides!Q99&lt;&gt;"",Overrides!Q99,F_Inputs_Formatted!Q99)</f>
        <v>0</v>
      </c>
      <c r="R99" s="73">
        <f>IF(Overrides!R99&lt;&gt;"",Overrides!R99,F_Inputs_Formatted!R99)</f>
        <v>0</v>
      </c>
      <c r="S99" s="73">
        <f>IF(Overrides!S99&lt;&gt;"",Overrides!S99,F_Inputs_Formatted!S99)</f>
        <v>0</v>
      </c>
      <c r="T99" s="73">
        <f>IF(Overrides!T99&lt;&gt;"",Overrides!T99,F_Inputs_Formatted!T99)</f>
        <v>0</v>
      </c>
      <c r="U99" s="73">
        <f>IF(Overrides!U99&lt;&gt;"",Overrides!U99,F_Inputs_Formatted!U99)</f>
        <v>0</v>
      </c>
      <c r="V99" s="73">
        <f>IF(Overrides!V99&lt;&gt;"",Overrides!V99,F_Inputs_Formatted!V99)</f>
        <v>0</v>
      </c>
      <c r="W99" s="73">
        <f>IF(Overrides!W99&lt;&gt;"",Overrides!W99,F_Inputs_Formatted!W99)</f>
        <v>0</v>
      </c>
      <c r="X99" s="73">
        <f>IF(Overrides!X99&lt;&gt;"",Overrides!X99,F_Inputs_Formatted!X99)</f>
        <v>0</v>
      </c>
      <c r="Y99" s="73">
        <f>IF(Overrides!Y99&lt;&gt;"",Overrides!Y99,F_Inputs_Formatted!Y99)</f>
        <v>0</v>
      </c>
      <c r="Z99" s="73">
        <f>IF(Overrides!Z99&lt;&gt;"",Overrides!Z99,F_Inputs_Formatted!Z99)</f>
        <v>0</v>
      </c>
      <c r="AA99" s="73">
        <f>IF(Overrides!AA99&lt;&gt;"",Overrides!AA99,F_Inputs_Formatted!AA99)</f>
        <v>0</v>
      </c>
      <c r="AB99" s="73">
        <f>IF(Overrides!AB99&lt;&gt;"",Overrides!AB99,F_Inputs_Formatted!AB99)</f>
        <v>0</v>
      </c>
      <c r="AC99" s="73">
        <f>IF(Overrides!AC99&lt;&gt;"",Overrides!AC99,F_Inputs_Formatted!AC99)</f>
        <v>0</v>
      </c>
      <c r="AD99" s="73">
        <f>IF(Overrides!AD99&lt;&gt;"",Overrides!AD99,F_Inputs_Formatted!AD99)</f>
        <v>0</v>
      </c>
      <c r="AE99" s="73">
        <f>IF(Overrides!AE99&lt;&gt;"",Overrides!AE99,F_Inputs_Formatted!AE99)</f>
        <v>0</v>
      </c>
      <c r="AF99" s="73">
        <f>IF(Overrides!AF99&lt;&gt;"",Overrides!AF99,F_Inputs_Formatted!AF99)</f>
        <v>0</v>
      </c>
      <c r="AG99" s="73">
        <f>IF(Overrides!AG99&lt;&gt;"",Overrides!AG99,F_Inputs_Formatted!AG99)</f>
        <v>0</v>
      </c>
      <c r="AH99" s="73">
        <f>IF(Overrides!AH99&lt;&gt;"",Overrides!AH99,F_Inputs_Formatted!AH99)</f>
        <v>0</v>
      </c>
      <c r="AI99" s="73">
        <f>IF(Overrides!AI99&lt;&gt;"",Overrides!AI99,F_Inputs_Formatted!AI99)</f>
        <v>0</v>
      </c>
      <c r="AK99" s="35"/>
    </row>
    <row r="100" spans="1:37" s="15" customFormat="1" ht="15" x14ac:dyDescent="0.25">
      <c r="A100" s="7"/>
      <c r="B100" s="9" t="s">
        <v>88</v>
      </c>
      <c r="C100" s="9" t="str">
        <f>_xlfn.XLOOKUP($B100,FD_Lists!$B$4:$B$25,FD_Lists!C$4:C$25)</f>
        <v>Affinity Water</v>
      </c>
      <c r="D100" s="9" t="str">
        <f>_xlfn.XLOOKUP($B100,FD_Lists!$B$4:$B$25,FD_Lists!D$4:D$25)</f>
        <v>England</v>
      </c>
      <c r="E100" s="9" t="str">
        <f>_xlfn.XLOOKUP($B100,FD_Lists!$B$4:$B$25,FD_Lists!E$4:E$25)</f>
        <v>Company</v>
      </c>
      <c r="F100" s="9" t="str">
        <f>_xlfn.XLOOKUP($B100,FD_Lists!$B$4:$B$25,FD_Lists!F$4:F$25)</f>
        <v>WoC</v>
      </c>
      <c r="G100" s="10" t="s">
        <v>116</v>
      </c>
      <c r="H100" s="52" t="s">
        <v>129</v>
      </c>
      <c r="I100" s="11" t="str">
        <f t="shared" si="5"/>
        <v>AFWOUT5_09_E_PR24_OFWAT</v>
      </c>
      <c r="J100" s="11" t="s">
        <v>117</v>
      </c>
      <c r="K100" s="11" t="s">
        <v>118</v>
      </c>
      <c r="L100" s="11" t="s">
        <v>119</v>
      </c>
      <c r="M100" s="64" t="str">
        <f>_xlfn.XLOOKUP(F_Inputs_Formatted!H100,F_Inputs!$B:$B,F_Inputs!C:C)</f>
        <v>Underlying calculations for common performance commitments - wastewater - River water quality?(phosphorus) - Phosphorus prevented from entering rivers from partnership working</v>
      </c>
      <c r="N100" s="64" t="str">
        <f>_xlfn.XLOOKUP(F_Inputs_Formatted!H100,F_Inputs!$B:$B,F_Inputs!D:D)</f>
        <v>kg</v>
      </c>
      <c r="O100" s="11">
        <v>4</v>
      </c>
      <c r="P100" s="11"/>
      <c r="Q100" s="73" t="str">
        <f>IF(Overrides!Q100&lt;&gt;"",Overrides!Q100,F_Inputs_Formatted!Q100)</f>
        <v>##BLANK</v>
      </c>
      <c r="R100" s="73" t="str">
        <f>IF(Overrides!R100&lt;&gt;"",Overrides!R100,F_Inputs_Formatted!R100)</f>
        <v>##BLANK</v>
      </c>
      <c r="S100" s="73" t="str">
        <f>IF(Overrides!S100&lt;&gt;"",Overrides!S100,F_Inputs_Formatted!S100)</f>
        <v>##BLANK</v>
      </c>
      <c r="T100" s="73" t="str">
        <f>IF(Overrides!T100&lt;&gt;"",Overrides!T100,F_Inputs_Formatted!T100)</f>
        <v>##BLANK</v>
      </c>
      <c r="U100" s="73" t="str">
        <f>IF(Overrides!U100&lt;&gt;"",Overrides!U100,F_Inputs_Formatted!U100)</f>
        <v>##BLANK</v>
      </c>
      <c r="V100" s="73" t="str">
        <f>IF(Overrides!V100&lt;&gt;"",Overrides!V100,F_Inputs_Formatted!V100)</f>
        <v>##BLANK</v>
      </c>
      <c r="W100" s="73" t="str">
        <f>IF(Overrides!W100&lt;&gt;"",Overrides!W100,F_Inputs_Formatted!W100)</f>
        <v>##BLANK</v>
      </c>
      <c r="X100" s="73" t="str">
        <f>IF(Overrides!X100&lt;&gt;"",Overrides!X100,F_Inputs_Formatted!X100)</f>
        <v>##BLANK</v>
      </c>
      <c r="Y100" s="73" t="str">
        <f>IF(Overrides!Y100&lt;&gt;"",Overrides!Y100,F_Inputs_Formatted!Y100)</f>
        <v>##BLANK</v>
      </c>
      <c r="Z100" s="73" t="str">
        <f>IF(Overrides!Z100&lt;&gt;"",Overrides!Z100,F_Inputs_Formatted!Z100)</f>
        <v>##BLANK</v>
      </c>
      <c r="AA100" s="73" t="str">
        <f>IF(Overrides!AA100&lt;&gt;"",Overrides!AA100,F_Inputs_Formatted!AA100)</f>
        <v>##BLANK</v>
      </c>
      <c r="AB100" s="73" t="str">
        <f>IF(Overrides!AB100&lt;&gt;"",Overrides!AB100,F_Inputs_Formatted!AB100)</f>
        <v>##BLANK</v>
      </c>
      <c r="AC100" s="73" t="str">
        <f>IF(Overrides!AC100&lt;&gt;"",Overrides!AC100,F_Inputs_Formatted!AC100)</f>
        <v>##BLANK</v>
      </c>
      <c r="AD100" s="73" t="str">
        <f>IF(Overrides!AD100&lt;&gt;"",Overrides!AD100,F_Inputs_Formatted!AD100)</f>
        <v>##BLANK</v>
      </c>
      <c r="AE100" s="73" t="str">
        <f>IF(Overrides!AE100&lt;&gt;"",Overrides!AE100,F_Inputs_Formatted!AE100)</f>
        <v>##BLANK</v>
      </c>
      <c r="AF100" s="73" t="str">
        <f>IF(Overrides!AF100&lt;&gt;"",Overrides!AF100,F_Inputs_Formatted!AF100)</f>
        <v>##BLANK</v>
      </c>
      <c r="AG100" s="73" t="str">
        <f>IF(Overrides!AG100&lt;&gt;"",Overrides!AG100,F_Inputs_Formatted!AG100)</f>
        <v>##BLANK</v>
      </c>
      <c r="AH100" s="73" t="str">
        <f>IF(Overrides!AH100&lt;&gt;"",Overrides!AH100,F_Inputs_Formatted!AH100)</f>
        <v>##BLANK</v>
      </c>
      <c r="AI100" s="73" t="str">
        <f>IF(Overrides!AI100&lt;&gt;"",Overrides!AI100,F_Inputs_Formatted!AI100)</f>
        <v>##BLANK</v>
      </c>
      <c r="AK100" s="35"/>
    </row>
    <row r="101" spans="1:37" s="15" customFormat="1" ht="15" x14ac:dyDescent="0.25">
      <c r="A101" s="7"/>
      <c r="B101" s="9" t="s">
        <v>94</v>
      </c>
      <c r="C101" s="9" t="str">
        <f>_xlfn.XLOOKUP($B101,FD_Lists!$B$4:$B$25,FD_Lists!C$4:C$25)</f>
        <v>Portsmouth Water</v>
      </c>
      <c r="D101" s="9" t="str">
        <f>_xlfn.XLOOKUP($B101,FD_Lists!$B$4:$B$25,FD_Lists!D$4:D$25)</f>
        <v>England</v>
      </c>
      <c r="E101" s="9" t="str">
        <f>_xlfn.XLOOKUP($B101,FD_Lists!$B$4:$B$25,FD_Lists!E$4:E$25)</f>
        <v>Company</v>
      </c>
      <c r="F101" s="9" t="str">
        <f>_xlfn.XLOOKUP($B101,FD_Lists!$B$4:$B$25,FD_Lists!F$4:F$25)</f>
        <v>WoC</v>
      </c>
      <c r="G101" s="10" t="s">
        <v>116</v>
      </c>
      <c r="H101" s="52" t="s">
        <v>129</v>
      </c>
      <c r="I101" s="11" t="str">
        <f t="shared" si="5"/>
        <v>PRTOUT5_09_E_PR24_OFWAT</v>
      </c>
      <c r="J101" s="11" t="s">
        <v>117</v>
      </c>
      <c r="K101" s="11" t="s">
        <v>118</v>
      </c>
      <c r="L101" s="11" t="s">
        <v>119</v>
      </c>
      <c r="M101" s="64" t="str">
        <f>_xlfn.XLOOKUP(F_Inputs_Formatted!H101,F_Inputs!$B:$B,F_Inputs!C:C)</f>
        <v>Underlying calculations for common performance commitments - wastewater - River water quality?(phosphorus) - Phosphorus prevented from entering rivers from partnership working</v>
      </c>
      <c r="N101" s="64" t="str">
        <f>_xlfn.XLOOKUP(F_Inputs_Formatted!H101,F_Inputs!$B:$B,F_Inputs!D:D)</f>
        <v>kg</v>
      </c>
      <c r="O101" s="11">
        <v>4</v>
      </c>
      <c r="P101" s="11"/>
      <c r="Q101" s="73" t="str">
        <f>IF(Overrides!Q101&lt;&gt;"",Overrides!Q101,F_Inputs_Formatted!Q101)</f>
        <v>##BLANK</v>
      </c>
      <c r="R101" s="73" t="str">
        <f>IF(Overrides!R101&lt;&gt;"",Overrides!R101,F_Inputs_Formatted!R101)</f>
        <v>##BLANK</v>
      </c>
      <c r="S101" s="73" t="str">
        <f>IF(Overrides!S101&lt;&gt;"",Overrides!S101,F_Inputs_Formatted!S101)</f>
        <v>##BLANK</v>
      </c>
      <c r="T101" s="73" t="str">
        <f>IF(Overrides!T101&lt;&gt;"",Overrides!T101,F_Inputs_Formatted!T101)</f>
        <v>##BLANK</v>
      </c>
      <c r="U101" s="73" t="str">
        <f>IF(Overrides!U101&lt;&gt;"",Overrides!U101,F_Inputs_Formatted!U101)</f>
        <v>##BLANK</v>
      </c>
      <c r="V101" s="73" t="str">
        <f>IF(Overrides!V101&lt;&gt;"",Overrides!V101,F_Inputs_Formatted!V101)</f>
        <v>##BLANK</v>
      </c>
      <c r="W101" s="73" t="str">
        <f>IF(Overrides!W101&lt;&gt;"",Overrides!W101,F_Inputs_Formatted!W101)</f>
        <v>##BLANK</v>
      </c>
      <c r="X101" s="73" t="str">
        <f>IF(Overrides!X101&lt;&gt;"",Overrides!X101,F_Inputs_Formatted!X101)</f>
        <v>##BLANK</v>
      </c>
      <c r="Y101" s="73" t="str">
        <f>IF(Overrides!Y101&lt;&gt;"",Overrides!Y101,F_Inputs_Formatted!Y101)</f>
        <v>##BLANK</v>
      </c>
      <c r="Z101" s="73" t="str">
        <f>IF(Overrides!Z101&lt;&gt;"",Overrides!Z101,F_Inputs_Formatted!Z101)</f>
        <v>##BLANK</v>
      </c>
      <c r="AA101" s="73" t="str">
        <f>IF(Overrides!AA101&lt;&gt;"",Overrides!AA101,F_Inputs_Formatted!AA101)</f>
        <v>##BLANK</v>
      </c>
      <c r="AB101" s="73" t="str">
        <f>IF(Overrides!AB101&lt;&gt;"",Overrides!AB101,F_Inputs_Formatted!AB101)</f>
        <v>##BLANK</v>
      </c>
      <c r="AC101" s="73" t="str">
        <f>IF(Overrides!AC101&lt;&gt;"",Overrides!AC101,F_Inputs_Formatted!AC101)</f>
        <v>##BLANK</v>
      </c>
      <c r="AD101" s="73" t="str">
        <f>IF(Overrides!AD101&lt;&gt;"",Overrides!AD101,F_Inputs_Formatted!AD101)</f>
        <v>##BLANK</v>
      </c>
      <c r="AE101" s="73" t="str">
        <f>IF(Overrides!AE101&lt;&gt;"",Overrides!AE101,F_Inputs_Formatted!AE101)</f>
        <v>##BLANK</v>
      </c>
      <c r="AF101" s="73" t="str">
        <f>IF(Overrides!AF101&lt;&gt;"",Overrides!AF101,F_Inputs_Formatted!AF101)</f>
        <v>##BLANK</v>
      </c>
      <c r="AG101" s="73" t="str">
        <f>IF(Overrides!AG101&lt;&gt;"",Overrides!AG101,F_Inputs_Formatted!AG101)</f>
        <v>##BLANK</v>
      </c>
      <c r="AH101" s="73" t="str">
        <f>IF(Overrides!AH101&lt;&gt;"",Overrides!AH101,F_Inputs_Formatted!AH101)</f>
        <v>##BLANK</v>
      </c>
      <c r="AI101" s="73" t="str">
        <f>IF(Overrides!AI101&lt;&gt;"",Overrides!AI101,F_Inputs_Formatted!AI101)</f>
        <v>##BLANK</v>
      </c>
      <c r="AK101" s="35"/>
    </row>
    <row r="102" spans="1:37" s="15" customFormat="1" ht="15" x14ac:dyDescent="0.25">
      <c r="A102" s="7"/>
      <c r="B102" s="9" t="s">
        <v>95</v>
      </c>
      <c r="C102" s="9" t="str">
        <f>_xlfn.XLOOKUP($B102,FD_Lists!$B$4:$B$25,FD_Lists!C$4:C$25)</f>
        <v>South East Water</v>
      </c>
      <c r="D102" s="9" t="str">
        <f>_xlfn.XLOOKUP($B102,FD_Lists!$B$4:$B$25,FD_Lists!D$4:D$25)</f>
        <v>England</v>
      </c>
      <c r="E102" s="9" t="str">
        <f>_xlfn.XLOOKUP($B102,FD_Lists!$B$4:$B$25,FD_Lists!E$4:E$25)</f>
        <v>Company</v>
      </c>
      <c r="F102" s="9" t="str">
        <f>_xlfn.XLOOKUP($B102,FD_Lists!$B$4:$B$25,FD_Lists!F$4:F$25)</f>
        <v>WoC</v>
      </c>
      <c r="G102" s="10" t="s">
        <v>116</v>
      </c>
      <c r="H102" s="52" t="s">
        <v>129</v>
      </c>
      <c r="I102" s="11" t="str">
        <f t="shared" si="5"/>
        <v>SEWOUT5_09_E_PR24_OFWAT</v>
      </c>
      <c r="J102" s="11" t="s">
        <v>117</v>
      </c>
      <c r="K102" s="11" t="s">
        <v>118</v>
      </c>
      <c r="L102" s="11" t="s">
        <v>119</v>
      </c>
      <c r="M102" s="64" t="str">
        <f>_xlfn.XLOOKUP(F_Inputs_Formatted!H102,F_Inputs!$B:$B,F_Inputs!C:C)</f>
        <v>Underlying calculations for common performance commitments - wastewater - River water quality?(phosphorus) - Phosphorus prevented from entering rivers from partnership working</v>
      </c>
      <c r="N102" s="64" t="str">
        <f>_xlfn.XLOOKUP(F_Inputs_Formatted!H102,F_Inputs!$B:$B,F_Inputs!D:D)</f>
        <v>kg</v>
      </c>
      <c r="O102" s="11">
        <v>4</v>
      </c>
      <c r="P102" s="11"/>
      <c r="Q102" s="73" t="str">
        <f>IF(Overrides!Q102&lt;&gt;"",Overrides!Q102,F_Inputs_Formatted!Q102)</f>
        <v>##BLANK</v>
      </c>
      <c r="R102" s="73" t="str">
        <f>IF(Overrides!R102&lt;&gt;"",Overrides!R102,F_Inputs_Formatted!R102)</f>
        <v>##BLANK</v>
      </c>
      <c r="S102" s="73" t="str">
        <f>IF(Overrides!S102&lt;&gt;"",Overrides!S102,F_Inputs_Formatted!S102)</f>
        <v>##BLANK</v>
      </c>
      <c r="T102" s="73" t="str">
        <f>IF(Overrides!T102&lt;&gt;"",Overrides!T102,F_Inputs_Formatted!T102)</f>
        <v>##BLANK</v>
      </c>
      <c r="U102" s="73" t="str">
        <f>IF(Overrides!U102&lt;&gt;"",Overrides!U102,F_Inputs_Formatted!U102)</f>
        <v>##BLANK</v>
      </c>
      <c r="V102" s="73" t="str">
        <f>IF(Overrides!V102&lt;&gt;"",Overrides!V102,F_Inputs_Formatted!V102)</f>
        <v>##BLANK</v>
      </c>
      <c r="W102" s="73" t="str">
        <f>IF(Overrides!W102&lt;&gt;"",Overrides!W102,F_Inputs_Formatted!W102)</f>
        <v>##BLANK</v>
      </c>
      <c r="X102" s="73" t="str">
        <f>IF(Overrides!X102&lt;&gt;"",Overrides!X102,F_Inputs_Formatted!X102)</f>
        <v>##BLANK</v>
      </c>
      <c r="Y102" s="73" t="str">
        <f>IF(Overrides!Y102&lt;&gt;"",Overrides!Y102,F_Inputs_Formatted!Y102)</f>
        <v>##BLANK</v>
      </c>
      <c r="Z102" s="73" t="str">
        <f>IF(Overrides!Z102&lt;&gt;"",Overrides!Z102,F_Inputs_Formatted!Z102)</f>
        <v>##BLANK</v>
      </c>
      <c r="AA102" s="73" t="str">
        <f>IF(Overrides!AA102&lt;&gt;"",Overrides!AA102,F_Inputs_Formatted!AA102)</f>
        <v>##BLANK</v>
      </c>
      <c r="AB102" s="73" t="str">
        <f>IF(Overrides!AB102&lt;&gt;"",Overrides!AB102,F_Inputs_Formatted!AB102)</f>
        <v>##BLANK</v>
      </c>
      <c r="AC102" s="73" t="str">
        <f>IF(Overrides!AC102&lt;&gt;"",Overrides!AC102,F_Inputs_Formatted!AC102)</f>
        <v>##BLANK</v>
      </c>
      <c r="AD102" s="73" t="str">
        <f>IF(Overrides!AD102&lt;&gt;"",Overrides!AD102,F_Inputs_Formatted!AD102)</f>
        <v>##BLANK</v>
      </c>
      <c r="AE102" s="73" t="str">
        <f>IF(Overrides!AE102&lt;&gt;"",Overrides!AE102,F_Inputs_Formatted!AE102)</f>
        <v>##BLANK</v>
      </c>
      <c r="AF102" s="73" t="str">
        <f>IF(Overrides!AF102&lt;&gt;"",Overrides!AF102,F_Inputs_Formatted!AF102)</f>
        <v>##BLANK</v>
      </c>
      <c r="AG102" s="73" t="str">
        <f>IF(Overrides!AG102&lt;&gt;"",Overrides!AG102,F_Inputs_Formatted!AG102)</f>
        <v>##BLANK</v>
      </c>
      <c r="AH102" s="73" t="str">
        <f>IF(Overrides!AH102&lt;&gt;"",Overrides!AH102,F_Inputs_Formatted!AH102)</f>
        <v>##BLANK</v>
      </c>
      <c r="AI102" s="73" t="str">
        <f>IF(Overrides!AI102&lt;&gt;"",Overrides!AI102,F_Inputs_Formatted!AI102)</f>
        <v>##BLANK</v>
      </c>
      <c r="AK102" s="35"/>
    </row>
    <row r="103" spans="1:37" s="15" customFormat="1" ht="15" x14ac:dyDescent="0.25">
      <c r="A103" s="7"/>
      <c r="B103" s="9" t="s">
        <v>96</v>
      </c>
      <c r="C103" s="9" t="str">
        <f>_xlfn.XLOOKUP($B103,FD_Lists!$B$4:$B$25,FD_Lists!C$4:C$25)</f>
        <v>South Staffordshire Water</v>
      </c>
      <c r="D103" s="9" t="str">
        <f>_xlfn.XLOOKUP($B103,FD_Lists!$B$4:$B$25,FD_Lists!D$4:D$25)</f>
        <v>England</v>
      </c>
      <c r="E103" s="9" t="str">
        <f>_xlfn.XLOOKUP($B103,FD_Lists!$B$4:$B$25,FD_Lists!E$4:E$25)</f>
        <v>Company</v>
      </c>
      <c r="F103" s="9" t="str">
        <f>_xlfn.XLOOKUP($B103,FD_Lists!$B$4:$B$25,FD_Lists!F$4:F$25)</f>
        <v>WoC</v>
      </c>
      <c r="G103" s="10" t="s">
        <v>116</v>
      </c>
      <c r="H103" s="52" t="s">
        <v>129</v>
      </c>
      <c r="I103" s="11" t="str">
        <f t="shared" si="5"/>
        <v>SSCOUT5_09_E_PR24_OFWAT</v>
      </c>
      <c r="J103" s="11" t="s">
        <v>117</v>
      </c>
      <c r="K103" s="11" t="s">
        <v>118</v>
      </c>
      <c r="L103" s="11" t="s">
        <v>119</v>
      </c>
      <c r="M103" s="64" t="str">
        <f>_xlfn.XLOOKUP(F_Inputs_Formatted!H103,F_Inputs!$B:$B,F_Inputs!C:C)</f>
        <v>Underlying calculations for common performance commitments - wastewater - River water quality?(phosphorus) - Phosphorus prevented from entering rivers from partnership working</v>
      </c>
      <c r="N103" s="64" t="str">
        <f>_xlfn.XLOOKUP(F_Inputs_Formatted!H103,F_Inputs!$B:$B,F_Inputs!D:D)</f>
        <v>kg</v>
      </c>
      <c r="O103" s="11">
        <v>4</v>
      </c>
      <c r="P103" s="11"/>
      <c r="Q103" s="73" t="str">
        <f>IF(Overrides!Q103&lt;&gt;"",Overrides!Q103,F_Inputs_Formatted!Q103)</f>
        <v>##BLANK</v>
      </c>
      <c r="R103" s="73" t="str">
        <f>IF(Overrides!R103&lt;&gt;"",Overrides!R103,F_Inputs_Formatted!R103)</f>
        <v>##BLANK</v>
      </c>
      <c r="S103" s="73" t="str">
        <f>IF(Overrides!S103&lt;&gt;"",Overrides!S103,F_Inputs_Formatted!S103)</f>
        <v>##BLANK</v>
      </c>
      <c r="T103" s="73" t="str">
        <f>IF(Overrides!T103&lt;&gt;"",Overrides!T103,F_Inputs_Formatted!T103)</f>
        <v>##BLANK</v>
      </c>
      <c r="U103" s="73" t="str">
        <f>IF(Overrides!U103&lt;&gt;"",Overrides!U103,F_Inputs_Formatted!U103)</f>
        <v>##BLANK</v>
      </c>
      <c r="V103" s="73" t="str">
        <f>IF(Overrides!V103&lt;&gt;"",Overrides!V103,F_Inputs_Formatted!V103)</f>
        <v>##BLANK</v>
      </c>
      <c r="W103" s="73" t="str">
        <f>IF(Overrides!W103&lt;&gt;"",Overrides!W103,F_Inputs_Formatted!W103)</f>
        <v>##BLANK</v>
      </c>
      <c r="X103" s="73" t="str">
        <f>IF(Overrides!X103&lt;&gt;"",Overrides!X103,F_Inputs_Formatted!X103)</f>
        <v>##BLANK</v>
      </c>
      <c r="Y103" s="73" t="str">
        <f>IF(Overrides!Y103&lt;&gt;"",Overrides!Y103,F_Inputs_Formatted!Y103)</f>
        <v>##BLANK</v>
      </c>
      <c r="Z103" s="73" t="str">
        <f>IF(Overrides!Z103&lt;&gt;"",Overrides!Z103,F_Inputs_Formatted!Z103)</f>
        <v>##BLANK</v>
      </c>
      <c r="AA103" s="73" t="str">
        <f>IF(Overrides!AA103&lt;&gt;"",Overrides!AA103,F_Inputs_Formatted!AA103)</f>
        <v>##BLANK</v>
      </c>
      <c r="AB103" s="73" t="str">
        <f>IF(Overrides!AB103&lt;&gt;"",Overrides!AB103,F_Inputs_Formatted!AB103)</f>
        <v>##BLANK</v>
      </c>
      <c r="AC103" s="73" t="str">
        <f>IF(Overrides!AC103&lt;&gt;"",Overrides!AC103,F_Inputs_Formatted!AC103)</f>
        <v>##BLANK</v>
      </c>
      <c r="AD103" s="73" t="str">
        <f>IF(Overrides!AD103&lt;&gt;"",Overrides!AD103,F_Inputs_Formatted!AD103)</f>
        <v>##BLANK</v>
      </c>
      <c r="AE103" s="73" t="str">
        <f>IF(Overrides!AE103&lt;&gt;"",Overrides!AE103,F_Inputs_Formatted!AE103)</f>
        <v>##BLANK</v>
      </c>
      <c r="AF103" s="73" t="str">
        <f>IF(Overrides!AF103&lt;&gt;"",Overrides!AF103,F_Inputs_Formatted!AF103)</f>
        <v>##BLANK</v>
      </c>
      <c r="AG103" s="73" t="str">
        <f>IF(Overrides!AG103&lt;&gt;"",Overrides!AG103,F_Inputs_Formatted!AG103)</f>
        <v>##BLANK</v>
      </c>
      <c r="AH103" s="73" t="str">
        <f>IF(Overrides!AH103&lt;&gt;"",Overrides!AH103,F_Inputs_Formatted!AH103)</f>
        <v>##BLANK</v>
      </c>
      <c r="AI103" s="73" t="str">
        <f>IF(Overrides!AI103&lt;&gt;"",Overrides!AI103,F_Inputs_Formatted!AI103)</f>
        <v>##BLANK</v>
      </c>
      <c r="AK103" s="35"/>
    </row>
    <row r="104" spans="1:37" s="15" customFormat="1" ht="15" x14ac:dyDescent="0.25">
      <c r="A104" s="7"/>
      <c r="B104" s="9" t="s">
        <v>100</v>
      </c>
      <c r="C104" s="9" t="str">
        <f>_xlfn.XLOOKUP($B104,FD_Lists!$B$4:$B$25,FD_Lists!C$4:C$25)</f>
        <v>SES Water</v>
      </c>
      <c r="D104" s="9" t="str">
        <f>_xlfn.XLOOKUP($B104,FD_Lists!$B$4:$B$25,FD_Lists!D$4:D$25)</f>
        <v>England</v>
      </c>
      <c r="E104" s="9" t="str">
        <f>_xlfn.XLOOKUP($B104,FD_Lists!$B$4:$B$25,FD_Lists!E$4:E$25)</f>
        <v>Company</v>
      </c>
      <c r="F104" s="9" t="str">
        <f>_xlfn.XLOOKUP($B104,FD_Lists!$B$4:$B$25,FD_Lists!F$4:F$25)</f>
        <v>WoC</v>
      </c>
      <c r="G104" s="10" t="s">
        <v>116</v>
      </c>
      <c r="H104" s="52" t="s">
        <v>129</v>
      </c>
      <c r="I104" s="11" t="str">
        <f t="shared" si="5"/>
        <v>SESOUT5_09_E_PR24_OFWAT</v>
      </c>
      <c r="J104" s="11" t="s">
        <v>117</v>
      </c>
      <c r="K104" s="11" t="s">
        <v>118</v>
      </c>
      <c r="L104" s="11" t="s">
        <v>119</v>
      </c>
      <c r="M104" s="64" t="str">
        <f>_xlfn.XLOOKUP(F_Inputs_Formatted!H104,F_Inputs!$B:$B,F_Inputs!C:C)</f>
        <v>Underlying calculations for common performance commitments - wastewater - River water quality?(phosphorus) - Phosphorus prevented from entering rivers from partnership working</v>
      </c>
      <c r="N104" s="64" t="str">
        <f>_xlfn.XLOOKUP(F_Inputs_Formatted!H104,F_Inputs!$B:$B,F_Inputs!D:D)</f>
        <v>kg</v>
      </c>
      <c r="O104" s="11">
        <v>4</v>
      </c>
      <c r="P104" s="11"/>
      <c r="Q104" s="73" t="str">
        <f>IF(Overrides!Q104&lt;&gt;"",Overrides!Q104,F_Inputs_Formatted!Q104)</f>
        <v>##BLANK</v>
      </c>
      <c r="R104" s="73" t="str">
        <f>IF(Overrides!R104&lt;&gt;"",Overrides!R104,F_Inputs_Formatted!R104)</f>
        <v>##BLANK</v>
      </c>
      <c r="S104" s="73" t="str">
        <f>IF(Overrides!S104&lt;&gt;"",Overrides!S104,F_Inputs_Formatted!S104)</f>
        <v>##BLANK</v>
      </c>
      <c r="T104" s="73" t="str">
        <f>IF(Overrides!T104&lt;&gt;"",Overrides!T104,F_Inputs_Formatted!T104)</f>
        <v>##BLANK</v>
      </c>
      <c r="U104" s="73" t="str">
        <f>IF(Overrides!U104&lt;&gt;"",Overrides!U104,F_Inputs_Formatted!U104)</f>
        <v>##BLANK</v>
      </c>
      <c r="V104" s="73" t="str">
        <f>IF(Overrides!V104&lt;&gt;"",Overrides!V104,F_Inputs_Formatted!V104)</f>
        <v>##BLANK</v>
      </c>
      <c r="W104" s="73" t="str">
        <f>IF(Overrides!W104&lt;&gt;"",Overrides!W104,F_Inputs_Formatted!W104)</f>
        <v>##BLANK</v>
      </c>
      <c r="X104" s="73" t="str">
        <f>IF(Overrides!X104&lt;&gt;"",Overrides!X104,F_Inputs_Formatted!X104)</f>
        <v>##BLANK</v>
      </c>
      <c r="Y104" s="73" t="str">
        <f>IF(Overrides!Y104&lt;&gt;"",Overrides!Y104,F_Inputs_Formatted!Y104)</f>
        <v>##BLANK</v>
      </c>
      <c r="Z104" s="73" t="str">
        <f>IF(Overrides!Z104&lt;&gt;"",Overrides!Z104,F_Inputs_Formatted!Z104)</f>
        <v>##BLANK</v>
      </c>
      <c r="AA104" s="73" t="str">
        <f>IF(Overrides!AA104&lt;&gt;"",Overrides!AA104,F_Inputs_Formatted!AA104)</f>
        <v>##BLANK</v>
      </c>
      <c r="AB104" s="73" t="str">
        <f>IF(Overrides!AB104&lt;&gt;"",Overrides!AB104,F_Inputs_Formatted!AB104)</f>
        <v>##BLANK</v>
      </c>
      <c r="AC104" s="73" t="str">
        <f>IF(Overrides!AC104&lt;&gt;"",Overrides!AC104,F_Inputs_Formatted!AC104)</f>
        <v>##BLANK</v>
      </c>
      <c r="AD104" s="73" t="str">
        <f>IF(Overrides!AD104&lt;&gt;"",Overrides!AD104,F_Inputs_Formatted!AD104)</f>
        <v>##BLANK</v>
      </c>
      <c r="AE104" s="73" t="str">
        <f>IF(Overrides!AE104&lt;&gt;"",Overrides!AE104,F_Inputs_Formatted!AE104)</f>
        <v>##BLANK</v>
      </c>
      <c r="AF104" s="73" t="str">
        <f>IF(Overrides!AF104&lt;&gt;"",Overrides!AF104,F_Inputs_Formatted!AF104)</f>
        <v>##BLANK</v>
      </c>
      <c r="AG104" s="73" t="str">
        <f>IF(Overrides!AG104&lt;&gt;"",Overrides!AG104,F_Inputs_Formatted!AG104)</f>
        <v>##BLANK</v>
      </c>
      <c r="AH104" s="73" t="str">
        <f>IF(Overrides!AH104&lt;&gt;"",Overrides!AH104,F_Inputs_Formatted!AH104)</f>
        <v>##BLANK</v>
      </c>
      <c r="AI104" s="73" t="str">
        <f>IF(Overrides!AI104&lt;&gt;"",Overrides!AI104,F_Inputs_Formatted!AI104)</f>
        <v>##BLANK</v>
      </c>
      <c r="AK104" s="35"/>
    </row>
    <row r="105" spans="1:37" s="15" customFormat="1" ht="15" x14ac:dyDescent="0.25">
      <c r="A105" s="7"/>
      <c r="B105" s="9" t="s">
        <v>78</v>
      </c>
      <c r="C105" s="9" t="str">
        <f>_xlfn.XLOOKUP($B105,FD_Lists!$B$4:$B$25,FD_Lists!C$4:C$25)</f>
        <v>South West Water</v>
      </c>
      <c r="D105" s="9" t="str">
        <f>_xlfn.XLOOKUP($B105,FD_Lists!$B$4:$B$25,FD_Lists!D$4:D$25)</f>
        <v>England</v>
      </c>
      <c r="E105" s="9" t="str">
        <f>_xlfn.XLOOKUP($B105,FD_Lists!$B$4:$B$25,FD_Lists!E$4:E$25)</f>
        <v>Company</v>
      </c>
      <c r="F105" s="9" t="str">
        <f>_xlfn.XLOOKUP($B105,FD_Lists!$B$4:$B$25,FD_Lists!F$4:F$25)</f>
        <v>WaSC</v>
      </c>
      <c r="G105" s="10" t="s">
        <v>116</v>
      </c>
      <c r="H105" s="52" t="s">
        <v>129</v>
      </c>
      <c r="I105" s="11" t="str">
        <f t="shared" si="5"/>
        <v>SWBOUT5_09_E_PR24_OFWAT</v>
      </c>
      <c r="J105" s="11" t="s">
        <v>117</v>
      </c>
      <c r="K105" s="11" t="s">
        <v>118</v>
      </c>
      <c r="L105" s="11" t="s">
        <v>119</v>
      </c>
      <c r="M105" s="64" t="str">
        <f>_xlfn.XLOOKUP(F_Inputs_Formatted!H105,F_Inputs!$B:$B,F_Inputs!C:C)</f>
        <v>Underlying calculations for common performance commitments - wastewater - River water quality?(phosphorus) - Phosphorus prevented from entering rivers from partnership working</v>
      </c>
      <c r="N105" s="64" t="str">
        <f>_xlfn.XLOOKUP(F_Inputs_Formatted!H105,F_Inputs!$B:$B,F_Inputs!D:D)</f>
        <v>kg</v>
      </c>
      <c r="O105" s="11">
        <v>4</v>
      </c>
      <c r="P105" s="11"/>
      <c r="Q105" s="73">
        <f>IF(Overrides!Q105&lt;&gt;"",Overrides!Q105,F_Inputs_Formatted!Q105)</f>
        <v>0</v>
      </c>
      <c r="R105" s="73">
        <f>IF(Overrides!R105&lt;&gt;"",Overrides!R105,F_Inputs_Formatted!R105)</f>
        <v>0</v>
      </c>
      <c r="S105" s="73">
        <f>IF(Overrides!S105&lt;&gt;"",Overrides!S105,F_Inputs_Formatted!S105)</f>
        <v>0</v>
      </c>
      <c r="T105" s="73">
        <f>IF(Overrides!T105&lt;&gt;"",Overrides!T105,F_Inputs_Formatted!T105)</f>
        <v>0</v>
      </c>
      <c r="U105" s="73">
        <f>IF(Overrides!U105&lt;&gt;"",Overrides!U105,F_Inputs_Formatted!U105)</f>
        <v>0</v>
      </c>
      <c r="V105" s="73">
        <f>IF(Overrides!V105&lt;&gt;"",Overrides!V105,F_Inputs_Formatted!V105)</f>
        <v>0</v>
      </c>
      <c r="W105" s="73">
        <f>IF(Overrides!W105&lt;&gt;"",Overrides!W105,F_Inputs_Formatted!W105)</f>
        <v>0</v>
      </c>
      <c r="X105" s="73">
        <f>IF(Overrides!X105&lt;&gt;"",Overrides!X105,F_Inputs_Formatted!X105)</f>
        <v>0</v>
      </c>
      <c r="Y105" s="73">
        <f>IF(Overrides!Y105&lt;&gt;"",Overrides!Y105,F_Inputs_Formatted!Y105)</f>
        <v>0</v>
      </c>
      <c r="Z105" s="73">
        <f>IF(Overrides!Z105&lt;&gt;"",Overrides!Z105,F_Inputs_Formatted!Z105)</f>
        <v>0</v>
      </c>
      <c r="AA105" s="73">
        <f>IF(Overrides!AA105&lt;&gt;"",Overrides!AA105,F_Inputs_Formatted!AA105)</f>
        <v>0</v>
      </c>
      <c r="AB105" s="73">
        <f>IF(Overrides!AB105&lt;&gt;"",Overrides!AB105,F_Inputs_Formatted!AB105)</f>
        <v>0</v>
      </c>
      <c r="AC105" s="73">
        <f>IF(Overrides!AC105&lt;&gt;"",Overrides!AC105,F_Inputs_Formatted!AC105)</f>
        <v>0</v>
      </c>
      <c r="AD105" s="73">
        <f>IF(Overrides!AD105&lt;&gt;"",Overrides!AD105,F_Inputs_Formatted!AD105)</f>
        <v>0</v>
      </c>
      <c r="AE105" s="73">
        <f>IF(Overrides!AE105&lt;&gt;"",Overrides!AE105,F_Inputs_Formatted!AE105)</f>
        <v>0</v>
      </c>
      <c r="AF105" s="73">
        <f>IF(Overrides!AF105&lt;&gt;"",Overrides!AF105,F_Inputs_Formatted!AF105)</f>
        <v>0</v>
      </c>
      <c r="AG105" s="73">
        <f>IF(Overrides!AG105&lt;&gt;"",Overrides!AG105,F_Inputs_Formatted!AG105)</f>
        <v>0</v>
      </c>
      <c r="AH105" s="73">
        <f>IF(Overrides!AH105&lt;&gt;"",Overrides!AH105,F_Inputs_Formatted!AH105)</f>
        <v>0</v>
      </c>
      <c r="AI105" s="73">
        <f>IF(Overrides!AI105&lt;&gt;"",Overrides!AI105,F_Inputs_Formatted!AI105)</f>
        <v>0</v>
      </c>
      <c r="AK105" s="35"/>
    </row>
    <row r="106" spans="1:37" s="15" customFormat="1" ht="15" x14ac:dyDescent="0.25">
      <c r="A106" s="7"/>
      <c r="B106" s="9" t="s">
        <v>90</v>
      </c>
      <c r="C106" s="9" t="str">
        <f>_xlfn.XLOOKUP($B106,FD_Lists!$B$4:$B$25,FD_Lists!C$4:C$25)</f>
        <v>Bristol Water</v>
      </c>
      <c r="D106" s="9" t="str">
        <f>_xlfn.XLOOKUP($B106,FD_Lists!$B$4:$B$25,FD_Lists!D$4:D$25)</f>
        <v>England</v>
      </c>
      <c r="E106" s="9" t="str">
        <f>_xlfn.XLOOKUP($B106,FD_Lists!$B$4:$B$25,FD_Lists!E$4:E$25)</f>
        <v>Company</v>
      </c>
      <c r="F106" s="9" t="str">
        <f>_xlfn.XLOOKUP($B106,FD_Lists!$B$4:$B$25,FD_Lists!F$4:F$25)</f>
        <v>WoC</v>
      </c>
      <c r="G106" s="10" t="s">
        <v>116</v>
      </c>
      <c r="H106" s="52" t="s">
        <v>129</v>
      </c>
      <c r="I106" s="11" t="str">
        <f t="shared" si="5"/>
        <v>BRLOUT5_09_E_PR24_OFWAT</v>
      </c>
      <c r="J106" s="11" t="s">
        <v>117</v>
      </c>
      <c r="K106" s="11" t="s">
        <v>118</v>
      </c>
      <c r="L106" s="11" t="s">
        <v>119</v>
      </c>
      <c r="M106" s="64" t="str">
        <f>_xlfn.XLOOKUP(F_Inputs_Formatted!H106,F_Inputs!$B:$B,F_Inputs!C:C)</f>
        <v>Underlying calculations for common performance commitments - wastewater - River water quality?(phosphorus) - Phosphorus prevented from entering rivers from partnership working</v>
      </c>
      <c r="N106" s="64" t="str">
        <f>_xlfn.XLOOKUP(F_Inputs_Formatted!H106,F_Inputs!$B:$B,F_Inputs!D:D)</f>
        <v>kg</v>
      </c>
      <c r="O106" s="11">
        <v>4</v>
      </c>
      <c r="P106" s="11"/>
      <c r="Q106" s="73" t="str">
        <f>IF(Overrides!Q106&lt;&gt;"",Overrides!Q106,F_Inputs_Formatted!Q106)</f>
        <v>##BLANK</v>
      </c>
      <c r="R106" s="73" t="str">
        <f>IF(Overrides!R106&lt;&gt;"",Overrides!R106,F_Inputs_Formatted!R106)</f>
        <v>##BLANK</v>
      </c>
      <c r="S106" s="73" t="str">
        <f>IF(Overrides!S106&lt;&gt;"",Overrides!S106,F_Inputs_Formatted!S106)</f>
        <v>##BLANK</v>
      </c>
      <c r="T106" s="73" t="str">
        <f>IF(Overrides!T106&lt;&gt;"",Overrides!T106,F_Inputs_Formatted!T106)</f>
        <v>##BLANK</v>
      </c>
      <c r="U106" s="73" t="str">
        <f>IF(Overrides!U106&lt;&gt;"",Overrides!U106,F_Inputs_Formatted!U106)</f>
        <v>##BLANK</v>
      </c>
      <c r="V106" s="73" t="str">
        <f>IF(Overrides!V106&lt;&gt;"",Overrides!V106,F_Inputs_Formatted!V106)</f>
        <v>##BLANK</v>
      </c>
      <c r="W106" s="73" t="str">
        <f>IF(Overrides!W106&lt;&gt;"",Overrides!W106,F_Inputs_Formatted!W106)</f>
        <v>##BLANK</v>
      </c>
      <c r="X106" s="73" t="str">
        <f>IF(Overrides!X106&lt;&gt;"",Overrides!X106,F_Inputs_Formatted!X106)</f>
        <v>##BLANK</v>
      </c>
      <c r="Y106" s="73" t="str">
        <f>IF(Overrides!Y106&lt;&gt;"",Overrides!Y106,F_Inputs_Formatted!Y106)</f>
        <v>##BLANK</v>
      </c>
      <c r="Z106" s="73" t="str">
        <f>IF(Overrides!Z106&lt;&gt;"",Overrides!Z106,F_Inputs_Formatted!Z106)</f>
        <v>##BLANK</v>
      </c>
      <c r="AA106" s="73" t="str">
        <f>IF(Overrides!AA106&lt;&gt;"",Overrides!AA106,F_Inputs_Formatted!AA106)</f>
        <v>##BLANK</v>
      </c>
      <c r="AB106" s="73" t="str">
        <f>IF(Overrides!AB106&lt;&gt;"",Overrides!AB106,F_Inputs_Formatted!AB106)</f>
        <v>##BLANK</v>
      </c>
      <c r="AC106" s="73" t="str">
        <f>IF(Overrides!AC106&lt;&gt;"",Overrides!AC106,F_Inputs_Formatted!AC106)</f>
        <v>##BLANK</v>
      </c>
      <c r="AD106" s="73" t="str">
        <f>IF(Overrides!AD106&lt;&gt;"",Overrides!AD106,F_Inputs_Formatted!AD106)</f>
        <v>##BLANK</v>
      </c>
      <c r="AE106" s="73" t="str">
        <f>IF(Overrides!AE106&lt;&gt;"",Overrides!AE106,F_Inputs_Formatted!AE106)</f>
        <v>##BLANK</v>
      </c>
      <c r="AF106" s="73" t="str">
        <f>IF(Overrides!AF106&lt;&gt;"",Overrides!AF106,F_Inputs_Formatted!AF106)</f>
        <v>##BLANK</v>
      </c>
      <c r="AG106" s="73" t="str">
        <f>IF(Overrides!AG106&lt;&gt;"",Overrides!AG106,F_Inputs_Formatted!AG106)</f>
        <v>##BLANK</v>
      </c>
      <c r="AH106" s="73" t="str">
        <f>IF(Overrides!AH106&lt;&gt;"",Overrides!AH106,F_Inputs_Formatted!AH106)</f>
        <v>##BLANK</v>
      </c>
      <c r="AI106" s="73" t="str">
        <f>IF(Overrides!AI106&lt;&gt;"",Overrides!AI106,F_Inputs_Formatted!AI106)</f>
        <v>##BLANK</v>
      </c>
      <c r="AK106" s="35"/>
    </row>
    <row r="107" spans="1:37" s="15" customFormat="1" ht="15" x14ac:dyDescent="0.25">
      <c r="A107" s="7"/>
      <c r="B107" s="8" t="s">
        <v>47</v>
      </c>
      <c r="C107" s="9" t="str">
        <f>_xlfn.XLOOKUP($B107,FD_Lists!$B$4:$B$25,FD_Lists!C$4:C$25)</f>
        <v>Anglian Water</v>
      </c>
      <c r="D107" s="9" t="str">
        <f>_xlfn.XLOOKUP($B107,FD_Lists!$B$4:$B$25,FD_Lists!D$4:D$25)</f>
        <v>England</v>
      </c>
      <c r="E107" s="9" t="str">
        <f>_xlfn.XLOOKUP($B107,FD_Lists!$B$4:$B$25,FD_Lists!E$4:E$25)</f>
        <v>Company</v>
      </c>
      <c r="F107" s="9" t="str">
        <f>_xlfn.XLOOKUP($B107,FD_Lists!$B$4:$B$25,FD_Lists!F$4:F$25)</f>
        <v>WaSC</v>
      </c>
      <c r="G107" s="10" t="s">
        <v>116</v>
      </c>
      <c r="H107" s="52" t="s">
        <v>130</v>
      </c>
      <c r="I107" s="11" t="str">
        <f>B107&amp;H107</f>
        <v>ANHOUT5_09_F_PR24_OFWAT</v>
      </c>
      <c r="J107" s="11" t="s">
        <v>117</v>
      </c>
      <c r="K107" s="11" t="s">
        <v>118</v>
      </c>
      <c r="L107" s="11" t="s">
        <v>119</v>
      </c>
      <c r="M107" s="64" t="str">
        <f>_xlfn.XLOOKUP(F_Inputs_Formatted!H107,F_Inputs!$B:$B,F_Inputs!C:C)</f>
        <v>Underlying calculations for common performance commitments - wastewater - River water quality?(phosphorus) - Phosphorus prevented from entering rivers from partnership working in 2020</v>
      </c>
      <c r="N107" s="64" t="str">
        <f>_xlfn.XLOOKUP(F_Inputs_Formatted!H107,F_Inputs!$B:$B,F_Inputs!D:D)</f>
        <v>kg</v>
      </c>
      <c r="O107" s="11">
        <v>4</v>
      </c>
      <c r="P107" s="11"/>
      <c r="Q107" s="73" t="str">
        <f>IF(Overrides!Q107&lt;&gt;"",Overrides!Q107,F_Inputs_Formatted!Q107)</f>
        <v>##BLANK</v>
      </c>
      <c r="R107" s="73" t="str">
        <f>IF(Overrides!R107&lt;&gt;"",Overrides!R107,F_Inputs_Formatted!R107)</f>
        <v>##BLANK</v>
      </c>
      <c r="S107" s="73" t="str">
        <f>IF(Overrides!S107&lt;&gt;"",Overrides!S107,F_Inputs_Formatted!S107)</f>
        <v>##BLANK</v>
      </c>
      <c r="T107" s="73" t="str">
        <f>IF(Overrides!T107&lt;&gt;"",Overrides!T107,F_Inputs_Formatted!T107)</f>
        <v>##BLANK</v>
      </c>
      <c r="U107" s="73" t="str">
        <f>IF(Overrides!U107&lt;&gt;"",Overrides!U107,F_Inputs_Formatted!U107)</f>
        <v>##BLANK</v>
      </c>
      <c r="V107" s="73" t="str">
        <f>IF(Overrides!V107&lt;&gt;"",Overrides!V107,F_Inputs_Formatted!V107)</f>
        <v>##BLANK</v>
      </c>
      <c r="W107" s="73" t="str">
        <f>IF(Overrides!W107&lt;&gt;"",Overrides!W107,F_Inputs_Formatted!W107)</f>
        <v>##BLANK</v>
      </c>
      <c r="X107" s="73" t="str">
        <f>IF(Overrides!X107&lt;&gt;"",Overrides!X107,F_Inputs_Formatted!X107)</f>
        <v>##BLANK</v>
      </c>
      <c r="Y107" s="73" t="str">
        <f>IF(Overrides!Y107&lt;&gt;"",Overrides!Y107,F_Inputs_Formatted!Y107)</f>
        <v>##BLANK</v>
      </c>
      <c r="Z107" s="73" t="str">
        <f>IF(Overrides!Z107&lt;&gt;"",Overrides!Z107,F_Inputs_Formatted!Z107)</f>
        <v>##BLANK</v>
      </c>
      <c r="AA107" s="73" t="str">
        <f>IF(Overrides!AA107&lt;&gt;"",Overrides!AA107,F_Inputs_Formatted!AA107)</f>
        <v>##BLANK</v>
      </c>
      <c r="AB107" s="73" t="str">
        <f>IF(Overrides!AB107&lt;&gt;"",Overrides!AB107,F_Inputs_Formatted!AB107)</f>
        <v>##BLANK</v>
      </c>
      <c r="AC107" s="73" t="str">
        <f>IF(Overrides!AC107&lt;&gt;"",Overrides!AC107,F_Inputs_Formatted!AC107)</f>
        <v>##BLANK</v>
      </c>
      <c r="AD107" s="73" t="str">
        <f>IF(Overrides!AD107&lt;&gt;"",Overrides!AD107,F_Inputs_Formatted!AD107)</f>
        <v>##BLANK</v>
      </c>
      <c r="AE107" s="73" t="str">
        <f>IF(Overrides!AE107&lt;&gt;"",Overrides!AE107,F_Inputs_Formatted!AE107)</f>
        <v>##BLANK</v>
      </c>
      <c r="AF107" s="73" t="str">
        <f>IF(Overrides!AF107&lt;&gt;"",Overrides!AF107,F_Inputs_Formatted!AF107)</f>
        <v>##BLANK</v>
      </c>
      <c r="AG107" s="73" t="str">
        <f>IF(Overrides!AG107&lt;&gt;"",Overrides!AG107,F_Inputs_Formatted!AG107)</f>
        <v>##BLANK</v>
      </c>
      <c r="AH107" s="73" t="str">
        <f>IF(Overrides!AH107&lt;&gt;"",Overrides!AH107,F_Inputs_Formatted!AH107)</f>
        <v>##BLANK</v>
      </c>
      <c r="AI107" s="73" t="str">
        <f>IF(Overrides!AI107&lt;&gt;"",Overrides!AI107,F_Inputs_Formatted!AI107)</f>
        <v>##BLANK</v>
      </c>
      <c r="AK107" s="35"/>
    </row>
    <row r="108" spans="1:37" s="15" customFormat="1" ht="15" x14ac:dyDescent="0.25">
      <c r="A108" s="7"/>
      <c r="B108" s="9" t="s">
        <v>69</v>
      </c>
      <c r="C108" s="9" t="str">
        <f>_xlfn.XLOOKUP($B108,FD_Lists!$B$4:$B$25,FD_Lists!C$4:C$25)</f>
        <v>Dŵr Cymru</v>
      </c>
      <c r="D108" s="9" t="str">
        <f>_xlfn.XLOOKUP($B108,FD_Lists!$B$4:$B$25,FD_Lists!D$4:D$25)</f>
        <v>Wales</v>
      </c>
      <c r="E108" s="9" t="str">
        <f>_xlfn.XLOOKUP($B108,FD_Lists!$B$4:$B$25,FD_Lists!E$4:E$25)</f>
        <v>Company</v>
      </c>
      <c r="F108" s="9" t="str">
        <f>_xlfn.XLOOKUP($B108,FD_Lists!$B$4:$B$25,FD_Lists!F$4:F$25)</f>
        <v>WaSC</v>
      </c>
      <c r="G108" s="10" t="s">
        <v>116</v>
      </c>
      <c r="H108" s="52" t="s">
        <v>130</v>
      </c>
      <c r="I108" s="11" t="str">
        <f t="shared" ref="I108:I123" si="6">B108&amp;H108</f>
        <v>WSHOUT5_09_F_PR24_OFWAT</v>
      </c>
      <c r="J108" s="11" t="s">
        <v>117</v>
      </c>
      <c r="K108" s="11" t="s">
        <v>118</v>
      </c>
      <c r="L108" s="11" t="s">
        <v>119</v>
      </c>
      <c r="M108" s="64" t="str">
        <f>_xlfn.XLOOKUP(F_Inputs_Formatted!H108,F_Inputs!$B:$B,F_Inputs!C:C)</f>
        <v>Underlying calculations for common performance commitments - wastewater - River water quality?(phosphorus) - Phosphorus prevented from entering rivers from partnership working in 2020</v>
      </c>
      <c r="N108" s="64" t="str">
        <f>_xlfn.XLOOKUP(F_Inputs_Formatted!H108,F_Inputs!$B:$B,F_Inputs!D:D)</f>
        <v>kg</v>
      </c>
      <c r="O108" s="11">
        <v>4</v>
      </c>
      <c r="P108" s="11"/>
      <c r="Q108" s="73" t="str">
        <f>IF(Overrides!Q108&lt;&gt;"",Overrides!Q108,F_Inputs_Formatted!Q108)</f>
        <v>##BLANK</v>
      </c>
      <c r="R108" s="73" t="str">
        <f>IF(Overrides!R108&lt;&gt;"",Overrides!R108,F_Inputs_Formatted!R108)</f>
        <v>##BLANK</v>
      </c>
      <c r="S108" s="73" t="str">
        <f>IF(Overrides!S108&lt;&gt;"",Overrides!S108,F_Inputs_Formatted!S108)</f>
        <v>##BLANK</v>
      </c>
      <c r="T108" s="73" t="str">
        <f>IF(Overrides!T108&lt;&gt;"",Overrides!T108,F_Inputs_Formatted!T108)</f>
        <v>##BLANK</v>
      </c>
      <c r="U108" s="73" t="str">
        <f>IF(Overrides!U108&lt;&gt;"",Overrides!U108,F_Inputs_Formatted!U108)</f>
        <v>##BLANK</v>
      </c>
      <c r="V108" s="73" t="str">
        <f>IF(Overrides!V108&lt;&gt;"",Overrides!V108,F_Inputs_Formatted!V108)</f>
        <v>##BLANK</v>
      </c>
      <c r="W108" s="73" t="str">
        <f>IF(Overrides!W108&lt;&gt;"",Overrides!W108,F_Inputs_Formatted!W108)</f>
        <v>##BLANK</v>
      </c>
      <c r="X108" s="73" t="str">
        <f>IF(Overrides!X108&lt;&gt;"",Overrides!X108,F_Inputs_Formatted!X108)</f>
        <v>##BLANK</v>
      </c>
      <c r="Y108" s="73" t="str">
        <f>IF(Overrides!Y108&lt;&gt;"",Overrides!Y108,F_Inputs_Formatted!Y108)</f>
        <v>##BLANK</v>
      </c>
      <c r="Z108" s="73" t="str">
        <f>IF(Overrides!Z108&lt;&gt;"",Overrides!Z108,F_Inputs_Formatted!Z108)</f>
        <v>##BLANK</v>
      </c>
      <c r="AA108" s="73" t="str">
        <f>IF(Overrides!AA108&lt;&gt;"",Overrides!AA108,F_Inputs_Formatted!AA108)</f>
        <v>##BLANK</v>
      </c>
      <c r="AB108" s="73" t="str">
        <f>IF(Overrides!AB108&lt;&gt;"",Overrides!AB108,F_Inputs_Formatted!AB108)</f>
        <v>##BLANK</v>
      </c>
      <c r="AC108" s="73" t="str">
        <f>IF(Overrides!AC108&lt;&gt;"",Overrides!AC108,F_Inputs_Formatted!AC108)</f>
        <v>##BLANK</v>
      </c>
      <c r="AD108" s="73" t="str">
        <f>IF(Overrides!AD108&lt;&gt;"",Overrides!AD108,F_Inputs_Formatted!AD108)</f>
        <v>##BLANK</v>
      </c>
      <c r="AE108" s="73" t="str">
        <f>IF(Overrides!AE108&lt;&gt;"",Overrides!AE108,F_Inputs_Formatted!AE108)</f>
        <v>##BLANK</v>
      </c>
      <c r="AF108" s="73" t="str">
        <f>IF(Overrides!AF108&lt;&gt;"",Overrides!AF108,F_Inputs_Formatted!AF108)</f>
        <v>##BLANK</v>
      </c>
      <c r="AG108" s="73" t="str">
        <f>IF(Overrides!AG108&lt;&gt;"",Overrides!AG108,F_Inputs_Formatted!AG108)</f>
        <v>##BLANK</v>
      </c>
      <c r="AH108" s="73" t="str">
        <f>IF(Overrides!AH108&lt;&gt;"",Overrides!AH108,F_Inputs_Formatted!AH108)</f>
        <v>##BLANK</v>
      </c>
      <c r="AI108" s="73" t="str">
        <f>IF(Overrides!AI108&lt;&gt;"",Overrides!AI108,F_Inputs_Formatted!AI108)</f>
        <v>##BLANK</v>
      </c>
      <c r="AK108" s="35"/>
    </row>
    <row r="109" spans="1:37" s="15" customFormat="1" ht="15" x14ac:dyDescent="0.25">
      <c r="A109" s="7"/>
      <c r="B109" s="9" t="s">
        <v>71</v>
      </c>
      <c r="C109" s="9" t="str">
        <f>_xlfn.XLOOKUP($B109,FD_Lists!$B$4:$B$25,FD_Lists!C$4:C$25)</f>
        <v>Hafren Dyfrdwy</v>
      </c>
      <c r="D109" s="9" t="str">
        <f>_xlfn.XLOOKUP($B109,FD_Lists!$B$4:$B$25,FD_Lists!D$4:D$25)</f>
        <v>Wales</v>
      </c>
      <c r="E109" s="9" t="str">
        <f>_xlfn.XLOOKUP($B109,FD_Lists!$B$4:$B$25,FD_Lists!E$4:E$25)</f>
        <v>Company</v>
      </c>
      <c r="F109" s="9" t="str">
        <f>_xlfn.XLOOKUP($B109,FD_Lists!$B$4:$B$25,FD_Lists!F$4:F$25)</f>
        <v>WaSC</v>
      </c>
      <c r="G109" s="10" t="s">
        <v>116</v>
      </c>
      <c r="H109" s="52" t="s">
        <v>130</v>
      </c>
      <c r="I109" s="11" t="str">
        <f t="shared" si="6"/>
        <v>HDDOUT5_09_F_PR24_OFWAT</v>
      </c>
      <c r="J109" s="11" t="s">
        <v>117</v>
      </c>
      <c r="K109" s="11" t="s">
        <v>118</v>
      </c>
      <c r="L109" s="11" t="s">
        <v>119</v>
      </c>
      <c r="M109" s="64" t="str">
        <f>_xlfn.XLOOKUP(F_Inputs_Formatted!H109,F_Inputs!$B:$B,F_Inputs!C:C)</f>
        <v>Underlying calculations for common performance commitments - wastewater - River water quality?(phosphorus) - Phosphorus prevented from entering rivers from partnership working in 2020</v>
      </c>
      <c r="N109" s="64" t="str">
        <f>_xlfn.XLOOKUP(F_Inputs_Formatted!H109,F_Inputs!$B:$B,F_Inputs!D:D)</f>
        <v>kg</v>
      </c>
      <c r="O109" s="11">
        <v>4</v>
      </c>
      <c r="P109" s="11"/>
      <c r="Q109" s="73" t="str">
        <f>IF(Overrides!Q109&lt;&gt;"",Overrides!Q109,F_Inputs_Formatted!Q109)</f>
        <v>##BLANK</v>
      </c>
      <c r="R109" s="73" t="str">
        <f>IF(Overrides!R109&lt;&gt;"",Overrides!R109,F_Inputs_Formatted!R109)</f>
        <v>##BLANK</v>
      </c>
      <c r="S109" s="73" t="str">
        <f>IF(Overrides!S109&lt;&gt;"",Overrides!S109,F_Inputs_Formatted!S109)</f>
        <v>##BLANK</v>
      </c>
      <c r="T109" s="73" t="str">
        <f>IF(Overrides!T109&lt;&gt;"",Overrides!T109,F_Inputs_Formatted!T109)</f>
        <v>##BLANK</v>
      </c>
      <c r="U109" s="73" t="str">
        <f>IF(Overrides!U109&lt;&gt;"",Overrides!U109,F_Inputs_Formatted!U109)</f>
        <v>##BLANK</v>
      </c>
      <c r="V109" s="73" t="str">
        <f>IF(Overrides!V109&lt;&gt;"",Overrides!V109,F_Inputs_Formatted!V109)</f>
        <v>##BLANK</v>
      </c>
      <c r="W109" s="73" t="str">
        <f>IF(Overrides!W109&lt;&gt;"",Overrides!W109,F_Inputs_Formatted!W109)</f>
        <v>##BLANK</v>
      </c>
      <c r="X109" s="73" t="str">
        <f>IF(Overrides!X109&lt;&gt;"",Overrides!X109,F_Inputs_Formatted!X109)</f>
        <v>##BLANK</v>
      </c>
      <c r="Y109" s="73" t="str">
        <f>IF(Overrides!Y109&lt;&gt;"",Overrides!Y109,F_Inputs_Formatted!Y109)</f>
        <v>##BLANK</v>
      </c>
      <c r="Z109" s="73" t="str">
        <f>IF(Overrides!Z109&lt;&gt;"",Overrides!Z109,F_Inputs_Formatted!Z109)</f>
        <v>##BLANK</v>
      </c>
      <c r="AA109" s="73" t="str">
        <f>IF(Overrides!AA109&lt;&gt;"",Overrides!AA109,F_Inputs_Formatted!AA109)</f>
        <v>##BLANK</v>
      </c>
      <c r="AB109" s="73" t="str">
        <f>IF(Overrides!AB109&lt;&gt;"",Overrides!AB109,F_Inputs_Formatted!AB109)</f>
        <v>##BLANK</v>
      </c>
      <c r="AC109" s="73" t="str">
        <f>IF(Overrides!AC109&lt;&gt;"",Overrides!AC109,F_Inputs_Formatted!AC109)</f>
        <v>##BLANK</v>
      </c>
      <c r="AD109" s="73" t="str">
        <f>IF(Overrides!AD109&lt;&gt;"",Overrides!AD109,F_Inputs_Formatted!AD109)</f>
        <v>##BLANK</v>
      </c>
      <c r="AE109" s="73" t="str">
        <f>IF(Overrides!AE109&lt;&gt;"",Overrides!AE109,F_Inputs_Formatted!AE109)</f>
        <v>##BLANK</v>
      </c>
      <c r="AF109" s="73" t="str">
        <f>IF(Overrides!AF109&lt;&gt;"",Overrides!AF109,F_Inputs_Formatted!AF109)</f>
        <v>##BLANK</v>
      </c>
      <c r="AG109" s="73" t="str">
        <f>IF(Overrides!AG109&lt;&gt;"",Overrides!AG109,F_Inputs_Formatted!AG109)</f>
        <v>##BLANK</v>
      </c>
      <c r="AH109" s="73" t="str">
        <f>IF(Overrides!AH109&lt;&gt;"",Overrides!AH109,F_Inputs_Formatted!AH109)</f>
        <v>##BLANK</v>
      </c>
      <c r="AI109" s="73" t="str">
        <f>IF(Overrides!AI109&lt;&gt;"",Overrides!AI109,F_Inputs_Formatted!AI109)</f>
        <v>##BLANK</v>
      </c>
      <c r="AK109" s="35"/>
    </row>
    <row r="110" spans="1:37" s="15" customFormat="1" ht="15" x14ac:dyDescent="0.25">
      <c r="A110" s="7"/>
      <c r="B110" s="9" t="s">
        <v>75</v>
      </c>
      <c r="C110" s="9" t="str">
        <f>_xlfn.XLOOKUP($B110,FD_Lists!$B$4:$B$25,FD_Lists!C$4:C$25)</f>
        <v>Northumbrian Water</v>
      </c>
      <c r="D110" s="9" t="str">
        <f>_xlfn.XLOOKUP($B110,FD_Lists!$B$4:$B$25,FD_Lists!D$4:D$25)</f>
        <v>England</v>
      </c>
      <c r="E110" s="9" t="str">
        <f>_xlfn.XLOOKUP($B110,FD_Lists!$B$4:$B$25,FD_Lists!E$4:E$25)</f>
        <v>Company</v>
      </c>
      <c r="F110" s="9" t="str">
        <f>_xlfn.XLOOKUP($B110,FD_Lists!$B$4:$B$25,FD_Lists!F$4:F$25)</f>
        <v>WaSC</v>
      </c>
      <c r="G110" s="10" t="s">
        <v>116</v>
      </c>
      <c r="H110" s="52" t="s">
        <v>130</v>
      </c>
      <c r="I110" s="11" t="str">
        <f t="shared" si="6"/>
        <v>NESOUT5_09_F_PR24_OFWAT</v>
      </c>
      <c r="J110" s="11" t="s">
        <v>117</v>
      </c>
      <c r="K110" s="11" t="s">
        <v>118</v>
      </c>
      <c r="L110" s="11" t="s">
        <v>119</v>
      </c>
      <c r="M110" s="64" t="str">
        <f>_xlfn.XLOOKUP(F_Inputs_Formatted!H110,F_Inputs!$B:$B,F_Inputs!C:C)</f>
        <v>Underlying calculations for common performance commitments - wastewater - River water quality?(phosphorus) - Phosphorus prevented from entering rivers from partnership working in 2020</v>
      </c>
      <c r="N110" s="64" t="str">
        <f>_xlfn.XLOOKUP(F_Inputs_Formatted!H110,F_Inputs!$B:$B,F_Inputs!D:D)</f>
        <v>kg</v>
      </c>
      <c r="O110" s="11">
        <v>4</v>
      </c>
      <c r="P110" s="11"/>
      <c r="Q110" s="73" t="str">
        <f>IF(Overrides!Q110&lt;&gt;"",Overrides!Q110,F_Inputs_Formatted!Q110)</f>
        <v>##BLANK</v>
      </c>
      <c r="R110" s="73" t="str">
        <f>IF(Overrides!R110&lt;&gt;"",Overrides!R110,F_Inputs_Formatted!R110)</f>
        <v>##BLANK</v>
      </c>
      <c r="S110" s="73" t="str">
        <f>IF(Overrides!S110&lt;&gt;"",Overrides!S110,F_Inputs_Formatted!S110)</f>
        <v>##BLANK</v>
      </c>
      <c r="T110" s="73" t="str">
        <f>IF(Overrides!T110&lt;&gt;"",Overrides!T110,F_Inputs_Formatted!T110)</f>
        <v>##BLANK</v>
      </c>
      <c r="U110" s="73" t="str">
        <f>IF(Overrides!U110&lt;&gt;"",Overrides!U110,F_Inputs_Formatted!U110)</f>
        <v>##BLANK</v>
      </c>
      <c r="V110" s="73" t="str">
        <f>IF(Overrides!V110&lt;&gt;"",Overrides!V110,F_Inputs_Formatted!V110)</f>
        <v>##BLANK</v>
      </c>
      <c r="W110" s="73" t="str">
        <f>IF(Overrides!W110&lt;&gt;"",Overrides!W110,F_Inputs_Formatted!W110)</f>
        <v>##BLANK</v>
      </c>
      <c r="X110" s="73" t="str">
        <f>IF(Overrides!X110&lt;&gt;"",Overrides!X110,F_Inputs_Formatted!X110)</f>
        <v>##BLANK</v>
      </c>
      <c r="Y110" s="73" t="str">
        <f>IF(Overrides!Y110&lt;&gt;"",Overrides!Y110,F_Inputs_Formatted!Y110)</f>
        <v>##BLANK</v>
      </c>
      <c r="Z110" s="73" t="str">
        <f>IF(Overrides!Z110&lt;&gt;"",Overrides!Z110,F_Inputs_Formatted!Z110)</f>
        <v>##BLANK</v>
      </c>
      <c r="AA110" s="73" t="str">
        <f>IF(Overrides!AA110&lt;&gt;"",Overrides!AA110,F_Inputs_Formatted!AA110)</f>
        <v>##BLANK</v>
      </c>
      <c r="AB110" s="73" t="str">
        <f>IF(Overrides!AB110&lt;&gt;"",Overrides!AB110,F_Inputs_Formatted!AB110)</f>
        <v>##BLANK</v>
      </c>
      <c r="AC110" s="73" t="str">
        <f>IF(Overrides!AC110&lt;&gt;"",Overrides!AC110,F_Inputs_Formatted!AC110)</f>
        <v>##BLANK</v>
      </c>
      <c r="AD110" s="73" t="str">
        <f>IF(Overrides!AD110&lt;&gt;"",Overrides!AD110,F_Inputs_Formatted!AD110)</f>
        <v>##BLANK</v>
      </c>
      <c r="AE110" s="73" t="str">
        <f>IF(Overrides!AE110&lt;&gt;"",Overrides!AE110,F_Inputs_Formatted!AE110)</f>
        <v>##BLANK</v>
      </c>
      <c r="AF110" s="73" t="str">
        <f>IF(Overrides!AF110&lt;&gt;"",Overrides!AF110,F_Inputs_Formatted!AF110)</f>
        <v>##BLANK</v>
      </c>
      <c r="AG110" s="73" t="str">
        <f>IF(Overrides!AG110&lt;&gt;"",Overrides!AG110,F_Inputs_Formatted!AG110)</f>
        <v>##BLANK</v>
      </c>
      <c r="AH110" s="73" t="str">
        <f>IF(Overrides!AH110&lt;&gt;"",Overrides!AH110,F_Inputs_Formatted!AH110)</f>
        <v>##BLANK</v>
      </c>
      <c r="AI110" s="73" t="str">
        <f>IF(Overrides!AI110&lt;&gt;"",Overrides!AI110,F_Inputs_Formatted!AI110)</f>
        <v>##BLANK</v>
      </c>
      <c r="AK110" s="35"/>
    </row>
    <row r="111" spans="1:37" s="15" customFormat="1" ht="15" x14ac:dyDescent="0.25">
      <c r="A111" s="7"/>
      <c r="B111" s="9" t="s">
        <v>76</v>
      </c>
      <c r="C111" s="9" t="str">
        <f>_xlfn.XLOOKUP($B111,FD_Lists!$B$4:$B$25,FD_Lists!C$4:C$25)</f>
        <v>Severn Trent Water</v>
      </c>
      <c r="D111" s="9" t="str">
        <f>_xlfn.XLOOKUP($B111,FD_Lists!$B$4:$B$25,FD_Lists!D$4:D$25)</f>
        <v>England</v>
      </c>
      <c r="E111" s="9" t="str">
        <f>_xlfn.XLOOKUP($B111,FD_Lists!$B$4:$B$25,FD_Lists!E$4:E$25)</f>
        <v>Company</v>
      </c>
      <c r="F111" s="9" t="str">
        <f>_xlfn.XLOOKUP($B111,FD_Lists!$B$4:$B$25,FD_Lists!F$4:F$25)</f>
        <v>WaSC</v>
      </c>
      <c r="G111" s="10" t="s">
        <v>116</v>
      </c>
      <c r="H111" s="52" t="s">
        <v>130</v>
      </c>
      <c r="I111" s="11" t="str">
        <f t="shared" si="6"/>
        <v>SVEOUT5_09_F_PR24_OFWAT</v>
      </c>
      <c r="J111" s="11" t="s">
        <v>117</v>
      </c>
      <c r="K111" s="11" t="s">
        <v>118</v>
      </c>
      <c r="L111" s="11" t="s">
        <v>119</v>
      </c>
      <c r="M111" s="64" t="str">
        <f>_xlfn.XLOOKUP(F_Inputs_Formatted!H111,F_Inputs!$B:$B,F_Inputs!C:C)</f>
        <v>Underlying calculations for common performance commitments - wastewater - River water quality?(phosphorus) - Phosphorus prevented from entering rivers from partnership working in 2020</v>
      </c>
      <c r="N111" s="64" t="str">
        <f>_xlfn.XLOOKUP(F_Inputs_Formatted!H111,F_Inputs!$B:$B,F_Inputs!D:D)</f>
        <v>kg</v>
      </c>
      <c r="O111" s="11">
        <v>4</v>
      </c>
      <c r="P111" s="11"/>
      <c r="Q111" s="73" t="str">
        <f>IF(Overrides!Q111&lt;&gt;"",Overrides!Q111,F_Inputs_Formatted!Q111)</f>
        <v>##BLANK</v>
      </c>
      <c r="R111" s="73" t="str">
        <f>IF(Overrides!R111&lt;&gt;"",Overrides!R111,F_Inputs_Formatted!R111)</f>
        <v>##BLANK</v>
      </c>
      <c r="S111" s="73" t="str">
        <f>IF(Overrides!S111&lt;&gt;"",Overrides!S111,F_Inputs_Formatted!S111)</f>
        <v>##BLANK</v>
      </c>
      <c r="T111" s="73" t="str">
        <f>IF(Overrides!T111&lt;&gt;"",Overrides!T111,F_Inputs_Formatted!T111)</f>
        <v>##BLANK</v>
      </c>
      <c r="U111" s="73" t="str">
        <f>IF(Overrides!U111&lt;&gt;"",Overrides!U111,F_Inputs_Formatted!U111)</f>
        <v>##BLANK</v>
      </c>
      <c r="V111" s="73" t="str">
        <f>IF(Overrides!V111&lt;&gt;"",Overrides!V111,F_Inputs_Formatted!V111)</f>
        <v>##BLANK</v>
      </c>
      <c r="W111" s="73" t="str">
        <f>IF(Overrides!W111&lt;&gt;"",Overrides!W111,F_Inputs_Formatted!W111)</f>
        <v>##BLANK</v>
      </c>
      <c r="X111" s="73" t="str">
        <f>IF(Overrides!X111&lt;&gt;"",Overrides!X111,F_Inputs_Formatted!X111)</f>
        <v>##BLANK</v>
      </c>
      <c r="Y111" s="73" t="str">
        <f>IF(Overrides!Y111&lt;&gt;"",Overrides!Y111,F_Inputs_Formatted!Y111)</f>
        <v>##BLANK</v>
      </c>
      <c r="Z111" s="73" t="str">
        <f>IF(Overrides!Z111&lt;&gt;"",Overrides!Z111,F_Inputs_Formatted!Z111)</f>
        <v>##BLANK</v>
      </c>
      <c r="AA111" s="73" t="str">
        <f>IF(Overrides!AA111&lt;&gt;"",Overrides!AA111,F_Inputs_Formatted!AA111)</f>
        <v>##BLANK</v>
      </c>
      <c r="AB111" s="73" t="str">
        <f>IF(Overrides!AB111&lt;&gt;"",Overrides!AB111,F_Inputs_Formatted!AB111)</f>
        <v>##BLANK</v>
      </c>
      <c r="AC111" s="73" t="str">
        <f>IF(Overrides!AC111&lt;&gt;"",Overrides!AC111,F_Inputs_Formatted!AC111)</f>
        <v>##BLANK</v>
      </c>
      <c r="AD111" s="73" t="str">
        <f>IF(Overrides!AD111&lt;&gt;"",Overrides!AD111,F_Inputs_Formatted!AD111)</f>
        <v>##BLANK</v>
      </c>
      <c r="AE111" s="73" t="str">
        <f>IF(Overrides!AE111&lt;&gt;"",Overrides!AE111,F_Inputs_Formatted!AE111)</f>
        <v>##BLANK</v>
      </c>
      <c r="AF111" s="73" t="str">
        <f>IF(Overrides!AF111&lt;&gt;"",Overrides!AF111,F_Inputs_Formatted!AF111)</f>
        <v>##BLANK</v>
      </c>
      <c r="AG111" s="73" t="str">
        <f>IF(Overrides!AG111&lt;&gt;"",Overrides!AG111,F_Inputs_Formatted!AG111)</f>
        <v>##BLANK</v>
      </c>
      <c r="AH111" s="73" t="str">
        <f>IF(Overrides!AH111&lt;&gt;"",Overrides!AH111,F_Inputs_Formatted!AH111)</f>
        <v>##BLANK</v>
      </c>
      <c r="AI111" s="73" t="str">
        <f>IF(Overrides!AI111&lt;&gt;"",Overrides!AI111,F_Inputs_Formatted!AI111)</f>
        <v>##BLANK</v>
      </c>
      <c r="AK111" s="35"/>
    </row>
    <row r="112" spans="1:37" s="15" customFormat="1" ht="15" x14ac:dyDescent="0.25">
      <c r="A112" s="7"/>
      <c r="B112" s="9" t="s">
        <v>81</v>
      </c>
      <c r="C112" s="9" t="str">
        <f>_xlfn.XLOOKUP($B112,FD_Lists!$B$4:$B$25,FD_Lists!C$4:C$25)</f>
        <v>Southern Water</v>
      </c>
      <c r="D112" s="9" t="str">
        <f>_xlfn.XLOOKUP($B112,FD_Lists!$B$4:$B$25,FD_Lists!D$4:D$25)</f>
        <v>England</v>
      </c>
      <c r="E112" s="9" t="str">
        <f>_xlfn.XLOOKUP($B112,FD_Lists!$B$4:$B$25,FD_Lists!E$4:E$25)</f>
        <v>Company</v>
      </c>
      <c r="F112" s="9" t="str">
        <f>_xlfn.XLOOKUP($B112,FD_Lists!$B$4:$B$25,FD_Lists!F$4:F$25)</f>
        <v>WaSC</v>
      </c>
      <c r="G112" s="10" t="s">
        <v>116</v>
      </c>
      <c r="H112" s="52" t="s">
        <v>130</v>
      </c>
      <c r="I112" s="11" t="str">
        <f t="shared" si="6"/>
        <v>SRNOUT5_09_F_PR24_OFWAT</v>
      </c>
      <c r="J112" s="11" t="s">
        <v>117</v>
      </c>
      <c r="K112" s="11" t="s">
        <v>118</v>
      </c>
      <c r="L112" s="11" t="s">
        <v>119</v>
      </c>
      <c r="M112" s="64" t="str">
        <f>_xlfn.XLOOKUP(F_Inputs_Formatted!H112,F_Inputs!$B:$B,F_Inputs!C:C)</f>
        <v>Underlying calculations for common performance commitments - wastewater - River water quality?(phosphorus) - Phosphorus prevented from entering rivers from partnership working in 2020</v>
      </c>
      <c r="N112" s="64" t="str">
        <f>_xlfn.XLOOKUP(F_Inputs_Formatted!H112,F_Inputs!$B:$B,F_Inputs!D:D)</f>
        <v>kg</v>
      </c>
      <c r="O112" s="11">
        <v>4</v>
      </c>
      <c r="P112" s="11"/>
      <c r="Q112" s="73" t="str">
        <f>IF(Overrides!Q112&lt;&gt;"",Overrides!Q112,F_Inputs_Formatted!Q112)</f>
        <v>##BLANK</v>
      </c>
      <c r="R112" s="73" t="str">
        <f>IF(Overrides!R112&lt;&gt;"",Overrides!R112,F_Inputs_Formatted!R112)</f>
        <v>##BLANK</v>
      </c>
      <c r="S112" s="73" t="str">
        <f>IF(Overrides!S112&lt;&gt;"",Overrides!S112,F_Inputs_Formatted!S112)</f>
        <v>##BLANK</v>
      </c>
      <c r="T112" s="73" t="str">
        <f>IF(Overrides!T112&lt;&gt;"",Overrides!T112,F_Inputs_Formatted!T112)</f>
        <v>##BLANK</v>
      </c>
      <c r="U112" s="73" t="str">
        <f>IF(Overrides!U112&lt;&gt;"",Overrides!U112,F_Inputs_Formatted!U112)</f>
        <v>##BLANK</v>
      </c>
      <c r="V112" s="73" t="str">
        <f>IF(Overrides!V112&lt;&gt;"",Overrides!V112,F_Inputs_Formatted!V112)</f>
        <v>##BLANK</v>
      </c>
      <c r="W112" s="73" t="str">
        <f>IF(Overrides!W112&lt;&gt;"",Overrides!W112,F_Inputs_Formatted!W112)</f>
        <v>##BLANK</v>
      </c>
      <c r="X112" s="73" t="str">
        <f>IF(Overrides!X112&lt;&gt;"",Overrides!X112,F_Inputs_Formatted!X112)</f>
        <v>##BLANK</v>
      </c>
      <c r="Y112" s="73" t="str">
        <f>IF(Overrides!Y112&lt;&gt;"",Overrides!Y112,F_Inputs_Formatted!Y112)</f>
        <v>##BLANK</v>
      </c>
      <c r="Z112" s="73" t="str">
        <f>IF(Overrides!Z112&lt;&gt;"",Overrides!Z112,F_Inputs_Formatted!Z112)</f>
        <v>##BLANK</v>
      </c>
      <c r="AA112" s="73" t="str">
        <f>IF(Overrides!AA112&lt;&gt;"",Overrides!AA112,F_Inputs_Formatted!AA112)</f>
        <v>##BLANK</v>
      </c>
      <c r="AB112" s="73" t="str">
        <f>IF(Overrides!AB112&lt;&gt;"",Overrides!AB112,F_Inputs_Formatted!AB112)</f>
        <v>##BLANK</v>
      </c>
      <c r="AC112" s="73" t="str">
        <f>IF(Overrides!AC112&lt;&gt;"",Overrides!AC112,F_Inputs_Formatted!AC112)</f>
        <v>##BLANK</v>
      </c>
      <c r="AD112" s="73" t="str">
        <f>IF(Overrides!AD112&lt;&gt;"",Overrides!AD112,F_Inputs_Formatted!AD112)</f>
        <v>##BLANK</v>
      </c>
      <c r="AE112" s="73" t="str">
        <f>IF(Overrides!AE112&lt;&gt;"",Overrides!AE112,F_Inputs_Formatted!AE112)</f>
        <v>##BLANK</v>
      </c>
      <c r="AF112" s="73" t="str">
        <f>IF(Overrides!AF112&lt;&gt;"",Overrides!AF112,F_Inputs_Formatted!AF112)</f>
        <v>##BLANK</v>
      </c>
      <c r="AG112" s="73" t="str">
        <f>IF(Overrides!AG112&lt;&gt;"",Overrides!AG112,F_Inputs_Formatted!AG112)</f>
        <v>##BLANK</v>
      </c>
      <c r="AH112" s="73" t="str">
        <f>IF(Overrides!AH112&lt;&gt;"",Overrides!AH112,F_Inputs_Formatted!AH112)</f>
        <v>##BLANK</v>
      </c>
      <c r="AI112" s="73" t="str">
        <f>IF(Overrides!AI112&lt;&gt;"",Overrides!AI112,F_Inputs_Formatted!AI112)</f>
        <v>##BLANK</v>
      </c>
      <c r="AK112" s="35"/>
    </row>
    <row r="113" spans="1:37" s="15" customFormat="1" ht="15" x14ac:dyDescent="0.25">
      <c r="A113" s="7"/>
      <c r="B113" s="9" t="s">
        <v>82</v>
      </c>
      <c r="C113" s="9" t="str">
        <f>_xlfn.XLOOKUP($B113,FD_Lists!$B$4:$B$25,FD_Lists!C$4:C$25)</f>
        <v>Thames Water</v>
      </c>
      <c r="D113" s="9" t="str">
        <f>_xlfn.XLOOKUP($B113,FD_Lists!$B$4:$B$25,FD_Lists!D$4:D$25)</f>
        <v>England</v>
      </c>
      <c r="E113" s="9" t="str">
        <f>_xlfn.XLOOKUP($B113,FD_Lists!$B$4:$B$25,FD_Lists!E$4:E$25)</f>
        <v>Company</v>
      </c>
      <c r="F113" s="9" t="str">
        <f>_xlfn.XLOOKUP($B113,FD_Lists!$B$4:$B$25,FD_Lists!F$4:F$25)</f>
        <v>WaSC</v>
      </c>
      <c r="G113" s="10" t="s">
        <v>116</v>
      </c>
      <c r="H113" s="52" t="s">
        <v>130</v>
      </c>
      <c r="I113" s="11" t="str">
        <f t="shared" si="6"/>
        <v>TMSOUT5_09_F_PR24_OFWAT</v>
      </c>
      <c r="J113" s="11" t="s">
        <v>117</v>
      </c>
      <c r="K113" s="11" t="s">
        <v>118</v>
      </c>
      <c r="L113" s="11" t="s">
        <v>119</v>
      </c>
      <c r="M113" s="64" t="str">
        <f>_xlfn.XLOOKUP(F_Inputs_Formatted!H113,F_Inputs!$B:$B,F_Inputs!C:C)</f>
        <v>Underlying calculations for common performance commitments - wastewater - River water quality?(phosphorus) - Phosphorus prevented from entering rivers from partnership working in 2020</v>
      </c>
      <c r="N113" s="64" t="str">
        <f>_xlfn.XLOOKUP(F_Inputs_Formatted!H113,F_Inputs!$B:$B,F_Inputs!D:D)</f>
        <v>kg</v>
      </c>
      <c r="O113" s="11">
        <v>4</v>
      </c>
      <c r="P113" s="11"/>
      <c r="Q113" s="73" t="str">
        <f>IF(Overrides!Q113&lt;&gt;"",Overrides!Q113,F_Inputs_Formatted!Q113)</f>
        <v>##BLANK</v>
      </c>
      <c r="R113" s="73" t="str">
        <f>IF(Overrides!R113&lt;&gt;"",Overrides!R113,F_Inputs_Formatted!R113)</f>
        <v>##BLANK</v>
      </c>
      <c r="S113" s="73" t="str">
        <f>IF(Overrides!S113&lt;&gt;"",Overrides!S113,F_Inputs_Formatted!S113)</f>
        <v>##BLANK</v>
      </c>
      <c r="T113" s="73" t="str">
        <f>IF(Overrides!T113&lt;&gt;"",Overrides!T113,F_Inputs_Formatted!T113)</f>
        <v>##BLANK</v>
      </c>
      <c r="U113" s="73" t="str">
        <f>IF(Overrides!U113&lt;&gt;"",Overrides!U113,F_Inputs_Formatted!U113)</f>
        <v>##BLANK</v>
      </c>
      <c r="V113" s="73" t="str">
        <f>IF(Overrides!V113&lt;&gt;"",Overrides!V113,F_Inputs_Formatted!V113)</f>
        <v>##BLANK</v>
      </c>
      <c r="W113" s="73" t="str">
        <f>IF(Overrides!W113&lt;&gt;"",Overrides!W113,F_Inputs_Formatted!W113)</f>
        <v>##BLANK</v>
      </c>
      <c r="X113" s="73" t="str">
        <f>IF(Overrides!X113&lt;&gt;"",Overrides!X113,F_Inputs_Formatted!X113)</f>
        <v>##BLANK</v>
      </c>
      <c r="Y113" s="73" t="str">
        <f>IF(Overrides!Y113&lt;&gt;"",Overrides!Y113,F_Inputs_Formatted!Y113)</f>
        <v>##BLANK</v>
      </c>
      <c r="Z113" s="73" t="str">
        <f>IF(Overrides!Z113&lt;&gt;"",Overrides!Z113,F_Inputs_Formatted!Z113)</f>
        <v>##BLANK</v>
      </c>
      <c r="AA113" s="73" t="str">
        <f>IF(Overrides!AA113&lt;&gt;"",Overrides!AA113,F_Inputs_Formatted!AA113)</f>
        <v>##BLANK</v>
      </c>
      <c r="AB113" s="73" t="str">
        <f>IF(Overrides!AB113&lt;&gt;"",Overrides!AB113,F_Inputs_Formatted!AB113)</f>
        <v>##BLANK</v>
      </c>
      <c r="AC113" s="73" t="str">
        <f>IF(Overrides!AC113&lt;&gt;"",Overrides!AC113,F_Inputs_Formatted!AC113)</f>
        <v>##BLANK</v>
      </c>
      <c r="AD113" s="73" t="str">
        <f>IF(Overrides!AD113&lt;&gt;"",Overrides!AD113,F_Inputs_Formatted!AD113)</f>
        <v>##BLANK</v>
      </c>
      <c r="AE113" s="73" t="str">
        <f>IF(Overrides!AE113&lt;&gt;"",Overrides!AE113,F_Inputs_Formatted!AE113)</f>
        <v>##BLANK</v>
      </c>
      <c r="AF113" s="73" t="str">
        <f>IF(Overrides!AF113&lt;&gt;"",Overrides!AF113,F_Inputs_Formatted!AF113)</f>
        <v>##BLANK</v>
      </c>
      <c r="AG113" s="73" t="str">
        <f>IF(Overrides!AG113&lt;&gt;"",Overrides!AG113,F_Inputs_Formatted!AG113)</f>
        <v>##BLANK</v>
      </c>
      <c r="AH113" s="73" t="str">
        <f>IF(Overrides!AH113&lt;&gt;"",Overrides!AH113,F_Inputs_Formatted!AH113)</f>
        <v>##BLANK</v>
      </c>
      <c r="AI113" s="73" t="str">
        <f>IF(Overrides!AI113&lt;&gt;"",Overrides!AI113,F_Inputs_Formatted!AI113)</f>
        <v>##BLANK</v>
      </c>
      <c r="AK113" s="35"/>
    </row>
    <row r="114" spans="1:37" s="15" customFormat="1" ht="15" x14ac:dyDescent="0.25">
      <c r="A114" s="7"/>
      <c r="B114" s="9" t="s">
        <v>83</v>
      </c>
      <c r="C114" s="9" t="str">
        <f>_xlfn.XLOOKUP($B114,FD_Lists!$B$4:$B$25,FD_Lists!C$4:C$25)</f>
        <v xml:space="preserve">United Utilities </v>
      </c>
      <c r="D114" s="9" t="str">
        <f>_xlfn.XLOOKUP($B114,FD_Lists!$B$4:$B$25,FD_Lists!D$4:D$25)</f>
        <v>England</v>
      </c>
      <c r="E114" s="9" t="str">
        <f>_xlfn.XLOOKUP($B114,FD_Lists!$B$4:$B$25,FD_Lists!E$4:E$25)</f>
        <v>Company</v>
      </c>
      <c r="F114" s="9" t="str">
        <f>_xlfn.XLOOKUP($B114,FD_Lists!$B$4:$B$25,FD_Lists!F$4:F$25)</f>
        <v>WaSC</v>
      </c>
      <c r="G114" s="10" t="s">
        <v>116</v>
      </c>
      <c r="H114" s="52" t="s">
        <v>130</v>
      </c>
      <c r="I114" s="11" t="str">
        <f t="shared" si="6"/>
        <v>NWTOUT5_09_F_PR24_OFWAT</v>
      </c>
      <c r="J114" s="11" t="s">
        <v>117</v>
      </c>
      <c r="K114" s="11" t="s">
        <v>118</v>
      </c>
      <c r="L114" s="11" t="s">
        <v>119</v>
      </c>
      <c r="M114" s="64" t="str">
        <f>_xlfn.XLOOKUP(F_Inputs_Formatted!H114,F_Inputs!$B:$B,F_Inputs!C:C)</f>
        <v>Underlying calculations for common performance commitments - wastewater - River water quality?(phosphorus) - Phosphorus prevented from entering rivers from partnership working in 2020</v>
      </c>
      <c r="N114" s="64" t="str">
        <f>_xlfn.XLOOKUP(F_Inputs_Formatted!H114,F_Inputs!$B:$B,F_Inputs!D:D)</f>
        <v>kg</v>
      </c>
      <c r="O114" s="11">
        <v>4</v>
      </c>
      <c r="P114" s="11"/>
      <c r="Q114" s="73" t="str">
        <f>IF(Overrides!Q114&lt;&gt;"",Overrides!Q114,F_Inputs_Formatted!Q114)</f>
        <v>##BLANK</v>
      </c>
      <c r="R114" s="73" t="str">
        <f>IF(Overrides!R114&lt;&gt;"",Overrides!R114,F_Inputs_Formatted!R114)</f>
        <v>##BLANK</v>
      </c>
      <c r="S114" s="73" t="str">
        <f>IF(Overrides!S114&lt;&gt;"",Overrides!S114,F_Inputs_Formatted!S114)</f>
        <v>##BLANK</v>
      </c>
      <c r="T114" s="73" t="str">
        <f>IF(Overrides!T114&lt;&gt;"",Overrides!T114,F_Inputs_Formatted!T114)</f>
        <v>##BLANK</v>
      </c>
      <c r="U114" s="73" t="str">
        <f>IF(Overrides!U114&lt;&gt;"",Overrides!U114,F_Inputs_Formatted!U114)</f>
        <v>##BLANK</v>
      </c>
      <c r="V114" s="73" t="str">
        <f>IF(Overrides!V114&lt;&gt;"",Overrides!V114,F_Inputs_Formatted!V114)</f>
        <v>##BLANK</v>
      </c>
      <c r="W114" s="73" t="str">
        <f>IF(Overrides!W114&lt;&gt;"",Overrides!W114,F_Inputs_Formatted!W114)</f>
        <v>##BLANK</v>
      </c>
      <c r="X114" s="73" t="str">
        <f>IF(Overrides!X114&lt;&gt;"",Overrides!X114,F_Inputs_Formatted!X114)</f>
        <v>##BLANK</v>
      </c>
      <c r="Y114" s="73" t="str">
        <f>IF(Overrides!Y114&lt;&gt;"",Overrides!Y114,F_Inputs_Formatted!Y114)</f>
        <v>##BLANK</v>
      </c>
      <c r="Z114" s="73" t="str">
        <f>IF(Overrides!Z114&lt;&gt;"",Overrides!Z114,F_Inputs_Formatted!Z114)</f>
        <v>##BLANK</v>
      </c>
      <c r="AA114" s="73" t="str">
        <f>IF(Overrides!AA114&lt;&gt;"",Overrides!AA114,F_Inputs_Formatted!AA114)</f>
        <v>##BLANK</v>
      </c>
      <c r="AB114" s="73" t="str">
        <f>IF(Overrides!AB114&lt;&gt;"",Overrides!AB114,F_Inputs_Formatted!AB114)</f>
        <v>##BLANK</v>
      </c>
      <c r="AC114" s="73" t="str">
        <f>IF(Overrides!AC114&lt;&gt;"",Overrides!AC114,F_Inputs_Formatted!AC114)</f>
        <v>##BLANK</v>
      </c>
      <c r="AD114" s="73" t="str">
        <f>IF(Overrides!AD114&lt;&gt;"",Overrides!AD114,F_Inputs_Formatted!AD114)</f>
        <v>##BLANK</v>
      </c>
      <c r="AE114" s="73" t="str">
        <f>IF(Overrides!AE114&lt;&gt;"",Overrides!AE114,F_Inputs_Formatted!AE114)</f>
        <v>##BLANK</v>
      </c>
      <c r="AF114" s="73" t="str">
        <f>IF(Overrides!AF114&lt;&gt;"",Overrides!AF114,F_Inputs_Formatted!AF114)</f>
        <v>##BLANK</v>
      </c>
      <c r="AG114" s="73" t="str">
        <f>IF(Overrides!AG114&lt;&gt;"",Overrides!AG114,F_Inputs_Formatted!AG114)</f>
        <v>##BLANK</v>
      </c>
      <c r="AH114" s="73" t="str">
        <f>IF(Overrides!AH114&lt;&gt;"",Overrides!AH114,F_Inputs_Formatted!AH114)</f>
        <v>##BLANK</v>
      </c>
      <c r="AI114" s="73" t="str">
        <f>IF(Overrides!AI114&lt;&gt;"",Overrides!AI114,F_Inputs_Formatted!AI114)</f>
        <v>##BLANK</v>
      </c>
      <c r="AK114" s="35"/>
    </row>
    <row r="115" spans="1:37" s="15" customFormat="1" ht="15" x14ac:dyDescent="0.25">
      <c r="A115" s="7"/>
      <c r="B115" s="9" t="s">
        <v>86</v>
      </c>
      <c r="C115" s="9" t="str">
        <f>_xlfn.XLOOKUP($B115,FD_Lists!$B$4:$B$25,FD_Lists!C$4:C$25)</f>
        <v>Wessex Water</v>
      </c>
      <c r="D115" s="9" t="str">
        <f>_xlfn.XLOOKUP($B115,FD_Lists!$B$4:$B$25,FD_Lists!D$4:D$25)</f>
        <v>England</v>
      </c>
      <c r="E115" s="9" t="str">
        <f>_xlfn.XLOOKUP($B115,FD_Lists!$B$4:$B$25,FD_Lists!E$4:E$25)</f>
        <v>Company</v>
      </c>
      <c r="F115" s="9" t="str">
        <f>_xlfn.XLOOKUP($B115,FD_Lists!$B$4:$B$25,FD_Lists!F$4:F$25)</f>
        <v>WaSC</v>
      </c>
      <c r="G115" s="10" t="s">
        <v>116</v>
      </c>
      <c r="H115" s="52" t="s">
        <v>130</v>
      </c>
      <c r="I115" s="11" t="str">
        <f t="shared" si="6"/>
        <v>WSXOUT5_09_F_PR24_OFWAT</v>
      </c>
      <c r="J115" s="11" t="s">
        <v>117</v>
      </c>
      <c r="K115" s="11" t="s">
        <v>118</v>
      </c>
      <c r="L115" s="11" t="s">
        <v>119</v>
      </c>
      <c r="M115" s="64" t="str">
        <f>_xlfn.XLOOKUP(F_Inputs_Formatted!H115,F_Inputs!$B:$B,F_Inputs!C:C)</f>
        <v>Underlying calculations for common performance commitments - wastewater - River water quality?(phosphorus) - Phosphorus prevented from entering rivers from partnership working in 2020</v>
      </c>
      <c r="N115" s="64" t="str">
        <f>_xlfn.XLOOKUP(F_Inputs_Formatted!H115,F_Inputs!$B:$B,F_Inputs!D:D)</f>
        <v>kg</v>
      </c>
      <c r="O115" s="11">
        <v>4</v>
      </c>
      <c r="P115" s="11"/>
      <c r="Q115" s="73" t="str">
        <f>IF(Overrides!Q115&lt;&gt;"",Overrides!Q115,F_Inputs_Formatted!Q115)</f>
        <v>##BLANK</v>
      </c>
      <c r="R115" s="73" t="str">
        <f>IF(Overrides!R115&lt;&gt;"",Overrides!R115,F_Inputs_Formatted!R115)</f>
        <v>##BLANK</v>
      </c>
      <c r="S115" s="73" t="str">
        <f>IF(Overrides!S115&lt;&gt;"",Overrides!S115,F_Inputs_Formatted!S115)</f>
        <v>##BLANK</v>
      </c>
      <c r="T115" s="73" t="str">
        <f>IF(Overrides!T115&lt;&gt;"",Overrides!T115,F_Inputs_Formatted!T115)</f>
        <v>##BLANK</v>
      </c>
      <c r="U115" s="73" t="str">
        <f>IF(Overrides!U115&lt;&gt;"",Overrides!U115,F_Inputs_Formatted!U115)</f>
        <v>##BLANK</v>
      </c>
      <c r="V115" s="73" t="str">
        <f>IF(Overrides!V115&lt;&gt;"",Overrides!V115,F_Inputs_Formatted!V115)</f>
        <v>##BLANK</v>
      </c>
      <c r="W115" s="73" t="str">
        <f>IF(Overrides!W115&lt;&gt;"",Overrides!W115,F_Inputs_Formatted!W115)</f>
        <v>##BLANK</v>
      </c>
      <c r="X115" s="73" t="str">
        <f>IF(Overrides!X115&lt;&gt;"",Overrides!X115,F_Inputs_Formatted!X115)</f>
        <v>##BLANK</v>
      </c>
      <c r="Y115" s="73" t="str">
        <f>IF(Overrides!Y115&lt;&gt;"",Overrides!Y115,F_Inputs_Formatted!Y115)</f>
        <v>##BLANK</v>
      </c>
      <c r="Z115" s="73" t="str">
        <f>IF(Overrides!Z115&lt;&gt;"",Overrides!Z115,F_Inputs_Formatted!Z115)</f>
        <v>##BLANK</v>
      </c>
      <c r="AA115" s="73" t="str">
        <f>IF(Overrides!AA115&lt;&gt;"",Overrides!AA115,F_Inputs_Formatted!AA115)</f>
        <v>##BLANK</v>
      </c>
      <c r="AB115" s="73" t="str">
        <f>IF(Overrides!AB115&lt;&gt;"",Overrides!AB115,F_Inputs_Formatted!AB115)</f>
        <v>##BLANK</v>
      </c>
      <c r="AC115" s="73" t="str">
        <f>IF(Overrides!AC115&lt;&gt;"",Overrides!AC115,F_Inputs_Formatted!AC115)</f>
        <v>##BLANK</v>
      </c>
      <c r="AD115" s="73" t="str">
        <f>IF(Overrides!AD115&lt;&gt;"",Overrides!AD115,F_Inputs_Formatted!AD115)</f>
        <v>##BLANK</v>
      </c>
      <c r="AE115" s="73" t="str">
        <f>IF(Overrides!AE115&lt;&gt;"",Overrides!AE115,F_Inputs_Formatted!AE115)</f>
        <v>##BLANK</v>
      </c>
      <c r="AF115" s="73" t="str">
        <f>IF(Overrides!AF115&lt;&gt;"",Overrides!AF115,F_Inputs_Formatted!AF115)</f>
        <v>##BLANK</v>
      </c>
      <c r="AG115" s="73" t="str">
        <f>IF(Overrides!AG115&lt;&gt;"",Overrides!AG115,F_Inputs_Formatted!AG115)</f>
        <v>##BLANK</v>
      </c>
      <c r="AH115" s="73" t="str">
        <f>IF(Overrides!AH115&lt;&gt;"",Overrides!AH115,F_Inputs_Formatted!AH115)</f>
        <v>##BLANK</v>
      </c>
      <c r="AI115" s="73" t="str">
        <f>IF(Overrides!AI115&lt;&gt;"",Overrides!AI115,F_Inputs_Formatted!AI115)</f>
        <v>##BLANK</v>
      </c>
      <c r="AK115" s="35"/>
    </row>
    <row r="116" spans="1:37" s="15" customFormat="1" ht="15" x14ac:dyDescent="0.25">
      <c r="A116" s="7"/>
      <c r="B116" s="9" t="s">
        <v>87</v>
      </c>
      <c r="C116" s="9" t="str">
        <f>_xlfn.XLOOKUP($B116,FD_Lists!$B$4:$B$25,FD_Lists!C$4:C$25)</f>
        <v>Yorkshire Water</v>
      </c>
      <c r="D116" s="9" t="str">
        <f>_xlfn.XLOOKUP($B116,FD_Lists!$B$4:$B$25,FD_Lists!D$4:D$25)</f>
        <v>England</v>
      </c>
      <c r="E116" s="9" t="str">
        <f>_xlfn.XLOOKUP($B116,FD_Lists!$B$4:$B$25,FD_Lists!E$4:E$25)</f>
        <v>Company</v>
      </c>
      <c r="F116" s="9" t="str">
        <f>_xlfn.XLOOKUP($B116,FD_Lists!$B$4:$B$25,FD_Lists!F$4:F$25)</f>
        <v>WaSC</v>
      </c>
      <c r="G116" s="10" t="s">
        <v>116</v>
      </c>
      <c r="H116" s="52" t="s">
        <v>130</v>
      </c>
      <c r="I116" s="11" t="str">
        <f t="shared" si="6"/>
        <v>YKYOUT5_09_F_PR24_OFWAT</v>
      </c>
      <c r="J116" s="11" t="s">
        <v>117</v>
      </c>
      <c r="K116" s="11" t="s">
        <v>118</v>
      </c>
      <c r="L116" s="11" t="s">
        <v>119</v>
      </c>
      <c r="M116" s="64" t="str">
        <f>_xlfn.XLOOKUP(F_Inputs_Formatted!H116,F_Inputs!$B:$B,F_Inputs!C:C)</f>
        <v>Underlying calculations for common performance commitments - wastewater - River water quality?(phosphorus) - Phosphorus prevented from entering rivers from partnership working in 2020</v>
      </c>
      <c r="N116" s="64" t="str">
        <f>_xlfn.XLOOKUP(F_Inputs_Formatted!H116,F_Inputs!$B:$B,F_Inputs!D:D)</f>
        <v>kg</v>
      </c>
      <c r="O116" s="11">
        <v>4</v>
      </c>
      <c r="P116" s="11"/>
      <c r="Q116" s="73" t="str">
        <f>IF(Overrides!Q116&lt;&gt;"",Overrides!Q116,F_Inputs_Formatted!Q116)</f>
        <v>##BLANK</v>
      </c>
      <c r="R116" s="73" t="str">
        <f>IF(Overrides!R116&lt;&gt;"",Overrides!R116,F_Inputs_Formatted!R116)</f>
        <v>##BLANK</v>
      </c>
      <c r="S116" s="73" t="str">
        <f>IF(Overrides!S116&lt;&gt;"",Overrides!S116,F_Inputs_Formatted!S116)</f>
        <v>##BLANK</v>
      </c>
      <c r="T116" s="73" t="str">
        <f>IF(Overrides!T116&lt;&gt;"",Overrides!T116,F_Inputs_Formatted!T116)</f>
        <v>##BLANK</v>
      </c>
      <c r="U116" s="73" t="str">
        <f>IF(Overrides!U116&lt;&gt;"",Overrides!U116,F_Inputs_Formatted!U116)</f>
        <v>##BLANK</v>
      </c>
      <c r="V116" s="73" t="str">
        <f>IF(Overrides!V116&lt;&gt;"",Overrides!V116,F_Inputs_Formatted!V116)</f>
        <v>##BLANK</v>
      </c>
      <c r="W116" s="73" t="str">
        <f>IF(Overrides!W116&lt;&gt;"",Overrides!W116,F_Inputs_Formatted!W116)</f>
        <v>##BLANK</v>
      </c>
      <c r="X116" s="73" t="str">
        <f>IF(Overrides!X116&lt;&gt;"",Overrides!X116,F_Inputs_Formatted!X116)</f>
        <v>##BLANK</v>
      </c>
      <c r="Y116" s="73" t="str">
        <f>IF(Overrides!Y116&lt;&gt;"",Overrides!Y116,F_Inputs_Formatted!Y116)</f>
        <v>##BLANK</v>
      </c>
      <c r="Z116" s="73" t="str">
        <f>IF(Overrides!Z116&lt;&gt;"",Overrides!Z116,F_Inputs_Formatted!Z116)</f>
        <v>##BLANK</v>
      </c>
      <c r="AA116" s="73" t="str">
        <f>IF(Overrides!AA116&lt;&gt;"",Overrides!AA116,F_Inputs_Formatted!AA116)</f>
        <v>##BLANK</v>
      </c>
      <c r="AB116" s="73" t="str">
        <f>IF(Overrides!AB116&lt;&gt;"",Overrides!AB116,F_Inputs_Formatted!AB116)</f>
        <v>##BLANK</v>
      </c>
      <c r="AC116" s="73" t="str">
        <f>IF(Overrides!AC116&lt;&gt;"",Overrides!AC116,F_Inputs_Formatted!AC116)</f>
        <v>##BLANK</v>
      </c>
      <c r="AD116" s="73" t="str">
        <f>IF(Overrides!AD116&lt;&gt;"",Overrides!AD116,F_Inputs_Formatted!AD116)</f>
        <v>##BLANK</v>
      </c>
      <c r="AE116" s="73" t="str">
        <f>IF(Overrides!AE116&lt;&gt;"",Overrides!AE116,F_Inputs_Formatted!AE116)</f>
        <v>##BLANK</v>
      </c>
      <c r="AF116" s="73" t="str">
        <f>IF(Overrides!AF116&lt;&gt;"",Overrides!AF116,F_Inputs_Formatted!AF116)</f>
        <v>##BLANK</v>
      </c>
      <c r="AG116" s="73" t="str">
        <f>IF(Overrides!AG116&lt;&gt;"",Overrides!AG116,F_Inputs_Formatted!AG116)</f>
        <v>##BLANK</v>
      </c>
      <c r="AH116" s="73" t="str">
        <f>IF(Overrides!AH116&lt;&gt;"",Overrides!AH116,F_Inputs_Formatted!AH116)</f>
        <v>##BLANK</v>
      </c>
      <c r="AI116" s="73" t="str">
        <f>IF(Overrides!AI116&lt;&gt;"",Overrides!AI116,F_Inputs_Formatted!AI116)</f>
        <v>##BLANK</v>
      </c>
      <c r="AK116" s="35"/>
    </row>
    <row r="117" spans="1:37" s="15" customFormat="1" ht="15" x14ac:dyDescent="0.25">
      <c r="A117" s="7"/>
      <c r="B117" s="9" t="s">
        <v>88</v>
      </c>
      <c r="C117" s="9" t="str">
        <f>_xlfn.XLOOKUP($B117,FD_Lists!$B$4:$B$25,FD_Lists!C$4:C$25)</f>
        <v>Affinity Water</v>
      </c>
      <c r="D117" s="9" t="str">
        <f>_xlfn.XLOOKUP($B117,FD_Lists!$B$4:$B$25,FD_Lists!D$4:D$25)</f>
        <v>England</v>
      </c>
      <c r="E117" s="9" t="str">
        <f>_xlfn.XLOOKUP($B117,FD_Lists!$B$4:$B$25,FD_Lists!E$4:E$25)</f>
        <v>Company</v>
      </c>
      <c r="F117" s="9" t="str">
        <f>_xlfn.XLOOKUP($B117,FD_Lists!$B$4:$B$25,FD_Lists!F$4:F$25)</f>
        <v>WoC</v>
      </c>
      <c r="G117" s="10" t="s">
        <v>116</v>
      </c>
      <c r="H117" s="52" t="s">
        <v>130</v>
      </c>
      <c r="I117" s="11" t="str">
        <f t="shared" si="6"/>
        <v>AFWOUT5_09_F_PR24_OFWAT</v>
      </c>
      <c r="J117" s="11" t="s">
        <v>117</v>
      </c>
      <c r="K117" s="11" t="s">
        <v>118</v>
      </c>
      <c r="L117" s="11" t="s">
        <v>119</v>
      </c>
      <c r="M117" s="64" t="str">
        <f>_xlfn.XLOOKUP(F_Inputs_Formatted!H117,F_Inputs!$B:$B,F_Inputs!C:C)</f>
        <v>Underlying calculations for common performance commitments - wastewater - River water quality?(phosphorus) - Phosphorus prevented from entering rivers from partnership working in 2020</v>
      </c>
      <c r="N117" s="64" t="str">
        <f>_xlfn.XLOOKUP(F_Inputs_Formatted!H117,F_Inputs!$B:$B,F_Inputs!D:D)</f>
        <v>kg</v>
      </c>
      <c r="O117" s="11">
        <v>4</v>
      </c>
      <c r="P117" s="11"/>
      <c r="Q117" s="73" t="str">
        <f>IF(Overrides!Q117&lt;&gt;"",Overrides!Q117,F_Inputs_Formatted!Q117)</f>
        <v>##BLANK</v>
      </c>
      <c r="R117" s="73" t="str">
        <f>IF(Overrides!R117&lt;&gt;"",Overrides!R117,F_Inputs_Formatted!R117)</f>
        <v>##BLANK</v>
      </c>
      <c r="S117" s="73" t="str">
        <f>IF(Overrides!S117&lt;&gt;"",Overrides!S117,F_Inputs_Formatted!S117)</f>
        <v>##BLANK</v>
      </c>
      <c r="T117" s="73" t="str">
        <f>IF(Overrides!T117&lt;&gt;"",Overrides!T117,F_Inputs_Formatted!T117)</f>
        <v>##BLANK</v>
      </c>
      <c r="U117" s="73" t="str">
        <f>IF(Overrides!U117&lt;&gt;"",Overrides!U117,F_Inputs_Formatted!U117)</f>
        <v>##BLANK</v>
      </c>
      <c r="V117" s="73" t="str">
        <f>IF(Overrides!V117&lt;&gt;"",Overrides!V117,F_Inputs_Formatted!V117)</f>
        <v>##BLANK</v>
      </c>
      <c r="W117" s="73" t="str">
        <f>IF(Overrides!W117&lt;&gt;"",Overrides!W117,F_Inputs_Formatted!W117)</f>
        <v>##BLANK</v>
      </c>
      <c r="X117" s="73" t="str">
        <f>IF(Overrides!X117&lt;&gt;"",Overrides!X117,F_Inputs_Formatted!X117)</f>
        <v>##BLANK</v>
      </c>
      <c r="Y117" s="73" t="str">
        <f>IF(Overrides!Y117&lt;&gt;"",Overrides!Y117,F_Inputs_Formatted!Y117)</f>
        <v>##BLANK</v>
      </c>
      <c r="Z117" s="73" t="str">
        <f>IF(Overrides!Z117&lt;&gt;"",Overrides!Z117,F_Inputs_Formatted!Z117)</f>
        <v>##BLANK</v>
      </c>
      <c r="AA117" s="73" t="str">
        <f>IF(Overrides!AA117&lt;&gt;"",Overrides!AA117,F_Inputs_Formatted!AA117)</f>
        <v>##BLANK</v>
      </c>
      <c r="AB117" s="73" t="str">
        <f>IF(Overrides!AB117&lt;&gt;"",Overrides!AB117,F_Inputs_Formatted!AB117)</f>
        <v>##BLANK</v>
      </c>
      <c r="AC117" s="73" t="str">
        <f>IF(Overrides!AC117&lt;&gt;"",Overrides!AC117,F_Inputs_Formatted!AC117)</f>
        <v>##BLANK</v>
      </c>
      <c r="AD117" s="73" t="str">
        <f>IF(Overrides!AD117&lt;&gt;"",Overrides!AD117,F_Inputs_Formatted!AD117)</f>
        <v>##BLANK</v>
      </c>
      <c r="AE117" s="73" t="str">
        <f>IF(Overrides!AE117&lt;&gt;"",Overrides!AE117,F_Inputs_Formatted!AE117)</f>
        <v>##BLANK</v>
      </c>
      <c r="AF117" s="73" t="str">
        <f>IF(Overrides!AF117&lt;&gt;"",Overrides!AF117,F_Inputs_Formatted!AF117)</f>
        <v>##BLANK</v>
      </c>
      <c r="AG117" s="73" t="str">
        <f>IF(Overrides!AG117&lt;&gt;"",Overrides!AG117,F_Inputs_Formatted!AG117)</f>
        <v>##BLANK</v>
      </c>
      <c r="AH117" s="73" t="str">
        <f>IF(Overrides!AH117&lt;&gt;"",Overrides!AH117,F_Inputs_Formatted!AH117)</f>
        <v>##BLANK</v>
      </c>
      <c r="AI117" s="73" t="str">
        <f>IF(Overrides!AI117&lt;&gt;"",Overrides!AI117,F_Inputs_Formatted!AI117)</f>
        <v>##BLANK</v>
      </c>
      <c r="AK117" s="35"/>
    </row>
    <row r="118" spans="1:37" s="15" customFormat="1" ht="15" x14ac:dyDescent="0.25">
      <c r="A118" s="7"/>
      <c r="B118" s="9" t="s">
        <v>94</v>
      </c>
      <c r="C118" s="9" t="str">
        <f>_xlfn.XLOOKUP($B118,FD_Lists!$B$4:$B$25,FD_Lists!C$4:C$25)</f>
        <v>Portsmouth Water</v>
      </c>
      <c r="D118" s="9" t="str">
        <f>_xlfn.XLOOKUP($B118,FD_Lists!$B$4:$B$25,FD_Lists!D$4:D$25)</f>
        <v>England</v>
      </c>
      <c r="E118" s="9" t="str">
        <f>_xlfn.XLOOKUP($B118,FD_Lists!$B$4:$B$25,FD_Lists!E$4:E$25)</f>
        <v>Company</v>
      </c>
      <c r="F118" s="9" t="str">
        <f>_xlfn.XLOOKUP($B118,FD_Lists!$B$4:$B$25,FD_Lists!F$4:F$25)</f>
        <v>WoC</v>
      </c>
      <c r="G118" s="10" t="s">
        <v>116</v>
      </c>
      <c r="H118" s="52" t="s">
        <v>130</v>
      </c>
      <c r="I118" s="11" t="str">
        <f t="shared" si="6"/>
        <v>PRTOUT5_09_F_PR24_OFWAT</v>
      </c>
      <c r="J118" s="11" t="s">
        <v>117</v>
      </c>
      <c r="K118" s="11" t="s">
        <v>118</v>
      </c>
      <c r="L118" s="11" t="s">
        <v>119</v>
      </c>
      <c r="M118" s="64" t="str">
        <f>_xlfn.XLOOKUP(F_Inputs_Formatted!H118,F_Inputs!$B:$B,F_Inputs!C:C)</f>
        <v>Underlying calculations for common performance commitments - wastewater - River water quality?(phosphorus) - Phosphorus prevented from entering rivers from partnership working in 2020</v>
      </c>
      <c r="N118" s="64" t="str">
        <f>_xlfn.XLOOKUP(F_Inputs_Formatted!H118,F_Inputs!$B:$B,F_Inputs!D:D)</f>
        <v>kg</v>
      </c>
      <c r="O118" s="11">
        <v>4</v>
      </c>
      <c r="P118" s="11"/>
      <c r="Q118" s="73" t="str">
        <f>IF(Overrides!Q118&lt;&gt;"",Overrides!Q118,F_Inputs_Formatted!Q118)</f>
        <v>##BLANK</v>
      </c>
      <c r="R118" s="73" t="str">
        <f>IF(Overrides!R118&lt;&gt;"",Overrides!R118,F_Inputs_Formatted!R118)</f>
        <v>##BLANK</v>
      </c>
      <c r="S118" s="73" t="str">
        <f>IF(Overrides!S118&lt;&gt;"",Overrides!S118,F_Inputs_Formatted!S118)</f>
        <v>##BLANK</v>
      </c>
      <c r="T118" s="73" t="str">
        <f>IF(Overrides!T118&lt;&gt;"",Overrides!T118,F_Inputs_Formatted!T118)</f>
        <v>##BLANK</v>
      </c>
      <c r="U118" s="73" t="str">
        <f>IF(Overrides!U118&lt;&gt;"",Overrides!U118,F_Inputs_Formatted!U118)</f>
        <v>##BLANK</v>
      </c>
      <c r="V118" s="73" t="str">
        <f>IF(Overrides!V118&lt;&gt;"",Overrides!V118,F_Inputs_Formatted!V118)</f>
        <v>##BLANK</v>
      </c>
      <c r="W118" s="73" t="str">
        <f>IF(Overrides!W118&lt;&gt;"",Overrides!W118,F_Inputs_Formatted!W118)</f>
        <v>##BLANK</v>
      </c>
      <c r="X118" s="73" t="str">
        <f>IF(Overrides!X118&lt;&gt;"",Overrides!X118,F_Inputs_Formatted!X118)</f>
        <v>##BLANK</v>
      </c>
      <c r="Y118" s="73" t="str">
        <f>IF(Overrides!Y118&lt;&gt;"",Overrides!Y118,F_Inputs_Formatted!Y118)</f>
        <v>##BLANK</v>
      </c>
      <c r="Z118" s="73" t="str">
        <f>IF(Overrides!Z118&lt;&gt;"",Overrides!Z118,F_Inputs_Formatted!Z118)</f>
        <v>##BLANK</v>
      </c>
      <c r="AA118" s="73" t="str">
        <f>IF(Overrides!AA118&lt;&gt;"",Overrides!AA118,F_Inputs_Formatted!AA118)</f>
        <v>##BLANK</v>
      </c>
      <c r="AB118" s="73" t="str">
        <f>IF(Overrides!AB118&lt;&gt;"",Overrides!AB118,F_Inputs_Formatted!AB118)</f>
        <v>##BLANK</v>
      </c>
      <c r="AC118" s="73" t="str">
        <f>IF(Overrides!AC118&lt;&gt;"",Overrides!AC118,F_Inputs_Formatted!AC118)</f>
        <v>##BLANK</v>
      </c>
      <c r="AD118" s="73" t="str">
        <f>IF(Overrides!AD118&lt;&gt;"",Overrides!AD118,F_Inputs_Formatted!AD118)</f>
        <v>##BLANK</v>
      </c>
      <c r="AE118" s="73" t="str">
        <f>IF(Overrides!AE118&lt;&gt;"",Overrides!AE118,F_Inputs_Formatted!AE118)</f>
        <v>##BLANK</v>
      </c>
      <c r="AF118" s="73" t="str">
        <f>IF(Overrides!AF118&lt;&gt;"",Overrides!AF118,F_Inputs_Formatted!AF118)</f>
        <v>##BLANK</v>
      </c>
      <c r="AG118" s="73" t="str">
        <f>IF(Overrides!AG118&lt;&gt;"",Overrides!AG118,F_Inputs_Formatted!AG118)</f>
        <v>##BLANK</v>
      </c>
      <c r="AH118" s="73" t="str">
        <f>IF(Overrides!AH118&lt;&gt;"",Overrides!AH118,F_Inputs_Formatted!AH118)</f>
        <v>##BLANK</v>
      </c>
      <c r="AI118" s="73" t="str">
        <f>IF(Overrides!AI118&lt;&gt;"",Overrides!AI118,F_Inputs_Formatted!AI118)</f>
        <v>##BLANK</v>
      </c>
      <c r="AK118" s="35"/>
    </row>
    <row r="119" spans="1:37" s="15" customFormat="1" ht="15" x14ac:dyDescent="0.25">
      <c r="A119" s="7"/>
      <c r="B119" s="9" t="s">
        <v>95</v>
      </c>
      <c r="C119" s="9" t="str">
        <f>_xlfn.XLOOKUP($B119,FD_Lists!$B$4:$B$25,FD_Lists!C$4:C$25)</f>
        <v>South East Water</v>
      </c>
      <c r="D119" s="9" t="str">
        <f>_xlfn.XLOOKUP($B119,FD_Lists!$B$4:$B$25,FD_Lists!D$4:D$25)</f>
        <v>England</v>
      </c>
      <c r="E119" s="9" t="str">
        <f>_xlfn.XLOOKUP($B119,FD_Lists!$B$4:$B$25,FD_Lists!E$4:E$25)</f>
        <v>Company</v>
      </c>
      <c r="F119" s="9" t="str">
        <f>_xlfn.XLOOKUP($B119,FD_Lists!$B$4:$B$25,FD_Lists!F$4:F$25)</f>
        <v>WoC</v>
      </c>
      <c r="G119" s="10" t="s">
        <v>116</v>
      </c>
      <c r="H119" s="52" t="s">
        <v>130</v>
      </c>
      <c r="I119" s="11" t="str">
        <f t="shared" si="6"/>
        <v>SEWOUT5_09_F_PR24_OFWAT</v>
      </c>
      <c r="J119" s="11" t="s">
        <v>117</v>
      </c>
      <c r="K119" s="11" t="s">
        <v>118</v>
      </c>
      <c r="L119" s="11" t="s">
        <v>119</v>
      </c>
      <c r="M119" s="64" t="str">
        <f>_xlfn.XLOOKUP(F_Inputs_Formatted!H119,F_Inputs!$B:$B,F_Inputs!C:C)</f>
        <v>Underlying calculations for common performance commitments - wastewater - River water quality?(phosphorus) - Phosphorus prevented from entering rivers from partnership working in 2020</v>
      </c>
      <c r="N119" s="64" t="str">
        <f>_xlfn.XLOOKUP(F_Inputs_Formatted!H119,F_Inputs!$B:$B,F_Inputs!D:D)</f>
        <v>kg</v>
      </c>
      <c r="O119" s="11">
        <v>4</v>
      </c>
      <c r="P119" s="11"/>
      <c r="Q119" s="73" t="str">
        <f>IF(Overrides!Q119&lt;&gt;"",Overrides!Q119,F_Inputs_Formatted!Q119)</f>
        <v>##BLANK</v>
      </c>
      <c r="R119" s="73" t="str">
        <f>IF(Overrides!R119&lt;&gt;"",Overrides!R119,F_Inputs_Formatted!R119)</f>
        <v>##BLANK</v>
      </c>
      <c r="S119" s="73" t="str">
        <f>IF(Overrides!S119&lt;&gt;"",Overrides!S119,F_Inputs_Formatted!S119)</f>
        <v>##BLANK</v>
      </c>
      <c r="T119" s="73" t="str">
        <f>IF(Overrides!T119&lt;&gt;"",Overrides!T119,F_Inputs_Formatted!T119)</f>
        <v>##BLANK</v>
      </c>
      <c r="U119" s="73" t="str">
        <f>IF(Overrides!U119&lt;&gt;"",Overrides!U119,F_Inputs_Formatted!U119)</f>
        <v>##BLANK</v>
      </c>
      <c r="V119" s="73" t="str">
        <f>IF(Overrides!V119&lt;&gt;"",Overrides!V119,F_Inputs_Formatted!V119)</f>
        <v>##BLANK</v>
      </c>
      <c r="W119" s="73" t="str">
        <f>IF(Overrides!W119&lt;&gt;"",Overrides!W119,F_Inputs_Formatted!W119)</f>
        <v>##BLANK</v>
      </c>
      <c r="X119" s="73" t="str">
        <f>IF(Overrides!X119&lt;&gt;"",Overrides!X119,F_Inputs_Formatted!X119)</f>
        <v>##BLANK</v>
      </c>
      <c r="Y119" s="73" t="str">
        <f>IF(Overrides!Y119&lt;&gt;"",Overrides!Y119,F_Inputs_Formatted!Y119)</f>
        <v>##BLANK</v>
      </c>
      <c r="Z119" s="73" t="str">
        <f>IF(Overrides!Z119&lt;&gt;"",Overrides!Z119,F_Inputs_Formatted!Z119)</f>
        <v>##BLANK</v>
      </c>
      <c r="AA119" s="73" t="str">
        <f>IF(Overrides!AA119&lt;&gt;"",Overrides!AA119,F_Inputs_Formatted!AA119)</f>
        <v>##BLANK</v>
      </c>
      <c r="AB119" s="73" t="str">
        <f>IF(Overrides!AB119&lt;&gt;"",Overrides!AB119,F_Inputs_Formatted!AB119)</f>
        <v>##BLANK</v>
      </c>
      <c r="AC119" s="73" t="str">
        <f>IF(Overrides!AC119&lt;&gt;"",Overrides!AC119,F_Inputs_Formatted!AC119)</f>
        <v>##BLANK</v>
      </c>
      <c r="AD119" s="73" t="str">
        <f>IF(Overrides!AD119&lt;&gt;"",Overrides!AD119,F_Inputs_Formatted!AD119)</f>
        <v>##BLANK</v>
      </c>
      <c r="AE119" s="73" t="str">
        <f>IF(Overrides!AE119&lt;&gt;"",Overrides!AE119,F_Inputs_Formatted!AE119)</f>
        <v>##BLANK</v>
      </c>
      <c r="AF119" s="73" t="str">
        <f>IF(Overrides!AF119&lt;&gt;"",Overrides!AF119,F_Inputs_Formatted!AF119)</f>
        <v>##BLANK</v>
      </c>
      <c r="AG119" s="73" t="str">
        <f>IF(Overrides!AG119&lt;&gt;"",Overrides!AG119,F_Inputs_Formatted!AG119)</f>
        <v>##BLANK</v>
      </c>
      <c r="AH119" s="73" t="str">
        <f>IF(Overrides!AH119&lt;&gt;"",Overrides!AH119,F_Inputs_Formatted!AH119)</f>
        <v>##BLANK</v>
      </c>
      <c r="AI119" s="73" t="str">
        <f>IF(Overrides!AI119&lt;&gt;"",Overrides!AI119,F_Inputs_Formatted!AI119)</f>
        <v>##BLANK</v>
      </c>
      <c r="AK119" s="35"/>
    </row>
    <row r="120" spans="1:37" s="15" customFormat="1" ht="15" x14ac:dyDescent="0.25">
      <c r="A120" s="7"/>
      <c r="B120" s="9" t="s">
        <v>96</v>
      </c>
      <c r="C120" s="9" t="str">
        <f>_xlfn.XLOOKUP($B120,FD_Lists!$B$4:$B$25,FD_Lists!C$4:C$25)</f>
        <v>South Staffordshire Water</v>
      </c>
      <c r="D120" s="9" t="str">
        <f>_xlfn.XLOOKUP($B120,FD_Lists!$B$4:$B$25,FD_Lists!D$4:D$25)</f>
        <v>England</v>
      </c>
      <c r="E120" s="9" t="str">
        <f>_xlfn.XLOOKUP($B120,FD_Lists!$B$4:$B$25,FD_Lists!E$4:E$25)</f>
        <v>Company</v>
      </c>
      <c r="F120" s="9" t="str">
        <f>_xlfn.XLOOKUP($B120,FD_Lists!$B$4:$B$25,FD_Lists!F$4:F$25)</f>
        <v>WoC</v>
      </c>
      <c r="G120" s="10" t="s">
        <v>116</v>
      </c>
      <c r="H120" s="52" t="s">
        <v>130</v>
      </c>
      <c r="I120" s="11" t="str">
        <f t="shared" si="6"/>
        <v>SSCOUT5_09_F_PR24_OFWAT</v>
      </c>
      <c r="J120" s="11" t="s">
        <v>117</v>
      </c>
      <c r="K120" s="11" t="s">
        <v>118</v>
      </c>
      <c r="L120" s="11" t="s">
        <v>119</v>
      </c>
      <c r="M120" s="64" t="str">
        <f>_xlfn.XLOOKUP(F_Inputs_Formatted!H120,F_Inputs!$B:$B,F_Inputs!C:C)</f>
        <v>Underlying calculations for common performance commitments - wastewater - River water quality?(phosphorus) - Phosphorus prevented from entering rivers from partnership working in 2020</v>
      </c>
      <c r="N120" s="64" t="str">
        <f>_xlfn.XLOOKUP(F_Inputs_Formatted!H120,F_Inputs!$B:$B,F_Inputs!D:D)</f>
        <v>kg</v>
      </c>
      <c r="O120" s="11">
        <v>4</v>
      </c>
      <c r="P120" s="11"/>
      <c r="Q120" s="73" t="str">
        <f>IF(Overrides!Q120&lt;&gt;"",Overrides!Q120,F_Inputs_Formatted!Q120)</f>
        <v>##BLANK</v>
      </c>
      <c r="R120" s="73" t="str">
        <f>IF(Overrides!R120&lt;&gt;"",Overrides!R120,F_Inputs_Formatted!R120)</f>
        <v>##BLANK</v>
      </c>
      <c r="S120" s="73" t="str">
        <f>IF(Overrides!S120&lt;&gt;"",Overrides!S120,F_Inputs_Formatted!S120)</f>
        <v>##BLANK</v>
      </c>
      <c r="T120" s="73" t="str">
        <f>IF(Overrides!T120&lt;&gt;"",Overrides!T120,F_Inputs_Formatted!T120)</f>
        <v>##BLANK</v>
      </c>
      <c r="U120" s="73" t="str">
        <f>IF(Overrides!U120&lt;&gt;"",Overrides!U120,F_Inputs_Formatted!U120)</f>
        <v>##BLANK</v>
      </c>
      <c r="V120" s="73" t="str">
        <f>IF(Overrides!V120&lt;&gt;"",Overrides!V120,F_Inputs_Formatted!V120)</f>
        <v>##BLANK</v>
      </c>
      <c r="W120" s="73" t="str">
        <f>IF(Overrides!W120&lt;&gt;"",Overrides!W120,F_Inputs_Formatted!W120)</f>
        <v>##BLANK</v>
      </c>
      <c r="X120" s="73" t="str">
        <f>IF(Overrides!X120&lt;&gt;"",Overrides!X120,F_Inputs_Formatted!X120)</f>
        <v>##BLANK</v>
      </c>
      <c r="Y120" s="73" t="str">
        <f>IF(Overrides!Y120&lt;&gt;"",Overrides!Y120,F_Inputs_Formatted!Y120)</f>
        <v>##BLANK</v>
      </c>
      <c r="Z120" s="73" t="str">
        <f>IF(Overrides!Z120&lt;&gt;"",Overrides!Z120,F_Inputs_Formatted!Z120)</f>
        <v>##BLANK</v>
      </c>
      <c r="AA120" s="73" t="str">
        <f>IF(Overrides!AA120&lt;&gt;"",Overrides!AA120,F_Inputs_Formatted!AA120)</f>
        <v>##BLANK</v>
      </c>
      <c r="AB120" s="73" t="str">
        <f>IF(Overrides!AB120&lt;&gt;"",Overrides!AB120,F_Inputs_Formatted!AB120)</f>
        <v>##BLANK</v>
      </c>
      <c r="AC120" s="73" t="str">
        <f>IF(Overrides!AC120&lt;&gt;"",Overrides!AC120,F_Inputs_Formatted!AC120)</f>
        <v>##BLANK</v>
      </c>
      <c r="AD120" s="73" t="str">
        <f>IF(Overrides!AD120&lt;&gt;"",Overrides!AD120,F_Inputs_Formatted!AD120)</f>
        <v>##BLANK</v>
      </c>
      <c r="AE120" s="73" t="str">
        <f>IF(Overrides!AE120&lt;&gt;"",Overrides!AE120,F_Inputs_Formatted!AE120)</f>
        <v>##BLANK</v>
      </c>
      <c r="AF120" s="73" t="str">
        <f>IF(Overrides!AF120&lt;&gt;"",Overrides!AF120,F_Inputs_Formatted!AF120)</f>
        <v>##BLANK</v>
      </c>
      <c r="AG120" s="73" t="str">
        <f>IF(Overrides!AG120&lt;&gt;"",Overrides!AG120,F_Inputs_Formatted!AG120)</f>
        <v>##BLANK</v>
      </c>
      <c r="AH120" s="73" t="str">
        <f>IF(Overrides!AH120&lt;&gt;"",Overrides!AH120,F_Inputs_Formatted!AH120)</f>
        <v>##BLANK</v>
      </c>
      <c r="AI120" s="73" t="str">
        <f>IF(Overrides!AI120&lt;&gt;"",Overrides!AI120,F_Inputs_Formatted!AI120)</f>
        <v>##BLANK</v>
      </c>
      <c r="AK120" s="35"/>
    </row>
    <row r="121" spans="1:37" s="15" customFormat="1" ht="15" x14ac:dyDescent="0.25">
      <c r="A121" s="7"/>
      <c r="B121" s="9" t="s">
        <v>100</v>
      </c>
      <c r="C121" s="9" t="str">
        <f>_xlfn.XLOOKUP($B121,FD_Lists!$B$4:$B$25,FD_Lists!C$4:C$25)</f>
        <v>SES Water</v>
      </c>
      <c r="D121" s="9" t="str">
        <f>_xlfn.XLOOKUP($B121,FD_Lists!$B$4:$B$25,FD_Lists!D$4:D$25)</f>
        <v>England</v>
      </c>
      <c r="E121" s="9" t="str">
        <f>_xlfn.XLOOKUP($B121,FD_Lists!$B$4:$B$25,FD_Lists!E$4:E$25)</f>
        <v>Company</v>
      </c>
      <c r="F121" s="9" t="str">
        <f>_xlfn.XLOOKUP($B121,FD_Lists!$B$4:$B$25,FD_Lists!F$4:F$25)</f>
        <v>WoC</v>
      </c>
      <c r="G121" s="10" t="s">
        <v>116</v>
      </c>
      <c r="H121" s="52" t="s">
        <v>130</v>
      </c>
      <c r="I121" s="11" t="str">
        <f t="shared" si="6"/>
        <v>SESOUT5_09_F_PR24_OFWAT</v>
      </c>
      <c r="J121" s="11" t="s">
        <v>117</v>
      </c>
      <c r="K121" s="11" t="s">
        <v>118</v>
      </c>
      <c r="L121" s="11" t="s">
        <v>119</v>
      </c>
      <c r="M121" s="64" t="str">
        <f>_xlfn.XLOOKUP(F_Inputs_Formatted!H121,F_Inputs!$B:$B,F_Inputs!C:C)</f>
        <v>Underlying calculations for common performance commitments - wastewater - River water quality?(phosphorus) - Phosphorus prevented from entering rivers from partnership working in 2020</v>
      </c>
      <c r="N121" s="64" t="str">
        <f>_xlfn.XLOOKUP(F_Inputs_Formatted!H121,F_Inputs!$B:$B,F_Inputs!D:D)</f>
        <v>kg</v>
      </c>
      <c r="O121" s="11">
        <v>4</v>
      </c>
      <c r="P121" s="11"/>
      <c r="Q121" s="73" t="str">
        <f>IF(Overrides!Q121&lt;&gt;"",Overrides!Q121,F_Inputs_Formatted!Q121)</f>
        <v>##BLANK</v>
      </c>
      <c r="R121" s="73" t="str">
        <f>IF(Overrides!R121&lt;&gt;"",Overrides!R121,F_Inputs_Formatted!R121)</f>
        <v>##BLANK</v>
      </c>
      <c r="S121" s="73" t="str">
        <f>IF(Overrides!S121&lt;&gt;"",Overrides!S121,F_Inputs_Formatted!S121)</f>
        <v>##BLANK</v>
      </c>
      <c r="T121" s="73" t="str">
        <f>IF(Overrides!T121&lt;&gt;"",Overrides!T121,F_Inputs_Formatted!T121)</f>
        <v>##BLANK</v>
      </c>
      <c r="U121" s="73" t="str">
        <f>IF(Overrides!U121&lt;&gt;"",Overrides!U121,F_Inputs_Formatted!U121)</f>
        <v>##BLANK</v>
      </c>
      <c r="V121" s="73" t="str">
        <f>IF(Overrides!V121&lt;&gt;"",Overrides!V121,F_Inputs_Formatted!V121)</f>
        <v>##BLANK</v>
      </c>
      <c r="W121" s="73" t="str">
        <f>IF(Overrides!W121&lt;&gt;"",Overrides!W121,F_Inputs_Formatted!W121)</f>
        <v>##BLANK</v>
      </c>
      <c r="X121" s="73" t="str">
        <f>IF(Overrides!X121&lt;&gt;"",Overrides!X121,F_Inputs_Formatted!X121)</f>
        <v>##BLANK</v>
      </c>
      <c r="Y121" s="73" t="str">
        <f>IF(Overrides!Y121&lt;&gt;"",Overrides!Y121,F_Inputs_Formatted!Y121)</f>
        <v>##BLANK</v>
      </c>
      <c r="Z121" s="73" t="str">
        <f>IF(Overrides!Z121&lt;&gt;"",Overrides!Z121,F_Inputs_Formatted!Z121)</f>
        <v>##BLANK</v>
      </c>
      <c r="AA121" s="73" t="str">
        <f>IF(Overrides!AA121&lt;&gt;"",Overrides!AA121,F_Inputs_Formatted!AA121)</f>
        <v>##BLANK</v>
      </c>
      <c r="AB121" s="73" t="str">
        <f>IF(Overrides!AB121&lt;&gt;"",Overrides!AB121,F_Inputs_Formatted!AB121)</f>
        <v>##BLANK</v>
      </c>
      <c r="AC121" s="73" t="str">
        <f>IF(Overrides!AC121&lt;&gt;"",Overrides!AC121,F_Inputs_Formatted!AC121)</f>
        <v>##BLANK</v>
      </c>
      <c r="AD121" s="73" t="str">
        <f>IF(Overrides!AD121&lt;&gt;"",Overrides!AD121,F_Inputs_Formatted!AD121)</f>
        <v>##BLANK</v>
      </c>
      <c r="AE121" s="73" t="str">
        <f>IF(Overrides!AE121&lt;&gt;"",Overrides!AE121,F_Inputs_Formatted!AE121)</f>
        <v>##BLANK</v>
      </c>
      <c r="AF121" s="73" t="str">
        <f>IF(Overrides!AF121&lt;&gt;"",Overrides!AF121,F_Inputs_Formatted!AF121)</f>
        <v>##BLANK</v>
      </c>
      <c r="AG121" s="73" t="str">
        <f>IF(Overrides!AG121&lt;&gt;"",Overrides!AG121,F_Inputs_Formatted!AG121)</f>
        <v>##BLANK</v>
      </c>
      <c r="AH121" s="73" t="str">
        <f>IF(Overrides!AH121&lt;&gt;"",Overrides!AH121,F_Inputs_Formatted!AH121)</f>
        <v>##BLANK</v>
      </c>
      <c r="AI121" s="73" t="str">
        <f>IF(Overrides!AI121&lt;&gt;"",Overrides!AI121,F_Inputs_Formatted!AI121)</f>
        <v>##BLANK</v>
      </c>
      <c r="AK121" s="35"/>
    </row>
    <row r="122" spans="1:37" s="15" customFormat="1" ht="15" x14ac:dyDescent="0.25">
      <c r="A122" s="7"/>
      <c r="B122" s="9" t="s">
        <v>78</v>
      </c>
      <c r="C122" s="9" t="str">
        <f>_xlfn.XLOOKUP($B122,FD_Lists!$B$4:$B$25,FD_Lists!C$4:C$25)</f>
        <v>South West Water</v>
      </c>
      <c r="D122" s="9" t="str">
        <f>_xlfn.XLOOKUP($B122,FD_Lists!$B$4:$B$25,FD_Lists!D$4:D$25)</f>
        <v>England</v>
      </c>
      <c r="E122" s="9" t="str">
        <f>_xlfn.XLOOKUP($B122,FD_Lists!$B$4:$B$25,FD_Lists!E$4:E$25)</f>
        <v>Company</v>
      </c>
      <c r="F122" s="9" t="str">
        <f>_xlfn.XLOOKUP($B122,FD_Lists!$B$4:$B$25,FD_Lists!F$4:F$25)</f>
        <v>WaSC</v>
      </c>
      <c r="G122" s="10" t="s">
        <v>116</v>
      </c>
      <c r="H122" s="52" t="s">
        <v>130</v>
      </c>
      <c r="I122" s="11" t="str">
        <f t="shared" si="6"/>
        <v>SWBOUT5_09_F_PR24_OFWAT</v>
      </c>
      <c r="J122" s="11" t="s">
        <v>117</v>
      </c>
      <c r="K122" s="11" t="s">
        <v>118</v>
      </c>
      <c r="L122" s="11" t="s">
        <v>119</v>
      </c>
      <c r="M122" s="64" t="str">
        <f>_xlfn.XLOOKUP(F_Inputs_Formatted!H122,F_Inputs!$B:$B,F_Inputs!C:C)</f>
        <v>Underlying calculations for common performance commitments - wastewater - River water quality?(phosphorus) - Phosphorus prevented from entering rivers from partnership working in 2020</v>
      </c>
      <c r="N122" s="64" t="str">
        <f>_xlfn.XLOOKUP(F_Inputs_Formatted!H122,F_Inputs!$B:$B,F_Inputs!D:D)</f>
        <v>kg</v>
      </c>
      <c r="O122" s="11">
        <v>4</v>
      </c>
      <c r="P122" s="11"/>
      <c r="Q122" s="73" t="str">
        <f>IF(Overrides!Q122&lt;&gt;"",Overrides!Q122,F_Inputs_Formatted!Q122)</f>
        <v>##BLANK</v>
      </c>
      <c r="R122" s="73" t="str">
        <f>IF(Overrides!R122&lt;&gt;"",Overrides!R122,F_Inputs_Formatted!R122)</f>
        <v>##BLANK</v>
      </c>
      <c r="S122" s="73" t="str">
        <f>IF(Overrides!S122&lt;&gt;"",Overrides!S122,F_Inputs_Formatted!S122)</f>
        <v>##BLANK</v>
      </c>
      <c r="T122" s="73" t="str">
        <f>IF(Overrides!T122&lt;&gt;"",Overrides!T122,F_Inputs_Formatted!T122)</f>
        <v>##BLANK</v>
      </c>
      <c r="U122" s="73" t="str">
        <f>IF(Overrides!U122&lt;&gt;"",Overrides!U122,F_Inputs_Formatted!U122)</f>
        <v>##BLANK</v>
      </c>
      <c r="V122" s="73" t="str">
        <f>IF(Overrides!V122&lt;&gt;"",Overrides!V122,F_Inputs_Formatted!V122)</f>
        <v>##BLANK</v>
      </c>
      <c r="W122" s="73" t="str">
        <f>IF(Overrides!W122&lt;&gt;"",Overrides!W122,F_Inputs_Formatted!W122)</f>
        <v>##BLANK</v>
      </c>
      <c r="X122" s="73" t="str">
        <f>IF(Overrides!X122&lt;&gt;"",Overrides!X122,F_Inputs_Formatted!X122)</f>
        <v>##BLANK</v>
      </c>
      <c r="Y122" s="73" t="str">
        <f>IF(Overrides!Y122&lt;&gt;"",Overrides!Y122,F_Inputs_Formatted!Y122)</f>
        <v>##BLANK</v>
      </c>
      <c r="Z122" s="73" t="str">
        <f>IF(Overrides!Z122&lt;&gt;"",Overrides!Z122,F_Inputs_Formatted!Z122)</f>
        <v>##BLANK</v>
      </c>
      <c r="AA122" s="73" t="str">
        <f>IF(Overrides!AA122&lt;&gt;"",Overrides!AA122,F_Inputs_Formatted!AA122)</f>
        <v>##BLANK</v>
      </c>
      <c r="AB122" s="73" t="str">
        <f>IF(Overrides!AB122&lt;&gt;"",Overrides!AB122,F_Inputs_Formatted!AB122)</f>
        <v>##BLANK</v>
      </c>
      <c r="AC122" s="73" t="str">
        <f>IF(Overrides!AC122&lt;&gt;"",Overrides!AC122,F_Inputs_Formatted!AC122)</f>
        <v>##BLANK</v>
      </c>
      <c r="AD122" s="73" t="str">
        <f>IF(Overrides!AD122&lt;&gt;"",Overrides!AD122,F_Inputs_Formatted!AD122)</f>
        <v>##BLANK</v>
      </c>
      <c r="AE122" s="73" t="str">
        <f>IF(Overrides!AE122&lt;&gt;"",Overrides!AE122,F_Inputs_Formatted!AE122)</f>
        <v>##BLANK</v>
      </c>
      <c r="AF122" s="73" t="str">
        <f>IF(Overrides!AF122&lt;&gt;"",Overrides!AF122,F_Inputs_Formatted!AF122)</f>
        <v>##BLANK</v>
      </c>
      <c r="AG122" s="73" t="str">
        <f>IF(Overrides!AG122&lt;&gt;"",Overrides!AG122,F_Inputs_Formatted!AG122)</f>
        <v>##BLANK</v>
      </c>
      <c r="AH122" s="73" t="str">
        <f>IF(Overrides!AH122&lt;&gt;"",Overrides!AH122,F_Inputs_Formatted!AH122)</f>
        <v>##BLANK</v>
      </c>
      <c r="AI122" s="73" t="str">
        <f>IF(Overrides!AI122&lt;&gt;"",Overrides!AI122,F_Inputs_Formatted!AI122)</f>
        <v>##BLANK</v>
      </c>
      <c r="AK122" s="35"/>
    </row>
    <row r="123" spans="1:37" s="15" customFormat="1" ht="15" x14ac:dyDescent="0.25">
      <c r="A123" s="7"/>
      <c r="B123" s="9" t="s">
        <v>90</v>
      </c>
      <c r="C123" s="9" t="str">
        <f>_xlfn.XLOOKUP($B123,FD_Lists!$B$4:$B$25,FD_Lists!C$4:C$25)</f>
        <v>Bristol Water</v>
      </c>
      <c r="D123" s="9" t="str">
        <f>_xlfn.XLOOKUP($B123,FD_Lists!$B$4:$B$25,FD_Lists!D$4:D$25)</f>
        <v>England</v>
      </c>
      <c r="E123" s="9" t="str">
        <f>_xlfn.XLOOKUP($B123,FD_Lists!$B$4:$B$25,FD_Lists!E$4:E$25)</f>
        <v>Company</v>
      </c>
      <c r="F123" s="9" t="str">
        <f>_xlfn.XLOOKUP($B123,FD_Lists!$B$4:$B$25,FD_Lists!F$4:F$25)</f>
        <v>WoC</v>
      </c>
      <c r="G123" s="10" t="s">
        <v>116</v>
      </c>
      <c r="H123" s="52" t="s">
        <v>130</v>
      </c>
      <c r="I123" s="11" t="str">
        <f t="shared" si="6"/>
        <v>BRLOUT5_09_F_PR24_OFWAT</v>
      </c>
      <c r="J123" s="11" t="s">
        <v>117</v>
      </c>
      <c r="K123" s="11" t="s">
        <v>118</v>
      </c>
      <c r="L123" s="11" t="s">
        <v>119</v>
      </c>
      <c r="M123" s="64" t="str">
        <f>_xlfn.XLOOKUP(F_Inputs_Formatted!H123,F_Inputs!$B:$B,F_Inputs!C:C)</f>
        <v>Underlying calculations for common performance commitments - wastewater - River water quality?(phosphorus) - Phosphorus prevented from entering rivers from partnership working in 2020</v>
      </c>
      <c r="N123" s="64" t="str">
        <f>_xlfn.XLOOKUP(F_Inputs_Formatted!H123,F_Inputs!$B:$B,F_Inputs!D:D)</f>
        <v>kg</v>
      </c>
      <c r="O123" s="11">
        <v>4</v>
      </c>
      <c r="P123" s="11"/>
      <c r="Q123" s="73" t="str">
        <f>IF(Overrides!Q123&lt;&gt;"",Overrides!Q123,F_Inputs_Formatted!Q123)</f>
        <v>##BLANK</v>
      </c>
      <c r="R123" s="73" t="str">
        <f>IF(Overrides!R123&lt;&gt;"",Overrides!R123,F_Inputs_Formatted!R123)</f>
        <v>##BLANK</v>
      </c>
      <c r="S123" s="73" t="str">
        <f>IF(Overrides!S123&lt;&gt;"",Overrides!S123,F_Inputs_Formatted!S123)</f>
        <v>##BLANK</v>
      </c>
      <c r="T123" s="73" t="str">
        <f>IF(Overrides!T123&lt;&gt;"",Overrides!T123,F_Inputs_Formatted!T123)</f>
        <v>##BLANK</v>
      </c>
      <c r="U123" s="73" t="str">
        <f>IF(Overrides!U123&lt;&gt;"",Overrides!U123,F_Inputs_Formatted!U123)</f>
        <v>##BLANK</v>
      </c>
      <c r="V123" s="73" t="str">
        <f>IF(Overrides!V123&lt;&gt;"",Overrides!V123,F_Inputs_Formatted!V123)</f>
        <v>##BLANK</v>
      </c>
      <c r="W123" s="73" t="str">
        <f>IF(Overrides!W123&lt;&gt;"",Overrides!W123,F_Inputs_Formatted!W123)</f>
        <v>##BLANK</v>
      </c>
      <c r="X123" s="73" t="str">
        <f>IF(Overrides!X123&lt;&gt;"",Overrides!X123,F_Inputs_Formatted!X123)</f>
        <v>##BLANK</v>
      </c>
      <c r="Y123" s="73" t="str">
        <f>IF(Overrides!Y123&lt;&gt;"",Overrides!Y123,F_Inputs_Formatted!Y123)</f>
        <v>##BLANK</v>
      </c>
      <c r="Z123" s="73" t="str">
        <f>IF(Overrides!Z123&lt;&gt;"",Overrides!Z123,F_Inputs_Formatted!Z123)</f>
        <v>##BLANK</v>
      </c>
      <c r="AA123" s="73" t="str">
        <f>IF(Overrides!AA123&lt;&gt;"",Overrides!AA123,F_Inputs_Formatted!AA123)</f>
        <v>##BLANK</v>
      </c>
      <c r="AB123" s="73" t="str">
        <f>IF(Overrides!AB123&lt;&gt;"",Overrides!AB123,F_Inputs_Formatted!AB123)</f>
        <v>##BLANK</v>
      </c>
      <c r="AC123" s="73" t="str">
        <f>IF(Overrides!AC123&lt;&gt;"",Overrides!AC123,F_Inputs_Formatted!AC123)</f>
        <v>##BLANK</v>
      </c>
      <c r="AD123" s="73" t="str">
        <f>IF(Overrides!AD123&lt;&gt;"",Overrides!AD123,F_Inputs_Formatted!AD123)</f>
        <v>##BLANK</v>
      </c>
      <c r="AE123" s="73" t="str">
        <f>IF(Overrides!AE123&lt;&gt;"",Overrides!AE123,F_Inputs_Formatted!AE123)</f>
        <v>##BLANK</v>
      </c>
      <c r="AF123" s="73" t="str">
        <f>IF(Overrides!AF123&lt;&gt;"",Overrides!AF123,F_Inputs_Formatted!AF123)</f>
        <v>##BLANK</v>
      </c>
      <c r="AG123" s="73" t="str">
        <f>IF(Overrides!AG123&lt;&gt;"",Overrides!AG123,F_Inputs_Formatted!AG123)</f>
        <v>##BLANK</v>
      </c>
      <c r="AH123" s="73" t="str">
        <f>IF(Overrides!AH123&lt;&gt;"",Overrides!AH123,F_Inputs_Formatted!AH123)</f>
        <v>##BLANK</v>
      </c>
      <c r="AI123" s="73" t="str">
        <f>IF(Overrides!AI123&lt;&gt;"",Overrides!AI123,F_Inputs_Formatted!AI123)</f>
        <v>##BLANK</v>
      </c>
      <c r="AK123" s="35"/>
    </row>
    <row r="124" spans="1:37" s="15" customFormat="1" ht="15" x14ac:dyDescent="0.25">
      <c r="A124" s="7"/>
      <c r="B124" s="8" t="s">
        <v>47</v>
      </c>
      <c r="C124" s="9" t="str">
        <f>_xlfn.XLOOKUP($B124,FD_Lists!$B$4:$B$25,FD_Lists!C$4:C$25)</f>
        <v>Anglian Water</v>
      </c>
      <c r="D124" s="9" t="str">
        <f>_xlfn.XLOOKUP($B124,FD_Lists!$B$4:$B$25,FD_Lists!D$4:D$25)</f>
        <v>England</v>
      </c>
      <c r="E124" s="9" t="str">
        <f>_xlfn.XLOOKUP($B124,FD_Lists!$B$4:$B$25,FD_Lists!E$4:E$25)</f>
        <v>Company</v>
      </c>
      <c r="F124" s="9" t="str">
        <f>_xlfn.XLOOKUP($B124,FD_Lists!$B$4:$B$25,FD_Lists!F$4:F$25)</f>
        <v>WaSC</v>
      </c>
      <c r="G124" s="10" t="s">
        <v>116</v>
      </c>
      <c r="H124" s="52" t="s">
        <v>131</v>
      </c>
      <c r="I124" s="11" t="str">
        <f>B124&amp;H124</f>
        <v>ANHOUT5_09_G_PR24_OFWAT</v>
      </c>
      <c r="J124" s="11" t="s">
        <v>117</v>
      </c>
      <c r="K124" s="11" t="s">
        <v>118</v>
      </c>
      <c r="L124" s="11" t="s">
        <v>119</v>
      </c>
      <c r="M124" s="64" t="str">
        <f>_xlfn.XLOOKUP(F_Inputs_Formatted!H124,F_Inputs!$B:$B,F_Inputs!C:C)</f>
        <v>Underlying calculations for common performance commitments - wastewater - River water quality?(phosphorus) - Change in phosphorus prevented from entering rivers from partnership working</v>
      </c>
      <c r="N124" s="64" t="str">
        <f>_xlfn.XLOOKUP(F_Inputs_Formatted!H124,F_Inputs!$B:$B,F_Inputs!D:D)</f>
        <v>kg</v>
      </c>
      <c r="O124" s="11">
        <v>4</v>
      </c>
      <c r="P124" s="11"/>
      <c r="Q124" s="73">
        <f>IF(Overrides!Q124&lt;&gt;"",Overrides!Q124,F_Inputs_Formatted!Q124)</f>
        <v>0</v>
      </c>
      <c r="R124" s="73">
        <f>IF(Overrides!R124&lt;&gt;"",Overrides!R124,F_Inputs_Formatted!R124)</f>
        <v>0</v>
      </c>
      <c r="S124" s="73">
        <f>IF(Overrides!S124&lt;&gt;"",Overrides!S124,F_Inputs_Formatted!S124)</f>
        <v>0</v>
      </c>
      <c r="T124" s="73">
        <f>IF(Overrides!T124&lt;&gt;"",Overrides!T124,F_Inputs_Formatted!T124)</f>
        <v>0</v>
      </c>
      <c r="U124" s="73">
        <f>IF(Overrides!U124&lt;&gt;"",Overrides!U124,F_Inputs_Formatted!U124)</f>
        <v>0</v>
      </c>
      <c r="V124" s="73">
        <f>IF(Overrides!V124&lt;&gt;"",Overrides!V124,F_Inputs_Formatted!V124)</f>
        <v>0</v>
      </c>
      <c r="W124" s="73">
        <f>IF(Overrides!W124&lt;&gt;"",Overrides!W124,F_Inputs_Formatted!W124)</f>
        <v>0</v>
      </c>
      <c r="X124" s="73">
        <f>IF(Overrides!X124&lt;&gt;"",Overrides!X124,F_Inputs_Formatted!X124)</f>
        <v>0</v>
      </c>
      <c r="Y124" s="73">
        <f>IF(Overrides!Y124&lt;&gt;"",Overrides!Y124,F_Inputs_Formatted!Y124)</f>
        <v>0</v>
      </c>
      <c r="Z124" s="73">
        <f>IF(Overrides!Z124&lt;&gt;"",Overrides!Z124,F_Inputs_Formatted!Z124)</f>
        <v>0</v>
      </c>
      <c r="AA124" s="73">
        <f>IF(Overrides!AA124&lt;&gt;"",Overrides!AA124,F_Inputs_Formatted!AA124)</f>
        <v>0</v>
      </c>
      <c r="AB124" s="73">
        <f>IF(Overrides!AB124&lt;&gt;"",Overrides!AB124,F_Inputs_Formatted!AB124)</f>
        <v>0</v>
      </c>
      <c r="AC124" s="73">
        <f>IF(Overrides!AC124&lt;&gt;"",Overrides!AC124,F_Inputs_Formatted!AC124)</f>
        <v>0</v>
      </c>
      <c r="AD124" s="73">
        <f>IF(Overrides!AD124&lt;&gt;"",Overrides!AD124,F_Inputs_Formatted!AD124)</f>
        <v>0</v>
      </c>
      <c r="AE124" s="73">
        <f>IF(Overrides!AE124&lt;&gt;"",Overrides!AE124,F_Inputs_Formatted!AE124)</f>
        <v>0</v>
      </c>
      <c r="AF124" s="73">
        <f>IF(Overrides!AF124&lt;&gt;"",Overrides!AF124,F_Inputs_Formatted!AF124)</f>
        <v>0</v>
      </c>
      <c r="AG124" s="73">
        <f>IF(Overrides!AG124&lt;&gt;"",Overrides!AG124,F_Inputs_Formatted!AG124)</f>
        <v>0</v>
      </c>
      <c r="AH124" s="73">
        <f>IF(Overrides!AH124&lt;&gt;"",Overrides!AH124,F_Inputs_Formatted!AH124)</f>
        <v>0</v>
      </c>
      <c r="AI124" s="73">
        <f>IF(Overrides!AI124&lt;&gt;"",Overrides!AI124,F_Inputs_Formatted!AI124)</f>
        <v>0</v>
      </c>
      <c r="AK124" s="35"/>
    </row>
    <row r="125" spans="1:37" s="15" customFormat="1" ht="15" x14ac:dyDescent="0.25">
      <c r="A125" s="7"/>
      <c r="B125" s="9" t="s">
        <v>69</v>
      </c>
      <c r="C125" s="9" t="str">
        <f>_xlfn.XLOOKUP($B125,FD_Lists!$B$4:$B$25,FD_Lists!C$4:C$25)</f>
        <v>Dŵr Cymru</v>
      </c>
      <c r="D125" s="9" t="str">
        <f>_xlfn.XLOOKUP($B125,FD_Lists!$B$4:$B$25,FD_Lists!D$4:D$25)</f>
        <v>Wales</v>
      </c>
      <c r="E125" s="9" t="str">
        <f>_xlfn.XLOOKUP($B125,FD_Lists!$B$4:$B$25,FD_Lists!E$4:E$25)</f>
        <v>Company</v>
      </c>
      <c r="F125" s="9" t="str">
        <f>_xlfn.XLOOKUP($B125,FD_Lists!$B$4:$B$25,FD_Lists!F$4:F$25)</f>
        <v>WaSC</v>
      </c>
      <c r="G125" s="10" t="s">
        <v>116</v>
      </c>
      <c r="H125" s="52" t="s">
        <v>131</v>
      </c>
      <c r="I125" s="11" t="str">
        <f t="shared" ref="I125:I140" si="7">B125&amp;H125</f>
        <v>WSHOUT5_09_G_PR24_OFWAT</v>
      </c>
      <c r="J125" s="11" t="s">
        <v>117</v>
      </c>
      <c r="K125" s="11" t="s">
        <v>118</v>
      </c>
      <c r="L125" s="11" t="s">
        <v>119</v>
      </c>
      <c r="M125" s="64" t="str">
        <f>_xlfn.XLOOKUP(F_Inputs_Formatted!H125,F_Inputs!$B:$B,F_Inputs!C:C)</f>
        <v>Underlying calculations for common performance commitments - wastewater - River water quality?(phosphorus) - Change in phosphorus prevented from entering rivers from partnership working</v>
      </c>
      <c r="N125" s="64" t="str">
        <f>_xlfn.XLOOKUP(F_Inputs_Formatted!H125,F_Inputs!$B:$B,F_Inputs!D:D)</f>
        <v>kg</v>
      </c>
      <c r="O125" s="11">
        <v>4</v>
      </c>
      <c r="P125" s="11"/>
      <c r="Q125" s="73">
        <f>IF(Overrides!Q125&lt;&gt;"",Overrides!Q125,F_Inputs_Formatted!Q125)</f>
        <v>0</v>
      </c>
      <c r="R125" s="73">
        <f>IF(Overrides!R125&lt;&gt;"",Overrides!R125,F_Inputs_Formatted!R125)</f>
        <v>0</v>
      </c>
      <c r="S125" s="73">
        <f>IF(Overrides!S125&lt;&gt;"",Overrides!S125,F_Inputs_Formatted!S125)</f>
        <v>0</v>
      </c>
      <c r="T125" s="73">
        <f>IF(Overrides!T125&lt;&gt;"",Overrides!T125,F_Inputs_Formatted!T125)</f>
        <v>0</v>
      </c>
      <c r="U125" s="73">
        <f>IF(Overrides!U125&lt;&gt;"",Overrides!U125,F_Inputs_Formatted!U125)</f>
        <v>0</v>
      </c>
      <c r="V125" s="73">
        <f>IF(Overrides!V125&lt;&gt;"",Overrides!V125,F_Inputs_Formatted!V125)</f>
        <v>0</v>
      </c>
      <c r="W125" s="73">
        <f>IF(Overrides!W125&lt;&gt;"",Overrides!W125,F_Inputs_Formatted!W125)</f>
        <v>0</v>
      </c>
      <c r="X125" s="73">
        <f>IF(Overrides!X125&lt;&gt;"",Overrides!X125,F_Inputs_Formatted!X125)</f>
        <v>0</v>
      </c>
      <c r="Y125" s="73">
        <f>IF(Overrides!Y125&lt;&gt;"",Overrides!Y125,F_Inputs_Formatted!Y125)</f>
        <v>0</v>
      </c>
      <c r="Z125" s="73">
        <f>IF(Overrides!Z125&lt;&gt;"",Overrides!Z125,F_Inputs_Formatted!Z125)</f>
        <v>0</v>
      </c>
      <c r="AA125" s="73">
        <f>IF(Overrides!AA125&lt;&gt;"",Overrides!AA125,F_Inputs_Formatted!AA125)</f>
        <v>0</v>
      </c>
      <c r="AB125" s="73">
        <f>IF(Overrides!AB125&lt;&gt;"",Overrides!AB125,F_Inputs_Formatted!AB125)</f>
        <v>0</v>
      </c>
      <c r="AC125" s="73">
        <f>IF(Overrides!AC125&lt;&gt;"",Overrides!AC125,F_Inputs_Formatted!AC125)</f>
        <v>0</v>
      </c>
      <c r="AD125" s="73">
        <f>IF(Overrides!AD125&lt;&gt;"",Overrides!AD125,F_Inputs_Formatted!AD125)</f>
        <v>0</v>
      </c>
      <c r="AE125" s="73">
        <f>IF(Overrides!AE125&lt;&gt;"",Overrides!AE125,F_Inputs_Formatted!AE125)</f>
        <v>189.435</v>
      </c>
      <c r="AF125" s="73">
        <f>IF(Overrides!AF125&lt;&gt;"",Overrides!AF125,F_Inputs_Formatted!AF125)</f>
        <v>413.91</v>
      </c>
      <c r="AG125" s="73">
        <f>IF(Overrides!AG125&lt;&gt;"",Overrides!AG125,F_Inputs_Formatted!AG125)</f>
        <v>413.91</v>
      </c>
      <c r="AH125" s="73">
        <f>IF(Overrides!AH125&lt;&gt;"",Overrides!AH125,F_Inputs_Formatted!AH125)</f>
        <v>587.09519999999998</v>
      </c>
      <c r="AI125" s="73">
        <f>IF(Overrides!AI125&lt;&gt;"",Overrides!AI125,F_Inputs_Formatted!AI125)</f>
        <v>587.09519999999998</v>
      </c>
      <c r="AK125" s="35"/>
    </row>
    <row r="126" spans="1:37" s="15" customFormat="1" ht="15" x14ac:dyDescent="0.25">
      <c r="A126" s="7"/>
      <c r="B126" s="9" t="s">
        <v>71</v>
      </c>
      <c r="C126" s="9" t="str">
        <f>_xlfn.XLOOKUP($B126,FD_Lists!$B$4:$B$25,FD_Lists!C$4:C$25)</f>
        <v>Hafren Dyfrdwy</v>
      </c>
      <c r="D126" s="9" t="str">
        <f>_xlfn.XLOOKUP($B126,FD_Lists!$B$4:$B$25,FD_Lists!D$4:D$25)</f>
        <v>Wales</v>
      </c>
      <c r="E126" s="9" t="str">
        <f>_xlfn.XLOOKUP($B126,FD_Lists!$B$4:$B$25,FD_Lists!E$4:E$25)</f>
        <v>Company</v>
      </c>
      <c r="F126" s="9" t="str">
        <f>_xlfn.XLOOKUP($B126,FD_Lists!$B$4:$B$25,FD_Lists!F$4:F$25)</f>
        <v>WaSC</v>
      </c>
      <c r="G126" s="10" t="s">
        <v>116</v>
      </c>
      <c r="H126" s="52" t="s">
        <v>131</v>
      </c>
      <c r="I126" s="11" t="str">
        <f t="shared" si="7"/>
        <v>HDDOUT5_09_G_PR24_OFWAT</v>
      </c>
      <c r="J126" s="11" t="s">
        <v>117</v>
      </c>
      <c r="K126" s="11" t="s">
        <v>118</v>
      </c>
      <c r="L126" s="11" t="s">
        <v>119</v>
      </c>
      <c r="M126" s="64" t="str">
        <f>_xlfn.XLOOKUP(F_Inputs_Formatted!H126,F_Inputs!$B:$B,F_Inputs!C:C)</f>
        <v>Underlying calculations for common performance commitments - wastewater - River water quality?(phosphorus) - Change in phosphorus prevented from entering rivers from partnership working</v>
      </c>
      <c r="N126" s="64" t="str">
        <f>_xlfn.XLOOKUP(F_Inputs_Formatted!H126,F_Inputs!$B:$B,F_Inputs!D:D)</f>
        <v>kg</v>
      </c>
      <c r="O126" s="11">
        <v>4</v>
      </c>
      <c r="P126" s="11"/>
      <c r="Q126" s="73">
        <f>IF(Overrides!Q126&lt;&gt;"",Overrides!Q126,F_Inputs_Formatted!Q126)</f>
        <v>0</v>
      </c>
      <c r="R126" s="73">
        <f>IF(Overrides!R126&lt;&gt;"",Overrides!R126,F_Inputs_Formatted!R126)</f>
        <v>0</v>
      </c>
      <c r="S126" s="73">
        <f>IF(Overrides!S126&lt;&gt;"",Overrides!S126,F_Inputs_Formatted!S126)</f>
        <v>0</v>
      </c>
      <c r="T126" s="73">
        <f>IF(Overrides!T126&lt;&gt;"",Overrides!T126,F_Inputs_Formatted!T126)</f>
        <v>0</v>
      </c>
      <c r="U126" s="73">
        <f>IF(Overrides!U126&lt;&gt;"",Overrides!U126,F_Inputs_Formatted!U126)</f>
        <v>0</v>
      </c>
      <c r="V126" s="73">
        <f>IF(Overrides!V126&lt;&gt;"",Overrides!V126,F_Inputs_Formatted!V126)</f>
        <v>0</v>
      </c>
      <c r="W126" s="73">
        <f>IF(Overrides!W126&lt;&gt;"",Overrides!W126,F_Inputs_Formatted!W126)</f>
        <v>0</v>
      </c>
      <c r="X126" s="73">
        <f>IF(Overrides!X126&lt;&gt;"",Overrides!X126,F_Inputs_Formatted!X126)</f>
        <v>0</v>
      </c>
      <c r="Y126" s="73">
        <f>IF(Overrides!Y126&lt;&gt;"",Overrides!Y126,F_Inputs_Formatted!Y126)</f>
        <v>0</v>
      </c>
      <c r="Z126" s="73">
        <f>IF(Overrides!Z126&lt;&gt;"",Overrides!Z126,F_Inputs_Formatted!Z126)</f>
        <v>0</v>
      </c>
      <c r="AA126" s="73">
        <f>IF(Overrides!AA126&lt;&gt;"",Overrides!AA126,F_Inputs_Formatted!AA126)</f>
        <v>0</v>
      </c>
      <c r="AB126" s="73">
        <f>IF(Overrides!AB126&lt;&gt;"",Overrides!AB126,F_Inputs_Formatted!AB126)</f>
        <v>0</v>
      </c>
      <c r="AC126" s="73">
        <f>IF(Overrides!AC126&lt;&gt;"",Overrides!AC126,F_Inputs_Formatted!AC126)</f>
        <v>0</v>
      </c>
      <c r="AD126" s="73">
        <f>IF(Overrides!AD126&lt;&gt;"",Overrides!AD126,F_Inputs_Formatted!AD126)</f>
        <v>0</v>
      </c>
      <c r="AE126" s="73">
        <f>IF(Overrides!AE126&lt;&gt;"",Overrides!AE126,F_Inputs_Formatted!AE126)</f>
        <v>0</v>
      </c>
      <c r="AF126" s="73">
        <f>IF(Overrides!AF126&lt;&gt;"",Overrides!AF126,F_Inputs_Formatted!AF126)</f>
        <v>0</v>
      </c>
      <c r="AG126" s="73">
        <f>IF(Overrides!AG126&lt;&gt;"",Overrides!AG126,F_Inputs_Formatted!AG126)</f>
        <v>0</v>
      </c>
      <c r="AH126" s="73">
        <f>IF(Overrides!AH126&lt;&gt;"",Overrides!AH126,F_Inputs_Formatted!AH126)</f>
        <v>0</v>
      </c>
      <c r="AI126" s="73">
        <f>IF(Overrides!AI126&lt;&gt;"",Overrides!AI126,F_Inputs_Formatted!AI126)</f>
        <v>0</v>
      </c>
      <c r="AK126" s="35"/>
    </row>
    <row r="127" spans="1:37" s="15" customFormat="1" ht="15" x14ac:dyDescent="0.25">
      <c r="A127" s="7"/>
      <c r="B127" s="9" t="s">
        <v>75</v>
      </c>
      <c r="C127" s="9" t="str">
        <f>_xlfn.XLOOKUP($B127,FD_Lists!$B$4:$B$25,FD_Lists!C$4:C$25)</f>
        <v>Northumbrian Water</v>
      </c>
      <c r="D127" s="9" t="str">
        <f>_xlfn.XLOOKUP($B127,FD_Lists!$B$4:$B$25,FD_Lists!D$4:D$25)</f>
        <v>England</v>
      </c>
      <c r="E127" s="9" t="str">
        <f>_xlfn.XLOOKUP($B127,FD_Lists!$B$4:$B$25,FD_Lists!E$4:E$25)</f>
        <v>Company</v>
      </c>
      <c r="F127" s="9" t="str">
        <f>_xlfn.XLOOKUP($B127,FD_Lists!$B$4:$B$25,FD_Lists!F$4:F$25)</f>
        <v>WaSC</v>
      </c>
      <c r="G127" s="10" t="s">
        <v>116</v>
      </c>
      <c r="H127" s="52" t="s">
        <v>131</v>
      </c>
      <c r="I127" s="11" t="str">
        <f t="shared" si="7"/>
        <v>NESOUT5_09_G_PR24_OFWAT</v>
      </c>
      <c r="J127" s="11" t="s">
        <v>117</v>
      </c>
      <c r="K127" s="11" t="s">
        <v>118</v>
      </c>
      <c r="L127" s="11" t="s">
        <v>119</v>
      </c>
      <c r="M127" s="64" t="str">
        <f>_xlfn.XLOOKUP(F_Inputs_Formatted!H127,F_Inputs!$B:$B,F_Inputs!C:C)</f>
        <v>Underlying calculations for common performance commitments - wastewater - River water quality?(phosphorus) - Change in phosphorus prevented from entering rivers from partnership working</v>
      </c>
      <c r="N127" s="64" t="str">
        <f>_xlfn.XLOOKUP(F_Inputs_Formatted!H127,F_Inputs!$B:$B,F_Inputs!D:D)</f>
        <v>kg</v>
      </c>
      <c r="O127" s="11">
        <v>4</v>
      </c>
      <c r="P127" s="11"/>
      <c r="Q127" s="73">
        <f>IF(Overrides!Q127&lt;&gt;"",Overrides!Q127,F_Inputs_Formatted!Q127)</f>
        <v>0</v>
      </c>
      <c r="R127" s="73">
        <f>IF(Overrides!R127&lt;&gt;"",Overrides!R127,F_Inputs_Formatted!R127)</f>
        <v>0</v>
      </c>
      <c r="S127" s="73">
        <f>IF(Overrides!S127&lt;&gt;"",Overrides!S127,F_Inputs_Formatted!S127)</f>
        <v>0</v>
      </c>
      <c r="T127" s="73">
        <f>IF(Overrides!T127&lt;&gt;"",Overrides!T127,F_Inputs_Formatted!T127)</f>
        <v>0</v>
      </c>
      <c r="U127" s="73">
        <f>IF(Overrides!U127&lt;&gt;"",Overrides!U127,F_Inputs_Formatted!U127)</f>
        <v>0</v>
      </c>
      <c r="V127" s="73">
        <f>IF(Overrides!V127&lt;&gt;"",Overrides!V127,F_Inputs_Formatted!V127)</f>
        <v>0</v>
      </c>
      <c r="W127" s="73">
        <f>IF(Overrides!W127&lt;&gt;"",Overrides!W127,F_Inputs_Formatted!W127)</f>
        <v>0</v>
      </c>
      <c r="X127" s="73">
        <f>IF(Overrides!X127&lt;&gt;"",Overrides!X127,F_Inputs_Formatted!X127)</f>
        <v>0</v>
      </c>
      <c r="Y127" s="73">
        <f>IF(Overrides!Y127&lt;&gt;"",Overrides!Y127,F_Inputs_Formatted!Y127)</f>
        <v>0</v>
      </c>
      <c r="Z127" s="73">
        <f>IF(Overrides!Z127&lt;&gt;"",Overrides!Z127,F_Inputs_Formatted!Z127)</f>
        <v>0</v>
      </c>
      <c r="AA127" s="73">
        <f>IF(Overrides!AA127&lt;&gt;"",Overrides!AA127,F_Inputs_Formatted!AA127)</f>
        <v>0</v>
      </c>
      <c r="AB127" s="73">
        <f>IF(Overrides!AB127&lt;&gt;"",Overrides!AB127,F_Inputs_Formatted!AB127)</f>
        <v>0</v>
      </c>
      <c r="AC127" s="73">
        <f>IF(Overrides!AC127&lt;&gt;"",Overrides!AC127,F_Inputs_Formatted!AC127)</f>
        <v>0</v>
      </c>
      <c r="AD127" s="73">
        <f>IF(Overrides!AD127&lt;&gt;"",Overrides!AD127,F_Inputs_Formatted!AD127)</f>
        <v>0</v>
      </c>
      <c r="AE127" s="73">
        <f>IF(Overrides!AE127&lt;&gt;"",Overrides!AE127,F_Inputs_Formatted!AE127)</f>
        <v>0</v>
      </c>
      <c r="AF127" s="73">
        <f>IF(Overrides!AF127&lt;&gt;"",Overrides!AF127,F_Inputs_Formatted!AF127)</f>
        <v>0</v>
      </c>
      <c r="AG127" s="73">
        <f>IF(Overrides!AG127&lt;&gt;"",Overrides!AG127,F_Inputs_Formatted!AG127)</f>
        <v>0</v>
      </c>
      <c r="AH127" s="73">
        <f>IF(Overrides!AH127&lt;&gt;"",Overrides!AH127,F_Inputs_Formatted!AH127)</f>
        <v>4867.1913999999997</v>
      </c>
      <c r="AI127" s="73">
        <f>IF(Overrides!AI127&lt;&gt;"",Overrides!AI127,F_Inputs_Formatted!AI127)</f>
        <v>4867.1913999999997</v>
      </c>
      <c r="AK127" s="35"/>
    </row>
    <row r="128" spans="1:37" s="15" customFormat="1" ht="15" x14ac:dyDescent="0.25">
      <c r="A128" s="7"/>
      <c r="B128" s="9" t="s">
        <v>76</v>
      </c>
      <c r="C128" s="9" t="str">
        <f>_xlfn.XLOOKUP($B128,FD_Lists!$B$4:$B$25,FD_Lists!C$4:C$25)</f>
        <v>Severn Trent Water</v>
      </c>
      <c r="D128" s="9" t="str">
        <f>_xlfn.XLOOKUP($B128,FD_Lists!$B$4:$B$25,FD_Lists!D$4:D$25)</f>
        <v>England</v>
      </c>
      <c r="E128" s="9" t="str">
        <f>_xlfn.XLOOKUP($B128,FD_Lists!$B$4:$B$25,FD_Lists!E$4:E$25)</f>
        <v>Company</v>
      </c>
      <c r="F128" s="9" t="str">
        <f>_xlfn.XLOOKUP($B128,FD_Lists!$B$4:$B$25,FD_Lists!F$4:F$25)</f>
        <v>WaSC</v>
      </c>
      <c r="G128" s="10" t="s">
        <v>116</v>
      </c>
      <c r="H128" s="52" t="s">
        <v>131</v>
      </c>
      <c r="I128" s="11" t="str">
        <f t="shared" si="7"/>
        <v>SVEOUT5_09_G_PR24_OFWAT</v>
      </c>
      <c r="J128" s="11" t="s">
        <v>117</v>
      </c>
      <c r="K128" s="11" t="s">
        <v>118</v>
      </c>
      <c r="L128" s="11" t="s">
        <v>119</v>
      </c>
      <c r="M128" s="64" t="str">
        <f>_xlfn.XLOOKUP(F_Inputs_Formatted!H128,F_Inputs!$B:$B,F_Inputs!C:C)</f>
        <v>Underlying calculations for common performance commitments - wastewater - River water quality?(phosphorus) - Change in phosphorus prevented from entering rivers from partnership working</v>
      </c>
      <c r="N128" s="64" t="str">
        <f>_xlfn.XLOOKUP(F_Inputs_Formatted!H128,F_Inputs!$B:$B,F_Inputs!D:D)</f>
        <v>kg</v>
      </c>
      <c r="O128" s="11">
        <v>4</v>
      </c>
      <c r="P128" s="11"/>
      <c r="Q128" s="73">
        <f>IF(Overrides!Q128&lt;&gt;"",Overrides!Q128,F_Inputs_Formatted!Q128)</f>
        <v>0</v>
      </c>
      <c r="R128" s="73">
        <f>IF(Overrides!R128&lt;&gt;"",Overrides!R128,F_Inputs_Formatted!R128)</f>
        <v>0</v>
      </c>
      <c r="S128" s="73">
        <f>IF(Overrides!S128&lt;&gt;"",Overrides!S128,F_Inputs_Formatted!S128)</f>
        <v>0</v>
      </c>
      <c r="T128" s="73">
        <f>IF(Overrides!T128&lt;&gt;"",Overrides!T128,F_Inputs_Formatted!T128)</f>
        <v>0</v>
      </c>
      <c r="U128" s="73">
        <f>IF(Overrides!U128&lt;&gt;"",Overrides!U128,F_Inputs_Formatted!U128)</f>
        <v>0</v>
      </c>
      <c r="V128" s="73">
        <f>IF(Overrides!V128&lt;&gt;"",Overrides!V128,F_Inputs_Formatted!V128)</f>
        <v>0</v>
      </c>
      <c r="W128" s="73">
        <f>IF(Overrides!W128&lt;&gt;"",Overrides!W128,F_Inputs_Formatted!W128)</f>
        <v>0</v>
      </c>
      <c r="X128" s="73">
        <f>IF(Overrides!X128&lt;&gt;"",Overrides!X128,F_Inputs_Formatted!X128)</f>
        <v>0</v>
      </c>
      <c r="Y128" s="73">
        <f>IF(Overrides!Y128&lt;&gt;"",Overrides!Y128,F_Inputs_Formatted!Y128)</f>
        <v>0</v>
      </c>
      <c r="Z128" s="73">
        <f>IF(Overrides!Z128&lt;&gt;"",Overrides!Z128,F_Inputs_Formatted!Z128)</f>
        <v>0</v>
      </c>
      <c r="AA128" s="73">
        <f>IF(Overrides!AA128&lt;&gt;"",Overrides!AA128,F_Inputs_Formatted!AA128)</f>
        <v>0</v>
      </c>
      <c r="AB128" s="73">
        <f>IF(Overrides!AB128&lt;&gt;"",Overrides!AB128,F_Inputs_Formatted!AB128)</f>
        <v>0</v>
      </c>
      <c r="AC128" s="73">
        <f>IF(Overrides!AC128&lt;&gt;"",Overrides!AC128,F_Inputs_Formatted!AC128)</f>
        <v>0</v>
      </c>
      <c r="AD128" s="73">
        <f>IF(Overrides!AD128&lt;&gt;"",Overrides!AD128,F_Inputs_Formatted!AD128)</f>
        <v>0</v>
      </c>
      <c r="AE128" s="73">
        <f>IF(Overrides!AE128&lt;&gt;"",Overrides!AE128,F_Inputs_Formatted!AE128)</f>
        <v>0</v>
      </c>
      <c r="AF128" s="73">
        <f>IF(Overrides!AF128&lt;&gt;"",Overrides!AF128,F_Inputs_Formatted!AF128)</f>
        <v>0</v>
      </c>
      <c r="AG128" s="73">
        <f>IF(Overrides!AG128&lt;&gt;"",Overrides!AG128,F_Inputs_Formatted!AG128)</f>
        <v>0</v>
      </c>
      <c r="AH128" s="73">
        <f>IF(Overrides!AH128&lt;&gt;"",Overrides!AH128,F_Inputs_Formatted!AH128)</f>
        <v>0</v>
      </c>
      <c r="AI128" s="73">
        <f>IF(Overrides!AI128&lt;&gt;"",Overrides!AI128,F_Inputs_Formatted!AI128)</f>
        <v>0</v>
      </c>
      <c r="AK128" s="35"/>
    </row>
    <row r="129" spans="1:37" s="15" customFormat="1" ht="15" x14ac:dyDescent="0.25">
      <c r="A129" s="7"/>
      <c r="B129" s="9" t="s">
        <v>81</v>
      </c>
      <c r="C129" s="9" t="str">
        <f>_xlfn.XLOOKUP($B129,FD_Lists!$B$4:$B$25,FD_Lists!C$4:C$25)</f>
        <v>Southern Water</v>
      </c>
      <c r="D129" s="9" t="str">
        <f>_xlfn.XLOOKUP($B129,FD_Lists!$B$4:$B$25,FD_Lists!D$4:D$25)</f>
        <v>England</v>
      </c>
      <c r="E129" s="9" t="str">
        <f>_xlfn.XLOOKUP($B129,FD_Lists!$B$4:$B$25,FD_Lists!E$4:E$25)</f>
        <v>Company</v>
      </c>
      <c r="F129" s="9" t="str">
        <f>_xlfn.XLOOKUP($B129,FD_Lists!$B$4:$B$25,FD_Lists!F$4:F$25)</f>
        <v>WaSC</v>
      </c>
      <c r="G129" s="10" t="s">
        <v>116</v>
      </c>
      <c r="H129" s="52" t="s">
        <v>131</v>
      </c>
      <c r="I129" s="11" t="str">
        <f t="shared" si="7"/>
        <v>SRNOUT5_09_G_PR24_OFWAT</v>
      </c>
      <c r="J129" s="11" t="s">
        <v>117</v>
      </c>
      <c r="K129" s="11" t="s">
        <v>118</v>
      </c>
      <c r="L129" s="11" t="s">
        <v>119</v>
      </c>
      <c r="M129" s="64" t="str">
        <f>_xlfn.XLOOKUP(F_Inputs_Formatted!H129,F_Inputs!$B:$B,F_Inputs!C:C)</f>
        <v>Underlying calculations for common performance commitments - wastewater - River water quality?(phosphorus) - Change in phosphorus prevented from entering rivers from partnership working</v>
      </c>
      <c r="N129" s="64" t="str">
        <f>_xlfn.XLOOKUP(F_Inputs_Formatted!H129,F_Inputs!$B:$B,F_Inputs!D:D)</f>
        <v>kg</v>
      </c>
      <c r="O129" s="11">
        <v>4</v>
      </c>
      <c r="P129" s="11"/>
      <c r="Q129" s="73">
        <f>IF(Overrides!Q129&lt;&gt;"",Overrides!Q129,F_Inputs_Formatted!Q129)</f>
        <v>0</v>
      </c>
      <c r="R129" s="73">
        <f>IF(Overrides!R129&lt;&gt;"",Overrides!R129,F_Inputs_Formatted!R129)</f>
        <v>0</v>
      </c>
      <c r="S129" s="73">
        <f>IF(Overrides!S129&lt;&gt;"",Overrides!S129,F_Inputs_Formatted!S129)</f>
        <v>0</v>
      </c>
      <c r="T129" s="73">
        <f>IF(Overrides!T129&lt;&gt;"",Overrides!T129,F_Inputs_Formatted!T129)</f>
        <v>0</v>
      </c>
      <c r="U129" s="73">
        <f>IF(Overrides!U129&lt;&gt;"",Overrides!U129,F_Inputs_Formatted!U129)</f>
        <v>0</v>
      </c>
      <c r="V129" s="73">
        <f>IF(Overrides!V129&lt;&gt;"",Overrides!V129,F_Inputs_Formatted!V129)</f>
        <v>0</v>
      </c>
      <c r="W129" s="73">
        <f>IF(Overrides!W129&lt;&gt;"",Overrides!W129,F_Inputs_Formatted!W129)</f>
        <v>0</v>
      </c>
      <c r="X129" s="73">
        <f>IF(Overrides!X129&lt;&gt;"",Overrides!X129,F_Inputs_Formatted!X129)</f>
        <v>0</v>
      </c>
      <c r="Y129" s="73">
        <f>IF(Overrides!Y129&lt;&gt;"",Overrides!Y129,F_Inputs_Formatted!Y129)</f>
        <v>0</v>
      </c>
      <c r="Z129" s="73">
        <f>IF(Overrides!Z129&lt;&gt;"",Overrides!Z129,F_Inputs_Formatted!Z129)</f>
        <v>0</v>
      </c>
      <c r="AA129" s="73">
        <f>IF(Overrides!AA129&lt;&gt;"",Overrides!AA129,F_Inputs_Formatted!AA129)</f>
        <v>0</v>
      </c>
      <c r="AB129" s="73">
        <f>IF(Overrides!AB129&lt;&gt;"",Overrides!AB129,F_Inputs_Formatted!AB129)</f>
        <v>0</v>
      </c>
      <c r="AC129" s="73">
        <f>IF(Overrides!AC129&lt;&gt;"",Overrides!AC129,F_Inputs_Formatted!AC129)</f>
        <v>0</v>
      </c>
      <c r="AD129" s="73">
        <f>IF(Overrides!AD129&lt;&gt;"",Overrides!AD129,F_Inputs_Formatted!AD129)</f>
        <v>0</v>
      </c>
      <c r="AE129" s="73">
        <f>IF(Overrides!AE129&lt;&gt;"",Overrides!AE129,F_Inputs_Formatted!AE129)</f>
        <v>0</v>
      </c>
      <c r="AF129" s="73">
        <f>IF(Overrides!AF129&lt;&gt;"",Overrides!AF129,F_Inputs_Formatted!AF129)</f>
        <v>0</v>
      </c>
      <c r="AG129" s="73">
        <f>IF(Overrides!AG129&lt;&gt;"",Overrides!AG129,F_Inputs_Formatted!AG129)</f>
        <v>0</v>
      </c>
      <c r="AH129" s="73">
        <f>IF(Overrides!AH129&lt;&gt;"",Overrides!AH129,F_Inputs_Formatted!AH129)</f>
        <v>0</v>
      </c>
      <c r="AI129" s="73">
        <f>IF(Overrides!AI129&lt;&gt;"",Overrides!AI129,F_Inputs_Formatted!AI129)</f>
        <v>0</v>
      </c>
      <c r="AK129" s="35"/>
    </row>
    <row r="130" spans="1:37" s="15" customFormat="1" ht="15" x14ac:dyDescent="0.25">
      <c r="A130" s="7"/>
      <c r="B130" s="9" t="s">
        <v>82</v>
      </c>
      <c r="C130" s="9" t="str">
        <f>_xlfn.XLOOKUP($B130,FD_Lists!$B$4:$B$25,FD_Lists!C$4:C$25)</f>
        <v>Thames Water</v>
      </c>
      <c r="D130" s="9" t="str">
        <f>_xlfn.XLOOKUP($B130,FD_Lists!$B$4:$B$25,FD_Lists!D$4:D$25)</f>
        <v>England</v>
      </c>
      <c r="E130" s="9" t="str">
        <f>_xlfn.XLOOKUP($B130,FD_Lists!$B$4:$B$25,FD_Lists!E$4:E$25)</f>
        <v>Company</v>
      </c>
      <c r="F130" s="9" t="str">
        <f>_xlfn.XLOOKUP($B130,FD_Lists!$B$4:$B$25,FD_Lists!F$4:F$25)</f>
        <v>WaSC</v>
      </c>
      <c r="G130" s="10" t="s">
        <v>116</v>
      </c>
      <c r="H130" s="52" t="s">
        <v>131</v>
      </c>
      <c r="I130" s="11" t="str">
        <f t="shared" si="7"/>
        <v>TMSOUT5_09_G_PR24_OFWAT</v>
      </c>
      <c r="J130" s="11" t="s">
        <v>117</v>
      </c>
      <c r="K130" s="11" t="s">
        <v>118</v>
      </c>
      <c r="L130" s="11" t="s">
        <v>119</v>
      </c>
      <c r="M130" s="64" t="str">
        <f>_xlfn.XLOOKUP(F_Inputs_Formatted!H130,F_Inputs!$B:$B,F_Inputs!C:C)</f>
        <v>Underlying calculations for common performance commitments - wastewater - River water quality?(phosphorus) - Change in phosphorus prevented from entering rivers from partnership working</v>
      </c>
      <c r="N130" s="64" t="str">
        <f>_xlfn.XLOOKUP(F_Inputs_Formatted!H130,F_Inputs!$B:$B,F_Inputs!D:D)</f>
        <v>kg</v>
      </c>
      <c r="O130" s="11">
        <v>4</v>
      </c>
      <c r="P130" s="11"/>
      <c r="Q130" s="73">
        <f>IF(Overrides!Q130&lt;&gt;"",Overrides!Q130,F_Inputs_Formatted!Q130)</f>
        <v>0</v>
      </c>
      <c r="R130" s="73">
        <f>IF(Overrides!R130&lt;&gt;"",Overrides!R130,F_Inputs_Formatted!R130)</f>
        <v>0</v>
      </c>
      <c r="S130" s="73">
        <f>IF(Overrides!S130&lt;&gt;"",Overrides!S130,F_Inputs_Formatted!S130)</f>
        <v>0</v>
      </c>
      <c r="T130" s="73">
        <f>IF(Overrides!T130&lt;&gt;"",Overrides!T130,F_Inputs_Formatted!T130)</f>
        <v>0</v>
      </c>
      <c r="U130" s="73">
        <f>IF(Overrides!U130&lt;&gt;"",Overrides!U130,F_Inputs_Formatted!U130)</f>
        <v>0</v>
      </c>
      <c r="V130" s="73">
        <f>IF(Overrides!V130&lt;&gt;"",Overrides!V130,F_Inputs_Formatted!V130)</f>
        <v>0</v>
      </c>
      <c r="W130" s="73">
        <f>IF(Overrides!W130&lt;&gt;"",Overrides!W130,F_Inputs_Formatted!W130)</f>
        <v>0</v>
      </c>
      <c r="X130" s="73">
        <f>IF(Overrides!X130&lt;&gt;"",Overrides!X130,F_Inputs_Formatted!X130)</f>
        <v>0</v>
      </c>
      <c r="Y130" s="73">
        <f>IF(Overrides!Y130&lt;&gt;"",Overrides!Y130,F_Inputs_Formatted!Y130)</f>
        <v>0</v>
      </c>
      <c r="Z130" s="73">
        <f>IF(Overrides!Z130&lt;&gt;"",Overrides!Z130,F_Inputs_Formatted!Z130)</f>
        <v>0</v>
      </c>
      <c r="AA130" s="73">
        <f>IF(Overrides!AA130&lt;&gt;"",Overrides!AA130,F_Inputs_Formatted!AA130)</f>
        <v>299</v>
      </c>
      <c r="AB130" s="73">
        <f>IF(Overrides!AB130&lt;&gt;"",Overrides!AB130,F_Inputs_Formatted!AB130)</f>
        <v>299</v>
      </c>
      <c r="AC130" s="73">
        <f>IF(Overrides!AC130&lt;&gt;"",Overrides!AC130,F_Inputs_Formatted!AC130)</f>
        <v>299</v>
      </c>
      <c r="AD130" s="73">
        <f>IF(Overrides!AD130&lt;&gt;"",Overrides!AD130,F_Inputs_Formatted!AD130)</f>
        <v>299</v>
      </c>
      <c r="AE130" s="73">
        <f>IF(Overrides!AE130&lt;&gt;"",Overrides!AE130,F_Inputs_Formatted!AE130)</f>
        <v>299</v>
      </c>
      <c r="AF130" s="73">
        <f>IF(Overrides!AF130&lt;&gt;"",Overrides!AF130,F_Inputs_Formatted!AF130)</f>
        <v>299</v>
      </c>
      <c r="AG130" s="73">
        <f>IF(Overrides!AG130&lt;&gt;"",Overrides!AG130,F_Inputs_Formatted!AG130)</f>
        <v>299</v>
      </c>
      <c r="AH130" s="73">
        <f>IF(Overrides!AH130&lt;&gt;"",Overrides!AH130,F_Inputs_Formatted!AH130)</f>
        <v>299</v>
      </c>
      <c r="AI130" s="73">
        <f>IF(Overrides!AI130&lt;&gt;"",Overrides!AI130,F_Inputs_Formatted!AI130)</f>
        <v>299</v>
      </c>
      <c r="AK130" s="35"/>
    </row>
    <row r="131" spans="1:37" s="15" customFormat="1" ht="15" x14ac:dyDescent="0.25">
      <c r="A131" s="7"/>
      <c r="B131" s="9" t="s">
        <v>83</v>
      </c>
      <c r="C131" s="9" t="str">
        <f>_xlfn.XLOOKUP($B131,FD_Lists!$B$4:$B$25,FD_Lists!C$4:C$25)</f>
        <v xml:space="preserve">United Utilities </v>
      </c>
      <c r="D131" s="9" t="str">
        <f>_xlfn.XLOOKUP($B131,FD_Lists!$B$4:$B$25,FD_Lists!D$4:D$25)</f>
        <v>England</v>
      </c>
      <c r="E131" s="9" t="str">
        <f>_xlfn.XLOOKUP($B131,FD_Lists!$B$4:$B$25,FD_Lists!E$4:E$25)</f>
        <v>Company</v>
      </c>
      <c r="F131" s="9" t="str">
        <f>_xlfn.XLOOKUP($B131,FD_Lists!$B$4:$B$25,FD_Lists!F$4:F$25)</f>
        <v>WaSC</v>
      </c>
      <c r="G131" s="10" t="s">
        <v>116</v>
      </c>
      <c r="H131" s="52" t="s">
        <v>131</v>
      </c>
      <c r="I131" s="11" t="str">
        <f t="shared" si="7"/>
        <v>NWTOUT5_09_G_PR24_OFWAT</v>
      </c>
      <c r="J131" s="11" t="s">
        <v>117</v>
      </c>
      <c r="K131" s="11" t="s">
        <v>118</v>
      </c>
      <c r="L131" s="11" t="s">
        <v>119</v>
      </c>
      <c r="M131" s="64" t="str">
        <f>_xlfn.XLOOKUP(F_Inputs_Formatted!H131,F_Inputs!$B:$B,F_Inputs!C:C)</f>
        <v>Underlying calculations for common performance commitments - wastewater - River water quality?(phosphorus) - Change in phosphorus prevented from entering rivers from partnership working</v>
      </c>
      <c r="N131" s="64" t="str">
        <f>_xlfn.XLOOKUP(F_Inputs_Formatted!H131,F_Inputs!$B:$B,F_Inputs!D:D)</f>
        <v>kg</v>
      </c>
      <c r="O131" s="11">
        <v>4</v>
      </c>
      <c r="P131" s="11"/>
      <c r="Q131" s="73">
        <f>IF(Overrides!Q131&lt;&gt;"",Overrides!Q131,F_Inputs_Formatted!Q131)</f>
        <v>0</v>
      </c>
      <c r="R131" s="73">
        <f>IF(Overrides!R131&lt;&gt;"",Overrides!R131,F_Inputs_Formatted!R131)</f>
        <v>0</v>
      </c>
      <c r="S131" s="73">
        <f>IF(Overrides!S131&lt;&gt;"",Overrides!S131,F_Inputs_Formatted!S131)</f>
        <v>0</v>
      </c>
      <c r="T131" s="73">
        <f>IF(Overrides!T131&lt;&gt;"",Overrides!T131,F_Inputs_Formatted!T131)</f>
        <v>0</v>
      </c>
      <c r="U131" s="73">
        <f>IF(Overrides!U131&lt;&gt;"",Overrides!U131,F_Inputs_Formatted!U131)</f>
        <v>0</v>
      </c>
      <c r="V131" s="73">
        <f>IF(Overrides!V131&lt;&gt;"",Overrides!V131,F_Inputs_Formatted!V131)</f>
        <v>0</v>
      </c>
      <c r="W131" s="73">
        <f>IF(Overrides!W131&lt;&gt;"",Overrides!W131,F_Inputs_Formatted!W131)</f>
        <v>0</v>
      </c>
      <c r="X131" s="73">
        <f>IF(Overrides!X131&lt;&gt;"",Overrides!X131,F_Inputs_Formatted!X131)</f>
        <v>0</v>
      </c>
      <c r="Y131" s="73">
        <f>IF(Overrides!Y131&lt;&gt;"",Overrides!Y131,F_Inputs_Formatted!Y131)</f>
        <v>0</v>
      </c>
      <c r="Z131" s="73">
        <f>IF(Overrides!Z131&lt;&gt;"",Overrides!Z131,F_Inputs_Formatted!Z131)</f>
        <v>0</v>
      </c>
      <c r="AA131" s="73">
        <f>IF(Overrides!AA131&lt;&gt;"",Overrides!AA131,F_Inputs_Formatted!AA131)</f>
        <v>0</v>
      </c>
      <c r="AB131" s="73">
        <f>IF(Overrides!AB131&lt;&gt;"",Overrides!AB131,F_Inputs_Formatted!AB131)</f>
        <v>0</v>
      </c>
      <c r="AC131" s="73">
        <f>IF(Overrides!AC131&lt;&gt;"",Overrides!AC131,F_Inputs_Formatted!AC131)</f>
        <v>0</v>
      </c>
      <c r="AD131" s="73">
        <f>IF(Overrides!AD131&lt;&gt;"",Overrides!AD131,F_Inputs_Formatted!AD131)</f>
        <v>0</v>
      </c>
      <c r="AE131" s="73">
        <f>IF(Overrides!AE131&lt;&gt;"",Overrides!AE131,F_Inputs_Formatted!AE131)</f>
        <v>0</v>
      </c>
      <c r="AF131" s="73">
        <f>IF(Overrides!AF131&lt;&gt;"",Overrides!AF131,F_Inputs_Formatted!AF131)</f>
        <v>66.028800000000004</v>
      </c>
      <c r="AG131" s="73">
        <f>IF(Overrides!AG131&lt;&gt;"",Overrides!AG131,F_Inputs_Formatted!AG131)</f>
        <v>77</v>
      </c>
      <c r="AH131" s="73">
        <f>IF(Overrides!AH131&lt;&gt;"",Overrides!AH131,F_Inputs_Formatted!AH131)</f>
        <v>77</v>
      </c>
      <c r="AI131" s="73">
        <f>IF(Overrides!AI131&lt;&gt;"",Overrides!AI131,F_Inputs_Formatted!AI131)</f>
        <v>77</v>
      </c>
      <c r="AK131" s="35"/>
    </row>
    <row r="132" spans="1:37" s="15" customFormat="1" ht="15" x14ac:dyDescent="0.25">
      <c r="A132" s="7"/>
      <c r="B132" s="9" t="s">
        <v>86</v>
      </c>
      <c r="C132" s="9" t="str">
        <f>_xlfn.XLOOKUP($B132,FD_Lists!$B$4:$B$25,FD_Lists!C$4:C$25)</f>
        <v>Wessex Water</v>
      </c>
      <c r="D132" s="9" t="str">
        <f>_xlfn.XLOOKUP($B132,FD_Lists!$B$4:$B$25,FD_Lists!D$4:D$25)</f>
        <v>England</v>
      </c>
      <c r="E132" s="9" t="str">
        <f>_xlfn.XLOOKUP($B132,FD_Lists!$B$4:$B$25,FD_Lists!E$4:E$25)</f>
        <v>Company</v>
      </c>
      <c r="F132" s="9" t="str">
        <f>_xlfn.XLOOKUP($B132,FD_Lists!$B$4:$B$25,FD_Lists!F$4:F$25)</f>
        <v>WaSC</v>
      </c>
      <c r="G132" s="10" t="s">
        <v>116</v>
      </c>
      <c r="H132" s="52" t="s">
        <v>131</v>
      </c>
      <c r="I132" s="11" t="str">
        <f t="shared" si="7"/>
        <v>WSXOUT5_09_G_PR24_OFWAT</v>
      </c>
      <c r="J132" s="11" t="s">
        <v>117</v>
      </c>
      <c r="K132" s="11" t="s">
        <v>118</v>
      </c>
      <c r="L132" s="11" t="s">
        <v>119</v>
      </c>
      <c r="M132" s="64" t="str">
        <f>_xlfn.XLOOKUP(F_Inputs_Formatted!H132,F_Inputs!$B:$B,F_Inputs!C:C)</f>
        <v>Underlying calculations for common performance commitments - wastewater - River water quality?(phosphorus) - Change in phosphorus prevented from entering rivers from partnership working</v>
      </c>
      <c r="N132" s="64" t="str">
        <f>_xlfn.XLOOKUP(F_Inputs_Formatted!H132,F_Inputs!$B:$B,F_Inputs!D:D)</f>
        <v>kg</v>
      </c>
      <c r="O132" s="11">
        <v>4</v>
      </c>
      <c r="P132" s="11"/>
      <c r="Q132" s="73">
        <f>IF(Overrides!Q132&lt;&gt;"",Overrides!Q132,F_Inputs_Formatted!Q132)</f>
        <v>-135.44999999999999</v>
      </c>
      <c r="R132" s="73">
        <f>IF(Overrides!R132&lt;&gt;"",Overrides!R132,F_Inputs_Formatted!R132)</f>
        <v>-135.44999999999999</v>
      </c>
      <c r="S132" s="73">
        <f>IF(Overrides!S132&lt;&gt;"",Overrides!S132,F_Inputs_Formatted!S132)</f>
        <v>-135.44999999999999</v>
      </c>
      <c r="T132" s="73">
        <f>IF(Overrides!T132&lt;&gt;"",Overrides!T132,F_Inputs_Formatted!T132)</f>
        <v>-135.44999999999999</v>
      </c>
      <c r="U132" s="73">
        <f>IF(Overrides!U132&lt;&gt;"",Overrides!U132,F_Inputs_Formatted!U132)</f>
        <v>-135.44999999999999</v>
      </c>
      <c r="V132" s="73">
        <f>IF(Overrides!V132&lt;&gt;"",Overrides!V132,F_Inputs_Formatted!V132)</f>
        <v>-135.44999999999999</v>
      </c>
      <c r="W132" s="73">
        <f>IF(Overrides!W132&lt;&gt;"",Overrides!W132,F_Inputs_Formatted!W132)</f>
        <v>-83.95</v>
      </c>
      <c r="X132" s="73">
        <f>IF(Overrides!X132&lt;&gt;"",Overrides!X132,F_Inputs_Formatted!X132)</f>
        <v>-32.450000000000003</v>
      </c>
      <c r="Y132" s="73">
        <f>IF(Overrides!Y132&lt;&gt;"",Overrides!Y132,F_Inputs_Formatted!Y132)</f>
        <v>-32.450000000000003</v>
      </c>
      <c r="Z132" s="73">
        <f>IF(Overrides!Z132&lt;&gt;"",Overrides!Z132,F_Inputs_Formatted!Z132)</f>
        <v>0</v>
      </c>
      <c r="AA132" s="73">
        <f>IF(Overrides!AA132&lt;&gt;"",Overrides!AA132,F_Inputs_Formatted!AA132)</f>
        <v>0</v>
      </c>
      <c r="AB132" s="73">
        <f>IF(Overrides!AB132&lt;&gt;"",Overrides!AB132,F_Inputs_Formatted!AB132)</f>
        <v>518.5</v>
      </c>
      <c r="AC132" s="73">
        <f>IF(Overrides!AC132&lt;&gt;"",Overrides!AC132,F_Inputs_Formatted!AC132)</f>
        <v>637.54999999999995</v>
      </c>
      <c r="AD132" s="73">
        <f>IF(Overrides!AD132&lt;&gt;"",Overrides!AD132,F_Inputs_Formatted!AD132)</f>
        <v>2864.55</v>
      </c>
      <c r="AE132" s="73">
        <f>IF(Overrides!AE132&lt;&gt;"",Overrides!AE132,F_Inputs_Formatted!AE132)</f>
        <v>3864.55</v>
      </c>
      <c r="AF132" s="73">
        <f>IF(Overrides!AF132&lt;&gt;"",Overrides!AF132,F_Inputs_Formatted!AF132)</f>
        <v>3864.55</v>
      </c>
      <c r="AG132" s="73">
        <f>IF(Overrides!AG132&lt;&gt;"",Overrides!AG132,F_Inputs_Formatted!AG132)</f>
        <v>2764.55</v>
      </c>
      <c r="AH132" s="73">
        <f>IF(Overrides!AH132&lt;&gt;"",Overrides!AH132,F_Inputs_Formatted!AH132)</f>
        <v>1664.55</v>
      </c>
      <c r="AI132" s="73">
        <f>IF(Overrides!AI132&lt;&gt;"",Overrides!AI132,F_Inputs_Formatted!AI132)</f>
        <v>614.54999999999995</v>
      </c>
      <c r="AK132" s="35"/>
    </row>
    <row r="133" spans="1:37" s="15" customFormat="1" ht="15" x14ac:dyDescent="0.25">
      <c r="A133" s="7"/>
      <c r="B133" s="9" t="s">
        <v>87</v>
      </c>
      <c r="C133" s="9" t="str">
        <f>_xlfn.XLOOKUP($B133,FD_Lists!$B$4:$B$25,FD_Lists!C$4:C$25)</f>
        <v>Yorkshire Water</v>
      </c>
      <c r="D133" s="9" t="str">
        <f>_xlfn.XLOOKUP($B133,FD_Lists!$B$4:$B$25,FD_Lists!D$4:D$25)</f>
        <v>England</v>
      </c>
      <c r="E133" s="9" t="str">
        <f>_xlfn.XLOOKUP($B133,FD_Lists!$B$4:$B$25,FD_Lists!E$4:E$25)</f>
        <v>Company</v>
      </c>
      <c r="F133" s="9" t="str">
        <f>_xlfn.XLOOKUP($B133,FD_Lists!$B$4:$B$25,FD_Lists!F$4:F$25)</f>
        <v>WaSC</v>
      </c>
      <c r="G133" s="10" t="s">
        <v>116</v>
      </c>
      <c r="H133" s="52" t="s">
        <v>131</v>
      </c>
      <c r="I133" s="11" t="str">
        <f t="shared" si="7"/>
        <v>YKYOUT5_09_G_PR24_OFWAT</v>
      </c>
      <c r="J133" s="11" t="s">
        <v>117</v>
      </c>
      <c r="K133" s="11" t="s">
        <v>118</v>
      </c>
      <c r="L133" s="11" t="s">
        <v>119</v>
      </c>
      <c r="M133" s="64" t="str">
        <f>_xlfn.XLOOKUP(F_Inputs_Formatted!H133,F_Inputs!$B:$B,F_Inputs!C:C)</f>
        <v>Underlying calculations for common performance commitments - wastewater - River water quality?(phosphorus) - Change in phosphorus prevented from entering rivers from partnership working</v>
      </c>
      <c r="N133" s="64" t="str">
        <f>_xlfn.XLOOKUP(F_Inputs_Formatted!H133,F_Inputs!$B:$B,F_Inputs!D:D)</f>
        <v>kg</v>
      </c>
      <c r="O133" s="11">
        <v>4</v>
      </c>
      <c r="P133" s="11"/>
      <c r="Q133" s="73">
        <f>IF(Overrides!Q133&lt;&gt;"",Overrides!Q133,F_Inputs_Formatted!Q133)</f>
        <v>0</v>
      </c>
      <c r="R133" s="73">
        <f>IF(Overrides!R133&lt;&gt;"",Overrides!R133,F_Inputs_Formatted!R133)</f>
        <v>0</v>
      </c>
      <c r="S133" s="73">
        <f>IF(Overrides!S133&lt;&gt;"",Overrides!S133,F_Inputs_Formatted!S133)</f>
        <v>0</v>
      </c>
      <c r="T133" s="73">
        <f>IF(Overrides!T133&lt;&gt;"",Overrides!T133,F_Inputs_Formatted!T133)</f>
        <v>0</v>
      </c>
      <c r="U133" s="73">
        <f>IF(Overrides!U133&lt;&gt;"",Overrides!U133,F_Inputs_Formatted!U133)</f>
        <v>0</v>
      </c>
      <c r="V133" s="73">
        <f>IF(Overrides!V133&lt;&gt;"",Overrides!V133,F_Inputs_Formatted!V133)</f>
        <v>0</v>
      </c>
      <c r="W133" s="73">
        <f>IF(Overrides!W133&lt;&gt;"",Overrides!W133,F_Inputs_Formatted!W133)</f>
        <v>0</v>
      </c>
      <c r="X133" s="73">
        <f>IF(Overrides!X133&lt;&gt;"",Overrides!X133,F_Inputs_Formatted!X133)</f>
        <v>0</v>
      </c>
      <c r="Y133" s="73">
        <f>IF(Overrides!Y133&lt;&gt;"",Overrides!Y133,F_Inputs_Formatted!Y133)</f>
        <v>0</v>
      </c>
      <c r="Z133" s="73">
        <f>IF(Overrides!Z133&lt;&gt;"",Overrides!Z133,F_Inputs_Formatted!Z133)</f>
        <v>0</v>
      </c>
      <c r="AA133" s="73">
        <f>IF(Overrides!AA133&lt;&gt;"",Overrides!AA133,F_Inputs_Formatted!AA133)</f>
        <v>0</v>
      </c>
      <c r="AB133" s="73">
        <f>IF(Overrides!AB133&lt;&gt;"",Overrides!AB133,F_Inputs_Formatted!AB133)</f>
        <v>0</v>
      </c>
      <c r="AC133" s="73">
        <f>IF(Overrides!AC133&lt;&gt;"",Overrides!AC133,F_Inputs_Formatted!AC133)</f>
        <v>0</v>
      </c>
      <c r="AD133" s="73">
        <f>IF(Overrides!AD133&lt;&gt;"",Overrides!AD133,F_Inputs_Formatted!AD133)</f>
        <v>0</v>
      </c>
      <c r="AE133" s="73">
        <f>IF(Overrides!AE133&lt;&gt;"",Overrides!AE133,F_Inputs_Formatted!AE133)</f>
        <v>0</v>
      </c>
      <c r="AF133" s="73">
        <f>IF(Overrides!AF133&lt;&gt;"",Overrides!AF133,F_Inputs_Formatted!AF133)</f>
        <v>0</v>
      </c>
      <c r="AG133" s="73">
        <f>IF(Overrides!AG133&lt;&gt;"",Overrides!AG133,F_Inputs_Formatted!AG133)</f>
        <v>0</v>
      </c>
      <c r="AH133" s="73">
        <f>IF(Overrides!AH133&lt;&gt;"",Overrides!AH133,F_Inputs_Formatted!AH133)</f>
        <v>0</v>
      </c>
      <c r="AI133" s="73">
        <f>IF(Overrides!AI133&lt;&gt;"",Overrides!AI133,F_Inputs_Formatted!AI133)</f>
        <v>0</v>
      </c>
      <c r="AK133" s="35"/>
    </row>
    <row r="134" spans="1:37" s="15" customFormat="1" ht="15" x14ac:dyDescent="0.25">
      <c r="A134" s="7"/>
      <c r="B134" s="9" t="s">
        <v>88</v>
      </c>
      <c r="C134" s="9" t="str">
        <f>_xlfn.XLOOKUP($B134,FD_Lists!$B$4:$B$25,FD_Lists!C$4:C$25)</f>
        <v>Affinity Water</v>
      </c>
      <c r="D134" s="9" t="str">
        <f>_xlfn.XLOOKUP($B134,FD_Lists!$B$4:$B$25,FD_Lists!D$4:D$25)</f>
        <v>England</v>
      </c>
      <c r="E134" s="9" t="str">
        <f>_xlfn.XLOOKUP($B134,FD_Lists!$B$4:$B$25,FD_Lists!E$4:E$25)</f>
        <v>Company</v>
      </c>
      <c r="F134" s="9" t="str">
        <f>_xlfn.XLOOKUP($B134,FD_Lists!$B$4:$B$25,FD_Lists!F$4:F$25)</f>
        <v>WoC</v>
      </c>
      <c r="G134" s="10" t="s">
        <v>116</v>
      </c>
      <c r="H134" s="52" t="s">
        <v>131</v>
      </c>
      <c r="I134" s="11" t="str">
        <f t="shared" si="7"/>
        <v>AFWOUT5_09_G_PR24_OFWAT</v>
      </c>
      <c r="J134" s="11" t="s">
        <v>117</v>
      </c>
      <c r="K134" s="11" t="s">
        <v>118</v>
      </c>
      <c r="L134" s="11" t="s">
        <v>119</v>
      </c>
      <c r="M134" s="64" t="str">
        <f>_xlfn.XLOOKUP(F_Inputs_Formatted!H134,F_Inputs!$B:$B,F_Inputs!C:C)</f>
        <v>Underlying calculations for common performance commitments - wastewater - River water quality?(phosphorus) - Change in phosphorus prevented from entering rivers from partnership working</v>
      </c>
      <c r="N134" s="64" t="str">
        <f>_xlfn.XLOOKUP(F_Inputs_Formatted!H134,F_Inputs!$B:$B,F_Inputs!D:D)</f>
        <v>kg</v>
      </c>
      <c r="O134" s="11">
        <v>4</v>
      </c>
      <c r="P134" s="11"/>
      <c r="Q134" s="73" t="str">
        <f>IF(Overrides!Q134&lt;&gt;"",Overrides!Q134,F_Inputs_Formatted!Q134)</f>
        <v>##BLANK</v>
      </c>
      <c r="R134" s="73" t="str">
        <f>IF(Overrides!R134&lt;&gt;"",Overrides!R134,F_Inputs_Formatted!R134)</f>
        <v>##BLANK</v>
      </c>
      <c r="S134" s="73" t="str">
        <f>IF(Overrides!S134&lt;&gt;"",Overrides!S134,F_Inputs_Formatted!S134)</f>
        <v>##BLANK</v>
      </c>
      <c r="T134" s="73" t="str">
        <f>IF(Overrides!T134&lt;&gt;"",Overrides!T134,F_Inputs_Formatted!T134)</f>
        <v>##BLANK</v>
      </c>
      <c r="U134" s="73" t="str">
        <f>IF(Overrides!U134&lt;&gt;"",Overrides!U134,F_Inputs_Formatted!U134)</f>
        <v>##BLANK</v>
      </c>
      <c r="V134" s="73" t="str">
        <f>IF(Overrides!V134&lt;&gt;"",Overrides!V134,F_Inputs_Formatted!V134)</f>
        <v>##BLANK</v>
      </c>
      <c r="W134" s="73" t="str">
        <f>IF(Overrides!W134&lt;&gt;"",Overrides!W134,F_Inputs_Formatted!W134)</f>
        <v>##BLANK</v>
      </c>
      <c r="X134" s="73" t="str">
        <f>IF(Overrides!X134&lt;&gt;"",Overrides!X134,F_Inputs_Formatted!X134)</f>
        <v>##BLANK</v>
      </c>
      <c r="Y134" s="73" t="str">
        <f>IF(Overrides!Y134&lt;&gt;"",Overrides!Y134,F_Inputs_Formatted!Y134)</f>
        <v>##BLANK</v>
      </c>
      <c r="Z134" s="73" t="str">
        <f>IF(Overrides!Z134&lt;&gt;"",Overrides!Z134,F_Inputs_Formatted!Z134)</f>
        <v>##BLANK</v>
      </c>
      <c r="AA134" s="73" t="str">
        <f>IF(Overrides!AA134&lt;&gt;"",Overrides!AA134,F_Inputs_Formatted!AA134)</f>
        <v>##BLANK</v>
      </c>
      <c r="AB134" s="73" t="str">
        <f>IF(Overrides!AB134&lt;&gt;"",Overrides!AB134,F_Inputs_Formatted!AB134)</f>
        <v>##BLANK</v>
      </c>
      <c r="AC134" s="73" t="str">
        <f>IF(Overrides!AC134&lt;&gt;"",Overrides!AC134,F_Inputs_Formatted!AC134)</f>
        <v>##BLANK</v>
      </c>
      <c r="AD134" s="73" t="str">
        <f>IF(Overrides!AD134&lt;&gt;"",Overrides!AD134,F_Inputs_Formatted!AD134)</f>
        <v>##BLANK</v>
      </c>
      <c r="AE134" s="73" t="str">
        <f>IF(Overrides!AE134&lt;&gt;"",Overrides!AE134,F_Inputs_Formatted!AE134)</f>
        <v>##BLANK</v>
      </c>
      <c r="AF134" s="73" t="str">
        <f>IF(Overrides!AF134&lt;&gt;"",Overrides!AF134,F_Inputs_Formatted!AF134)</f>
        <v>##BLANK</v>
      </c>
      <c r="AG134" s="73" t="str">
        <f>IF(Overrides!AG134&lt;&gt;"",Overrides!AG134,F_Inputs_Formatted!AG134)</f>
        <v>##BLANK</v>
      </c>
      <c r="AH134" s="73" t="str">
        <f>IF(Overrides!AH134&lt;&gt;"",Overrides!AH134,F_Inputs_Formatted!AH134)</f>
        <v>##BLANK</v>
      </c>
      <c r="AI134" s="73" t="str">
        <f>IF(Overrides!AI134&lt;&gt;"",Overrides!AI134,F_Inputs_Formatted!AI134)</f>
        <v>##BLANK</v>
      </c>
      <c r="AK134" s="35"/>
    </row>
    <row r="135" spans="1:37" s="15" customFormat="1" ht="15" x14ac:dyDescent="0.25">
      <c r="A135" s="7"/>
      <c r="B135" s="9" t="s">
        <v>94</v>
      </c>
      <c r="C135" s="9" t="str">
        <f>_xlfn.XLOOKUP($B135,FD_Lists!$B$4:$B$25,FD_Lists!C$4:C$25)</f>
        <v>Portsmouth Water</v>
      </c>
      <c r="D135" s="9" t="str">
        <f>_xlfn.XLOOKUP($B135,FD_Lists!$B$4:$B$25,FD_Lists!D$4:D$25)</f>
        <v>England</v>
      </c>
      <c r="E135" s="9" t="str">
        <f>_xlfn.XLOOKUP($B135,FD_Lists!$B$4:$B$25,FD_Lists!E$4:E$25)</f>
        <v>Company</v>
      </c>
      <c r="F135" s="9" t="str">
        <f>_xlfn.XLOOKUP($B135,FD_Lists!$B$4:$B$25,FD_Lists!F$4:F$25)</f>
        <v>WoC</v>
      </c>
      <c r="G135" s="10" t="s">
        <v>116</v>
      </c>
      <c r="H135" s="52" t="s">
        <v>131</v>
      </c>
      <c r="I135" s="11" t="str">
        <f t="shared" si="7"/>
        <v>PRTOUT5_09_G_PR24_OFWAT</v>
      </c>
      <c r="J135" s="11" t="s">
        <v>117</v>
      </c>
      <c r="K135" s="11" t="s">
        <v>118</v>
      </c>
      <c r="L135" s="11" t="s">
        <v>119</v>
      </c>
      <c r="M135" s="64" t="str">
        <f>_xlfn.XLOOKUP(F_Inputs_Formatted!H135,F_Inputs!$B:$B,F_Inputs!C:C)</f>
        <v>Underlying calculations for common performance commitments - wastewater - River water quality?(phosphorus) - Change in phosphorus prevented from entering rivers from partnership working</v>
      </c>
      <c r="N135" s="64" t="str">
        <f>_xlfn.XLOOKUP(F_Inputs_Formatted!H135,F_Inputs!$B:$B,F_Inputs!D:D)</f>
        <v>kg</v>
      </c>
      <c r="O135" s="11">
        <v>4</v>
      </c>
      <c r="P135" s="11"/>
      <c r="Q135" s="73" t="str">
        <f>IF(Overrides!Q135&lt;&gt;"",Overrides!Q135,F_Inputs_Formatted!Q135)</f>
        <v>##BLANK</v>
      </c>
      <c r="R135" s="73" t="str">
        <f>IF(Overrides!R135&lt;&gt;"",Overrides!R135,F_Inputs_Formatted!R135)</f>
        <v>##BLANK</v>
      </c>
      <c r="S135" s="73" t="str">
        <f>IF(Overrides!S135&lt;&gt;"",Overrides!S135,F_Inputs_Formatted!S135)</f>
        <v>##BLANK</v>
      </c>
      <c r="T135" s="73" t="str">
        <f>IF(Overrides!T135&lt;&gt;"",Overrides!T135,F_Inputs_Formatted!T135)</f>
        <v>##BLANK</v>
      </c>
      <c r="U135" s="73" t="str">
        <f>IF(Overrides!U135&lt;&gt;"",Overrides!U135,F_Inputs_Formatted!U135)</f>
        <v>##BLANK</v>
      </c>
      <c r="V135" s="73" t="str">
        <f>IF(Overrides!V135&lt;&gt;"",Overrides!V135,F_Inputs_Formatted!V135)</f>
        <v>##BLANK</v>
      </c>
      <c r="W135" s="73" t="str">
        <f>IF(Overrides!W135&lt;&gt;"",Overrides!W135,F_Inputs_Formatted!W135)</f>
        <v>##BLANK</v>
      </c>
      <c r="X135" s="73" t="str">
        <f>IF(Overrides!X135&lt;&gt;"",Overrides!X135,F_Inputs_Formatted!X135)</f>
        <v>##BLANK</v>
      </c>
      <c r="Y135" s="73" t="str">
        <f>IF(Overrides!Y135&lt;&gt;"",Overrides!Y135,F_Inputs_Formatted!Y135)</f>
        <v>##BLANK</v>
      </c>
      <c r="Z135" s="73" t="str">
        <f>IF(Overrides!Z135&lt;&gt;"",Overrides!Z135,F_Inputs_Formatted!Z135)</f>
        <v>##BLANK</v>
      </c>
      <c r="AA135" s="73" t="str">
        <f>IF(Overrides!AA135&lt;&gt;"",Overrides!AA135,F_Inputs_Formatted!AA135)</f>
        <v>##BLANK</v>
      </c>
      <c r="AB135" s="73" t="str">
        <f>IF(Overrides!AB135&lt;&gt;"",Overrides!AB135,F_Inputs_Formatted!AB135)</f>
        <v>##BLANK</v>
      </c>
      <c r="AC135" s="73" t="str">
        <f>IF(Overrides!AC135&lt;&gt;"",Overrides!AC135,F_Inputs_Formatted!AC135)</f>
        <v>##BLANK</v>
      </c>
      <c r="AD135" s="73" t="str">
        <f>IF(Overrides!AD135&lt;&gt;"",Overrides!AD135,F_Inputs_Formatted!AD135)</f>
        <v>##BLANK</v>
      </c>
      <c r="AE135" s="73" t="str">
        <f>IF(Overrides!AE135&lt;&gt;"",Overrides!AE135,F_Inputs_Formatted!AE135)</f>
        <v>##BLANK</v>
      </c>
      <c r="AF135" s="73" t="str">
        <f>IF(Overrides!AF135&lt;&gt;"",Overrides!AF135,F_Inputs_Formatted!AF135)</f>
        <v>##BLANK</v>
      </c>
      <c r="AG135" s="73" t="str">
        <f>IF(Overrides!AG135&lt;&gt;"",Overrides!AG135,F_Inputs_Formatted!AG135)</f>
        <v>##BLANK</v>
      </c>
      <c r="AH135" s="73" t="str">
        <f>IF(Overrides!AH135&lt;&gt;"",Overrides!AH135,F_Inputs_Formatted!AH135)</f>
        <v>##BLANK</v>
      </c>
      <c r="AI135" s="73" t="str">
        <f>IF(Overrides!AI135&lt;&gt;"",Overrides!AI135,F_Inputs_Formatted!AI135)</f>
        <v>##BLANK</v>
      </c>
      <c r="AK135" s="35"/>
    </row>
    <row r="136" spans="1:37" s="15" customFormat="1" ht="15" x14ac:dyDescent="0.25">
      <c r="A136" s="7"/>
      <c r="B136" s="9" t="s">
        <v>95</v>
      </c>
      <c r="C136" s="9" t="str">
        <f>_xlfn.XLOOKUP($B136,FD_Lists!$B$4:$B$25,FD_Lists!C$4:C$25)</f>
        <v>South East Water</v>
      </c>
      <c r="D136" s="9" t="str">
        <f>_xlfn.XLOOKUP($B136,FD_Lists!$B$4:$B$25,FD_Lists!D$4:D$25)</f>
        <v>England</v>
      </c>
      <c r="E136" s="9" t="str">
        <f>_xlfn.XLOOKUP($B136,FD_Lists!$B$4:$B$25,FD_Lists!E$4:E$25)</f>
        <v>Company</v>
      </c>
      <c r="F136" s="9" t="str">
        <f>_xlfn.XLOOKUP($B136,FD_Lists!$B$4:$B$25,FD_Lists!F$4:F$25)</f>
        <v>WoC</v>
      </c>
      <c r="G136" s="10" t="s">
        <v>116</v>
      </c>
      <c r="H136" s="52" t="s">
        <v>131</v>
      </c>
      <c r="I136" s="11" t="str">
        <f t="shared" si="7"/>
        <v>SEWOUT5_09_G_PR24_OFWAT</v>
      </c>
      <c r="J136" s="11" t="s">
        <v>117</v>
      </c>
      <c r="K136" s="11" t="s">
        <v>118</v>
      </c>
      <c r="L136" s="11" t="s">
        <v>119</v>
      </c>
      <c r="M136" s="64" t="str">
        <f>_xlfn.XLOOKUP(F_Inputs_Formatted!H136,F_Inputs!$B:$B,F_Inputs!C:C)</f>
        <v>Underlying calculations for common performance commitments - wastewater - River water quality?(phosphorus) - Change in phosphorus prevented from entering rivers from partnership working</v>
      </c>
      <c r="N136" s="64" t="str">
        <f>_xlfn.XLOOKUP(F_Inputs_Formatted!H136,F_Inputs!$B:$B,F_Inputs!D:D)</f>
        <v>kg</v>
      </c>
      <c r="O136" s="11">
        <v>4</v>
      </c>
      <c r="P136" s="11"/>
      <c r="Q136" s="73" t="str">
        <f>IF(Overrides!Q136&lt;&gt;"",Overrides!Q136,F_Inputs_Formatted!Q136)</f>
        <v>##BLANK</v>
      </c>
      <c r="R136" s="73" t="str">
        <f>IF(Overrides!R136&lt;&gt;"",Overrides!R136,F_Inputs_Formatted!R136)</f>
        <v>##BLANK</v>
      </c>
      <c r="S136" s="73" t="str">
        <f>IF(Overrides!S136&lt;&gt;"",Overrides!S136,F_Inputs_Formatted!S136)</f>
        <v>##BLANK</v>
      </c>
      <c r="T136" s="73" t="str">
        <f>IF(Overrides!T136&lt;&gt;"",Overrides!T136,F_Inputs_Formatted!T136)</f>
        <v>##BLANK</v>
      </c>
      <c r="U136" s="73" t="str">
        <f>IF(Overrides!U136&lt;&gt;"",Overrides!U136,F_Inputs_Formatted!U136)</f>
        <v>##BLANK</v>
      </c>
      <c r="V136" s="73" t="str">
        <f>IF(Overrides!V136&lt;&gt;"",Overrides!V136,F_Inputs_Formatted!V136)</f>
        <v>##BLANK</v>
      </c>
      <c r="W136" s="73" t="str">
        <f>IF(Overrides!W136&lt;&gt;"",Overrides!W136,F_Inputs_Formatted!W136)</f>
        <v>##BLANK</v>
      </c>
      <c r="X136" s="73" t="str">
        <f>IF(Overrides!X136&lt;&gt;"",Overrides!X136,F_Inputs_Formatted!X136)</f>
        <v>##BLANK</v>
      </c>
      <c r="Y136" s="73" t="str">
        <f>IF(Overrides!Y136&lt;&gt;"",Overrides!Y136,F_Inputs_Formatted!Y136)</f>
        <v>##BLANK</v>
      </c>
      <c r="Z136" s="73" t="str">
        <f>IF(Overrides!Z136&lt;&gt;"",Overrides!Z136,F_Inputs_Formatted!Z136)</f>
        <v>##BLANK</v>
      </c>
      <c r="AA136" s="73" t="str">
        <f>IF(Overrides!AA136&lt;&gt;"",Overrides!AA136,F_Inputs_Formatted!AA136)</f>
        <v>##BLANK</v>
      </c>
      <c r="AB136" s="73" t="str">
        <f>IF(Overrides!AB136&lt;&gt;"",Overrides!AB136,F_Inputs_Formatted!AB136)</f>
        <v>##BLANK</v>
      </c>
      <c r="AC136" s="73" t="str">
        <f>IF(Overrides!AC136&lt;&gt;"",Overrides!AC136,F_Inputs_Formatted!AC136)</f>
        <v>##BLANK</v>
      </c>
      <c r="AD136" s="73" t="str">
        <f>IF(Overrides!AD136&lt;&gt;"",Overrides!AD136,F_Inputs_Formatted!AD136)</f>
        <v>##BLANK</v>
      </c>
      <c r="AE136" s="73" t="str">
        <f>IF(Overrides!AE136&lt;&gt;"",Overrides!AE136,F_Inputs_Formatted!AE136)</f>
        <v>##BLANK</v>
      </c>
      <c r="AF136" s="73" t="str">
        <f>IF(Overrides!AF136&lt;&gt;"",Overrides!AF136,F_Inputs_Formatted!AF136)</f>
        <v>##BLANK</v>
      </c>
      <c r="AG136" s="73" t="str">
        <f>IF(Overrides!AG136&lt;&gt;"",Overrides!AG136,F_Inputs_Formatted!AG136)</f>
        <v>##BLANK</v>
      </c>
      <c r="AH136" s="73" t="str">
        <f>IF(Overrides!AH136&lt;&gt;"",Overrides!AH136,F_Inputs_Formatted!AH136)</f>
        <v>##BLANK</v>
      </c>
      <c r="AI136" s="73" t="str">
        <f>IF(Overrides!AI136&lt;&gt;"",Overrides!AI136,F_Inputs_Formatted!AI136)</f>
        <v>##BLANK</v>
      </c>
      <c r="AK136" s="35"/>
    </row>
    <row r="137" spans="1:37" s="15" customFormat="1" ht="15" x14ac:dyDescent="0.25">
      <c r="A137" s="7"/>
      <c r="B137" s="9" t="s">
        <v>96</v>
      </c>
      <c r="C137" s="9" t="str">
        <f>_xlfn.XLOOKUP($B137,FD_Lists!$B$4:$B$25,FD_Lists!C$4:C$25)</f>
        <v>South Staffordshire Water</v>
      </c>
      <c r="D137" s="9" t="str">
        <f>_xlfn.XLOOKUP($B137,FD_Lists!$B$4:$B$25,FD_Lists!D$4:D$25)</f>
        <v>England</v>
      </c>
      <c r="E137" s="9" t="str">
        <f>_xlfn.XLOOKUP($B137,FD_Lists!$B$4:$B$25,FD_Lists!E$4:E$25)</f>
        <v>Company</v>
      </c>
      <c r="F137" s="9" t="str">
        <f>_xlfn.XLOOKUP($B137,FD_Lists!$B$4:$B$25,FD_Lists!F$4:F$25)</f>
        <v>WoC</v>
      </c>
      <c r="G137" s="10" t="s">
        <v>116</v>
      </c>
      <c r="H137" s="52" t="s">
        <v>131</v>
      </c>
      <c r="I137" s="11" t="str">
        <f t="shared" si="7"/>
        <v>SSCOUT5_09_G_PR24_OFWAT</v>
      </c>
      <c r="J137" s="11" t="s">
        <v>117</v>
      </c>
      <c r="K137" s="11" t="s">
        <v>118</v>
      </c>
      <c r="L137" s="11" t="s">
        <v>119</v>
      </c>
      <c r="M137" s="64" t="str">
        <f>_xlfn.XLOOKUP(F_Inputs_Formatted!H137,F_Inputs!$B:$B,F_Inputs!C:C)</f>
        <v>Underlying calculations for common performance commitments - wastewater - River water quality?(phosphorus) - Change in phosphorus prevented from entering rivers from partnership working</v>
      </c>
      <c r="N137" s="64" t="str">
        <f>_xlfn.XLOOKUP(F_Inputs_Formatted!H137,F_Inputs!$B:$B,F_Inputs!D:D)</f>
        <v>kg</v>
      </c>
      <c r="O137" s="11">
        <v>4</v>
      </c>
      <c r="P137" s="11"/>
      <c r="Q137" s="73" t="str">
        <f>IF(Overrides!Q137&lt;&gt;"",Overrides!Q137,F_Inputs_Formatted!Q137)</f>
        <v>##BLANK</v>
      </c>
      <c r="R137" s="73" t="str">
        <f>IF(Overrides!R137&lt;&gt;"",Overrides!R137,F_Inputs_Formatted!R137)</f>
        <v>##BLANK</v>
      </c>
      <c r="S137" s="73" t="str">
        <f>IF(Overrides!S137&lt;&gt;"",Overrides!S137,F_Inputs_Formatted!S137)</f>
        <v>##BLANK</v>
      </c>
      <c r="T137" s="73" t="str">
        <f>IF(Overrides!T137&lt;&gt;"",Overrides!T137,F_Inputs_Formatted!T137)</f>
        <v>##BLANK</v>
      </c>
      <c r="U137" s="73" t="str">
        <f>IF(Overrides!U137&lt;&gt;"",Overrides!U137,F_Inputs_Formatted!U137)</f>
        <v>##BLANK</v>
      </c>
      <c r="V137" s="73" t="str">
        <f>IF(Overrides!V137&lt;&gt;"",Overrides!V137,F_Inputs_Formatted!V137)</f>
        <v>##BLANK</v>
      </c>
      <c r="W137" s="73" t="str">
        <f>IF(Overrides!W137&lt;&gt;"",Overrides!W137,F_Inputs_Formatted!W137)</f>
        <v>##BLANK</v>
      </c>
      <c r="X137" s="73" t="str">
        <f>IF(Overrides!X137&lt;&gt;"",Overrides!X137,F_Inputs_Formatted!X137)</f>
        <v>##BLANK</v>
      </c>
      <c r="Y137" s="73" t="str">
        <f>IF(Overrides!Y137&lt;&gt;"",Overrides!Y137,F_Inputs_Formatted!Y137)</f>
        <v>##BLANK</v>
      </c>
      <c r="Z137" s="73" t="str">
        <f>IF(Overrides!Z137&lt;&gt;"",Overrides!Z137,F_Inputs_Formatted!Z137)</f>
        <v>##BLANK</v>
      </c>
      <c r="AA137" s="73" t="str">
        <f>IF(Overrides!AA137&lt;&gt;"",Overrides!AA137,F_Inputs_Formatted!AA137)</f>
        <v>##BLANK</v>
      </c>
      <c r="AB137" s="73" t="str">
        <f>IF(Overrides!AB137&lt;&gt;"",Overrides!AB137,F_Inputs_Formatted!AB137)</f>
        <v>##BLANK</v>
      </c>
      <c r="AC137" s="73" t="str">
        <f>IF(Overrides!AC137&lt;&gt;"",Overrides!AC137,F_Inputs_Formatted!AC137)</f>
        <v>##BLANK</v>
      </c>
      <c r="AD137" s="73" t="str">
        <f>IF(Overrides!AD137&lt;&gt;"",Overrides!AD137,F_Inputs_Formatted!AD137)</f>
        <v>##BLANK</v>
      </c>
      <c r="AE137" s="73" t="str">
        <f>IF(Overrides!AE137&lt;&gt;"",Overrides!AE137,F_Inputs_Formatted!AE137)</f>
        <v>##BLANK</v>
      </c>
      <c r="AF137" s="73" t="str">
        <f>IF(Overrides!AF137&lt;&gt;"",Overrides!AF137,F_Inputs_Formatted!AF137)</f>
        <v>##BLANK</v>
      </c>
      <c r="AG137" s="73" t="str">
        <f>IF(Overrides!AG137&lt;&gt;"",Overrides!AG137,F_Inputs_Formatted!AG137)</f>
        <v>##BLANK</v>
      </c>
      <c r="AH137" s="73" t="str">
        <f>IF(Overrides!AH137&lt;&gt;"",Overrides!AH137,F_Inputs_Formatted!AH137)</f>
        <v>##BLANK</v>
      </c>
      <c r="AI137" s="73" t="str">
        <f>IF(Overrides!AI137&lt;&gt;"",Overrides!AI137,F_Inputs_Formatted!AI137)</f>
        <v>##BLANK</v>
      </c>
      <c r="AK137" s="35"/>
    </row>
    <row r="138" spans="1:37" s="15" customFormat="1" ht="15" x14ac:dyDescent="0.25">
      <c r="A138" s="7"/>
      <c r="B138" s="9" t="s">
        <v>100</v>
      </c>
      <c r="C138" s="9" t="str">
        <f>_xlfn.XLOOKUP($B138,FD_Lists!$B$4:$B$25,FD_Lists!C$4:C$25)</f>
        <v>SES Water</v>
      </c>
      <c r="D138" s="9" t="str">
        <f>_xlfn.XLOOKUP($B138,FD_Lists!$B$4:$B$25,FD_Lists!D$4:D$25)</f>
        <v>England</v>
      </c>
      <c r="E138" s="9" t="str">
        <f>_xlfn.XLOOKUP($B138,FD_Lists!$B$4:$B$25,FD_Lists!E$4:E$25)</f>
        <v>Company</v>
      </c>
      <c r="F138" s="9" t="str">
        <f>_xlfn.XLOOKUP($B138,FD_Lists!$B$4:$B$25,FD_Lists!F$4:F$25)</f>
        <v>WoC</v>
      </c>
      <c r="G138" s="10" t="s">
        <v>116</v>
      </c>
      <c r="H138" s="52" t="s">
        <v>131</v>
      </c>
      <c r="I138" s="11" t="str">
        <f t="shared" si="7"/>
        <v>SESOUT5_09_G_PR24_OFWAT</v>
      </c>
      <c r="J138" s="11" t="s">
        <v>117</v>
      </c>
      <c r="K138" s="11" t="s">
        <v>118</v>
      </c>
      <c r="L138" s="11" t="s">
        <v>119</v>
      </c>
      <c r="M138" s="64" t="str">
        <f>_xlfn.XLOOKUP(F_Inputs_Formatted!H138,F_Inputs!$B:$B,F_Inputs!C:C)</f>
        <v>Underlying calculations for common performance commitments - wastewater - River water quality?(phosphorus) - Change in phosphorus prevented from entering rivers from partnership working</v>
      </c>
      <c r="N138" s="64" t="str">
        <f>_xlfn.XLOOKUP(F_Inputs_Formatted!H138,F_Inputs!$B:$B,F_Inputs!D:D)</f>
        <v>kg</v>
      </c>
      <c r="O138" s="11">
        <v>4</v>
      </c>
      <c r="P138" s="11"/>
      <c r="Q138" s="73" t="str">
        <f>IF(Overrides!Q138&lt;&gt;"",Overrides!Q138,F_Inputs_Formatted!Q138)</f>
        <v>##BLANK</v>
      </c>
      <c r="R138" s="73" t="str">
        <f>IF(Overrides!R138&lt;&gt;"",Overrides!R138,F_Inputs_Formatted!R138)</f>
        <v>##BLANK</v>
      </c>
      <c r="S138" s="73" t="str">
        <f>IF(Overrides!S138&lt;&gt;"",Overrides!S138,F_Inputs_Formatted!S138)</f>
        <v>##BLANK</v>
      </c>
      <c r="T138" s="73" t="str">
        <f>IF(Overrides!T138&lt;&gt;"",Overrides!T138,F_Inputs_Formatted!T138)</f>
        <v>##BLANK</v>
      </c>
      <c r="U138" s="73" t="str">
        <f>IF(Overrides!U138&lt;&gt;"",Overrides!U138,F_Inputs_Formatted!U138)</f>
        <v>##BLANK</v>
      </c>
      <c r="V138" s="73" t="str">
        <f>IF(Overrides!V138&lt;&gt;"",Overrides!V138,F_Inputs_Formatted!V138)</f>
        <v>##BLANK</v>
      </c>
      <c r="W138" s="73" t="str">
        <f>IF(Overrides!W138&lt;&gt;"",Overrides!W138,F_Inputs_Formatted!W138)</f>
        <v>##BLANK</v>
      </c>
      <c r="X138" s="73" t="str">
        <f>IF(Overrides!X138&lt;&gt;"",Overrides!X138,F_Inputs_Formatted!X138)</f>
        <v>##BLANK</v>
      </c>
      <c r="Y138" s="73" t="str">
        <f>IF(Overrides!Y138&lt;&gt;"",Overrides!Y138,F_Inputs_Formatted!Y138)</f>
        <v>##BLANK</v>
      </c>
      <c r="Z138" s="73" t="str">
        <f>IF(Overrides!Z138&lt;&gt;"",Overrides!Z138,F_Inputs_Formatted!Z138)</f>
        <v>##BLANK</v>
      </c>
      <c r="AA138" s="73" t="str">
        <f>IF(Overrides!AA138&lt;&gt;"",Overrides!AA138,F_Inputs_Formatted!AA138)</f>
        <v>##BLANK</v>
      </c>
      <c r="AB138" s="73" t="str">
        <f>IF(Overrides!AB138&lt;&gt;"",Overrides!AB138,F_Inputs_Formatted!AB138)</f>
        <v>##BLANK</v>
      </c>
      <c r="AC138" s="73" t="str">
        <f>IF(Overrides!AC138&lt;&gt;"",Overrides!AC138,F_Inputs_Formatted!AC138)</f>
        <v>##BLANK</v>
      </c>
      <c r="AD138" s="73" t="str">
        <f>IF(Overrides!AD138&lt;&gt;"",Overrides!AD138,F_Inputs_Formatted!AD138)</f>
        <v>##BLANK</v>
      </c>
      <c r="AE138" s="73" t="str">
        <f>IF(Overrides!AE138&lt;&gt;"",Overrides!AE138,F_Inputs_Formatted!AE138)</f>
        <v>##BLANK</v>
      </c>
      <c r="AF138" s="73" t="str">
        <f>IF(Overrides!AF138&lt;&gt;"",Overrides!AF138,F_Inputs_Formatted!AF138)</f>
        <v>##BLANK</v>
      </c>
      <c r="AG138" s="73" t="str">
        <f>IF(Overrides!AG138&lt;&gt;"",Overrides!AG138,F_Inputs_Formatted!AG138)</f>
        <v>##BLANK</v>
      </c>
      <c r="AH138" s="73" t="str">
        <f>IF(Overrides!AH138&lt;&gt;"",Overrides!AH138,F_Inputs_Formatted!AH138)</f>
        <v>##BLANK</v>
      </c>
      <c r="AI138" s="73" t="str">
        <f>IF(Overrides!AI138&lt;&gt;"",Overrides!AI138,F_Inputs_Formatted!AI138)</f>
        <v>##BLANK</v>
      </c>
      <c r="AK138" s="35"/>
    </row>
    <row r="139" spans="1:37" s="15" customFormat="1" ht="15" x14ac:dyDescent="0.25">
      <c r="A139" s="7"/>
      <c r="B139" s="9" t="s">
        <v>78</v>
      </c>
      <c r="C139" s="9" t="str">
        <f>_xlfn.XLOOKUP($B139,FD_Lists!$B$4:$B$25,FD_Lists!C$4:C$25)</f>
        <v>South West Water</v>
      </c>
      <c r="D139" s="9" t="str">
        <f>_xlfn.XLOOKUP($B139,FD_Lists!$B$4:$B$25,FD_Lists!D$4:D$25)</f>
        <v>England</v>
      </c>
      <c r="E139" s="9" t="str">
        <f>_xlfn.XLOOKUP($B139,FD_Lists!$B$4:$B$25,FD_Lists!E$4:E$25)</f>
        <v>Company</v>
      </c>
      <c r="F139" s="9" t="str">
        <f>_xlfn.XLOOKUP($B139,FD_Lists!$B$4:$B$25,FD_Lists!F$4:F$25)</f>
        <v>WaSC</v>
      </c>
      <c r="G139" s="10" t="s">
        <v>116</v>
      </c>
      <c r="H139" s="52" t="s">
        <v>131</v>
      </c>
      <c r="I139" s="11" t="str">
        <f t="shared" si="7"/>
        <v>SWBOUT5_09_G_PR24_OFWAT</v>
      </c>
      <c r="J139" s="11" t="s">
        <v>117</v>
      </c>
      <c r="K139" s="11" t="s">
        <v>118</v>
      </c>
      <c r="L139" s="11" t="s">
        <v>119</v>
      </c>
      <c r="M139" s="64" t="str">
        <f>_xlfn.XLOOKUP(F_Inputs_Formatted!H139,F_Inputs!$B:$B,F_Inputs!C:C)</f>
        <v>Underlying calculations for common performance commitments - wastewater - River water quality?(phosphorus) - Change in phosphorus prevented from entering rivers from partnership working</v>
      </c>
      <c r="N139" s="64" t="str">
        <f>_xlfn.XLOOKUP(F_Inputs_Formatted!H139,F_Inputs!$B:$B,F_Inputs!D:D)</f>
        <v>kg</v>
      </c>
      <c r="O139" s="11">
        <v>4</v>
      </c>
      <c r="P139" s="11"/>
      <c r="Q139" s="73">
        <f>IF(Overrides!Q139&lt;&gt;"",Overrides!Q139,F_Inputs_Formatted!Q139)</f>
        <v>0</v>
      </c>
      <c r="R139" s="73">
        <f>IF(Overrides!R139&lt;&gt;"",Overrides!R139,F_Inputs_Formatted!R139)</f>
        <v>0</v>
      </c>
      <c r="S139" s="73">
        <f>IF(Overrides!S139&lt;&gt;"",Overrides!S139,F_Inputs_Formatted!S139)</f>
        <v>0</v>
      </c>
      <c r="T139" s="73">
        <f>IF(Overrides!T139&lt;&gt;"",Overrides!T139,F_Inputs_Formatted!T139)</f>
        <v>0</v>
      </c>
      <c r="U139" s="73">
        <f>IF(Overrides!U139&lt;&gt;"",Overrides!U139,F_Inputs_Formatted!U139)</f>
        <v>0</v>
      </c>
      <c r="V139" s="73">
        <f>IF(Overrides!V139&lt;&gt;"",Overrides!V139,F_Inputs_Formatted!V139)</f>
        <v>0</v>
      </c>
      <c r="W139" s="73">
        <f>IF(Overrides!W139&lt;&gt;"",Overrides!W139,F_Inputs_Formatted!W139)</f>
        <v>0</v>
      </c>
      <c r="X139" s="73">
        <f>IF(Overrides!X139&lt;&gt;"",Overrides!X139,F_Inputs_Formatted!X139)</f>
        <v>0</v>
      </c>
      <c r="Y139" s="73">
        <f>IF(Overrides!Y139&lt;&gt;"",Overrides!Y139,F_Inputs_Formatted!Y139)</f>
        <v>0</v>
      </c>
      <c r="Z139" s="73">
        <f>IF(Overrides!Z139&lt;&gt;"",Overrides!Z139,F_Inputs_Formatted!Z139)</f>
        <v>0</v>
      </c>
      <c r="AA139" s="73">
        <f>IF(Overrides!AA139&lt;&gt;"",Overrides!AA139,F_Inputs_Formatted!AA139)</f>
        <v>0</v>
      </c>
      <c r="AB139" s="73">
        <f>IF(Overrides!AB139&lt;&gt;"",Overrides!AB139,F_Inputs_Formatted!AB139)</f>
        <v>0</v>
      </c>
      <c r="AC139" s="73">
        <f>IF(Overrides!AC139&lt;&gt;"",Overrides!AC139,F_Inputs_Formatted!AC139)</f>
        <v>0</v>
      </c>
      <c r="AD139" s="73">
        <f>IF(Overrides!AD139&lt;&gt;"",Overrides!AD139,F_Inputs_Formatted!AD139)</f>
        <v>0</v>
      </c>
      <c r="AE139" s="73">
        <f>IF(Overrides!AE139&lt;&gt;"",Overrides!AE139,F_Inputs_Formatted!AE139)</f>
        <v>0</v>
      </c>
      <c r="AF139" s="73">
        <f>IF(Overrides!AF139&lt;&gt;"",Overrides!AF139,F_Inputs_Formatted!AF139)</f>
        <v>0</v>
      </c>
      <c r="AG139" s="73">
        <f>IF(Overrides!AG139&lt;&gt;"",Overrides!AG139,F_Inputs_Formatted!AG139)</f>
        <v>0</v>
      </c>
      <c r="AH139" s="73">
        <f>IF(Overrides!AH139&lt;&gt;"",Overrides!AH139,F_Inputs_Formatted!AH139)</f>
        <v>0</v>
      </c>
      <c r="AI139" s="73">
        <f>IF(Overrides!AI139&lt;&gt;"",Overrides!AI139,F_Inputs_Formatted!AI139)</f>
        <v>0</v>
      </c>
      <c r="AK139" s="35"/>
    </row>
    <row r="140" spans="1:37" s="15" customFormat="1" ht="15" x14ac:dyDescent="0.25">
      <c r="A140" s="7"/>
      <c r="B140" s="9" t="s">
        <v>90</v>
      </c>
      <c r="C140" s="9" t="str">
        <f>_xlfn.XLOOKUP($B140,FD_Lists!$B$4:$B$25,FD_Lists!C$4:C$25)</f>
        <v>Bristol Water</v>
      </c>
      <c r="D140" s="9" t="str">
        <f>_xlfn.XLOOKUP($B140,FD_Lists!$B$4:$B$25,FD_Lists!D$4:D$25)</f>
        <v>England</v>
      </c>
      <c r="E140" s="9" t="str">
        <f>_xlfn.XLOOKUP($B140,FD_Lists!$B$4:$B$25,FD_Lists!E$4:E$25)</f>
        <v>Company</v>
      </c>
      <c r="F140" s="9" t="str">
        <f>_xlfn.XLOOKUP($B140,FD_Lists!$B$4:$B$25,FD_Lists!F$4:F$25)</f>
        <v>WoC</v>
      </c>
      <c r="G140" s="10" t="s">
        <v>116</v>
      </c>
      <c r="H140" s="52" t="s">
        <v>131</v>
      </c>
      <c r="I140" s="11" t="str">
        <f t="shared" si="7"/>
        <v>BRLOUT5_09_G_PR24_OFWAT</v>
      </c>
      <c r="J140" s="11" t="s">
        <v>117</v>
      </c>
      <c r="K140" s="11" t="s">
        <v>118</v>
      </c>
      <c r="L140" s="11" t="s">
        <v>119</v>
      </c>
      <c r="M140" s="64" t="str">
        <f>_xlfn.XLOOKUP(F_Inputs_Formatted!H140,F_Inputs!$B:$B,F_Inputs!C:C)</f>
        <v>Underlying calculations for common performance commitments - wastewater - River water quality?(phosphorus) - Change in phosphorus prevented from entering rivers from partnership working</v>
      </c>
      <c r="N140" s="64" t="str">
        <f>_xlfn.XLOOKUP(F_Inputs_Formatted!H140,F_Inputs!$B:$B,F_Inputs!D:D)</f>
        <v>kg</v>
      </c>
      <c r="O140" s="11">
        <v>4</v>
      </c>
      <c r="P140" s="11"/>
      <c r="Q140" s="73" t="str">
        <f>IF(Overrides!Q140&lt;&gt;"",Overrides!Q140,F_Inputs_Formatted!Q140)</f>
        <v>##BLANK</v>
      </c>
      <c r="R140" s="73" t="str">
        <f>IF(Overrides!R140&lt;&gt;"",Overrides!R140,F_Inputs_Formatted!R140)</f>
        <v>##BLANK</v>
      </c>
      <c r="S140" s="73" t="str">
        <f>IF(Overrides!S140&lt;&gt;"",Overrides!S140,F_Inputs_Formatted!S140)</f>
        <v>##BLANK</v>
      </c>
      <c r="T140" s="73" t="str">
        <f>IF(Overrides!T140&lt;&gt;"",Overrides!T140,F_Inputs_Formatted!T140)</f>
        <v>##BLANK</v>
      </c>
      <c r="U140" s="73" t="str">
        <f>IF(Overrides!U140&lt;&gt;"",Overrides!U140,F_Inputs_Formatted!U140)</f>
        <v>##BLANK</v>
      </c>
      <c r="V140" s="73" t="str">
        <f>IF(Overrides!V140&lt;&gt;"",Overrides!V140,F_Inputs_Formatted!V140)</f>
        <v>##BLANK</v>
      </c>
      <c r="W140" s="73" t="str">
        <f>IF(Overrides!W140&lt;&gt;"",Overrides!W140,F_Inputs_Formatted!W140)</f>
        <v>##BLANK</v>
      </c>
      <c r="X140" s="73" t="str">
        <f>IF(Overrides!X140&lt;&gt;"",Overrides!X140,F_Inputs_Formatted!X140)</f>
        <v>##BLANK</v>
      </c>
      <c r="Y140" s="73" t="str">
        <f>IF(Overrides!Y140&lt;&gt;"",Overrides!Y140,F_Inputs_Formatted!Y140)</f>
        <v>##BLANK</v>
      </c>
      <c r="Z140" s="73" t="str">
        <f>IF(Overrides!Z140&lt;&gt;"",Overrides!Z140,F_Inputs_Formatted!Z140)</f>
        <v>##BLANK</v>
      </c>
      <c r="AA140" s="73" t="str">
        <f>IF(Overrides!AA140&lt;&gt;"",Overrides!AA140,F_Inputs_Formatted!AA140)</f>
        <v>##BLANK</v>
      </c>
      <c r="AB140" s="73" t="str">
        <f>IF(Overrides!AB140&lt;&gt;"",Overrides!AB140,F_Inputs_Formatted!AB140)</f>
        <v>##BLANK</v>
      </c>
      <c r="AC140" s="73" t="str">
        <f>IF(Overrides!AC140&lt;&gt;"",Overrides!AC140,F_Inputs_Formatted!AC140)</f>
        <v>##BLANK</v>
      </c>
      <c r="AD140" s="73" t="str">
        <f>IF(Overrides!AD140&lt;&gt;"",Overrides!AD140,F_Inputs_Formatted!AD140)</f>
        <v>##BLANK</v>
      </c>
      <c r="AE140" s="73" t="str">
        <f>IF(Overrides!AE140&lt;&gt;"",Overrides!AE140,F_Inputs_Formatted!AE140)</f>
        <v>##BLANK</v>
      </c>
      <c r="AF140" s="73" t="str">
        <f>IF(Overrides!AF140&lt;&gt;"",Overrides!AF140,F_Inputs_Formatted!AF140)</f>
        <v>##BLANK</v>
      </c>
      <c r="AG140" s="73" t="str">
        <f>IF(Overrides!AG140&lt;&gt;"",Overrides!AG140,F_Inputs_Formatted!AG140)</f>
        <v>##BLANK</v>
      </c>
      <c r="AH140" s="73" t="str">
        <f>IF(Overrides!AH140&lt;&gt;"",Overrides!AH140,F_Inputs_Formatted!AH140)</f>
        <v>##BLANK</v>
      </c>
      <c r="AI140" s="73" t="str">
        <f>IF(Overrides!AI140&lt;&gt;"",Overrides!AI140,F_Inputs_Formatted!AI140)</f>
        <v>##BLANK</v>
      </c>
      <c r="AK140" s="35"/>
    </row>
    <row r="141" spans="1:37" s="15" customFormat="1" ht="15" x14ac:dyDescent="0.25">
      <c r="A141" s="7"/>
      <c r="B141" s="8" t="s">
        <v>47</v>
      </c>
      <c r="C141" s="9" t="str">
        <f>_xlfn.XLOOKUP($B141,FD_Lists!$B$4:$B$25,FD_Lists!C$4:C$25)</f>
        <v>Anglian Water</v>
      </c>
      <c r="D141" s="9" t="str">
        <f>_xlfn.XLOOKUP($B141,FD_Lists!$B$4:$B$25,FD_Lists!D$4:D$25)</f>
        <v>England</v>
      </c>
      <c r="E141" s="9" t="str">
        <f>_xlfn.XLOOKUP($B141,FD_Lists!$B$4:$B$25,FD_Lists!E$4:E$25)</f>
        <v>Company</v>
      </c>
      <c r="F141" s="9" t="str">
        <f>_xlfn.XLOOKUP($B141,FD_Lists!$B$4:$B$25,FD_Lists!F$4:F$25)</f>
        <v>WaSC</v>
      </c>
      <c r="G141" s="10" t="s">
        <v>116</v>
      </c>
      <c r="H141" s="52" t="s">
        <v>132</v>
      </c>
      <c r="I141" s="11" t="str">
        <f>B141&amp;H141</f>
        <v>ANHOUT5_09_H_PR24_OFWAT</v>
      </c>
      <c r="J141" s="11" t="s">
        <v>117</v>
      </c>
      <c r="K141" s="11" t="s">
        <v>118</v>
      </c>
      <c r="L141" s="11" t="s">
        <v>119</v>
      </c>
      <c r="M141" s="64" t="str">
        <f>_xlfn.XLOOKUP(F_Inputs_Formatted!H141,F_Inputs!$B:$B,F_Inputs!C:C)</f>
        <v>Underlying calculations for common performance commitments - wastewater - River water quality?(phosphorus) - Reduction in phosphorus from 2020</v>
      </c>
      <c r="N141" s="64" t="str">
        <f>_xlfn.XLOOKUP(F_Inputs_Formatted!H141,F_Inputs!$B:$B,F_Inputs!D:D)</f>
        <v>kg</v>
      </c>
      <c r="O141" s="11">
        <v>4</v>
      </c>
      <c r="P141" s="11"/>
      <c r="Q141" s="73">
        <f>IF(Overrides!Q141&lt;&gt;"",Overrides!Q141,F_Inputs_Formatted!Q141)</f>
        <v>0</v>
      </c>
      <c r="R141" s="73">
        <f>IF(Overrides!R141&lt;&gt;"",Overrides!R141,F_Inputs_Formatted!R141)</f>
        <v>-43268</v>
      </c>
      <c r="S141" s="73">
        <f>IF(Overrides!S141&lt;&gt;"",Overrides!S141,F_Inputs_Formatted!S141)</f>
        <v>-28594</v>
      </c>
      <c r="T141" s="73">
        <f>IF(Overrides!T141&lt;&gt;"",Overrides!T141,F_Inputs_Formatted!T141)</f>
        <v>-295286</v>
      </c>
      <c r="U141" s="73">
        <f>IF(Overrides!U141&lt;&gt;"",Overrides!U141,F_Inputs_Formatted!U141)</f>
        <v>-394160</v>
      </c>
      <c r="V141" s="73">
        <f>IF(Overrides!V141&lt;&gt;"",Overrides!V141,F_Inputs_Formatted!V141)</f>
        <v>-442220</v>
      </c>
      <c r="W141" s="73">
        <f>IF(Overrides!W141&lt;&gt;"",Overrides!W141,F_Inputs_Formatted!W141)</f>
        <v>-401030</v>
      </c>
      <c r="X141" s="73">
        <f>IF(Overrides!X141&lt;&gt;"",Overrides!X141,F_Inputs_Formatted!X141)</f>
        <v>-374868</v>
      </c>
      <c r="Y141" s="73">
        <f>IF(Overrides!Y141&lt;&gt;"",Overrides!Y141,F_Inputs_Formatted!Y141)</f>
        <v>-343798</v>
      </c>
      <c r="Z141" s="73">
        <f>IF(Overrides!Z141&lt;&gt;"",Overrides!Z141,F_Inputs_Formatted!Z141)</f>
        <v>0</v>
      </c>
      <c r="AA141" s="73">
        <f>IF(Overrides!AA141&lt;&gt;"",Overrides!AA141,F_Inputs_Formatted!AA141)</f>
        <v>12295</v>
      </c>
      <c r="AB141" s="73">
        <f>IF(Overrides!AB141&lt;&gt;"",Overrides!AB141,F_Inputs_Formatted!AB141)</f>
        <v>53721</v>
      </c>
      <c r="AC141" s="73">
        <f>IF(Overrides!AC141&lt;&gt;"",Overrides!AC141,F_Inputs_Formatted!AC141)</f>
        <v>-5681</v>
      </c>
      <c r="AD141" s="73">
        <f>IF(Overrides!AD141&lt;&gt;"",Overrides!AD141,F_Inputs_Formatted!AD141)</f>
        <v>-63368</v>
      </c>
      <c r="AE141" s="73">
        <f>IF(Overrides!AE141&lt;&gt;"",Overrides!AE141,F_Inputs_Formatted!AE141)</f>
        <v>126352</v>
      </c>
      <c r="AF141" s="73">
        <f>IF(Overrides!AF141&lt;&gt;"",Overrides!AF141,F_Inputs_Formatted!AF141)</f>
        <v>122497</v>
      </c>
      <c r="AG141" s="73">
        <f>IF(Overrides!AG141&lt;&gt;"",Overrides!AG141,F_Inputs_Formatted!AG141)</f>
        <v>128411</v>
      </c>
      <c r="AH141" s="73">
        <f>IF(Overrides!AH141&lt;&gt;"",Overrides!AH141,F_Inputs_Formatted!AH141)</f>
        <v>138438</v>
      </c>
      <c r="AI141" s="73">
        <f>IF(Overrides!AI141&lt;&gt;"",Overrides!AI141,F_Inputs_Formatted!AI141)</f>
        <v>137571</v>
      </c>
      <c r="AK141" s="35"/>
    </row>
    <row r="142" spans="1:37" s="15" customFormat="1" ht="15" x14ac:dyDescent="0.25">
      <c r="A142" s="7"/>
      <c r="B142" s="9" t="s">
        <v>69</v>
      </c>
      <c r="C142" s="9" t="str">
        <f>_xlfn.XLOOKUP($B142,FD_Lists!$B$4:$B$25,FD_Lists!C$4:C$25)</f>
        <v>Dŵr Cymru</v>
      </c>
      <c r="D142" s="9" t="str">
        <f>_xlfn.XLOOKUP($B142,FD_Lists!$B$4:$B$25,FD_Lists!D$4:D$25)</f>
        <v>Wales</v>
      </c>
      <c r="E142" s="9" t="str">
        <f>_xlfn.XLOOKUP($B142,FD_Lists!$B$4:$B$25,FD_Lists!E$4:E$25)</f>
        <v>Company</v>
      </c>
      <c r="F142" s="9" t="str">
        <f>_xlfn.XLOOKUP($B142,FD_Lists!$B$4:$B$25,FD_Lists!F$4:F$25)</f>
        <v>WaSC</v>
      </c>
      <c r="G142" s="10" t="s">
        <v>116</v>
      </c>
      <c r="H142" s="52" t="s">
        <v>132</v>
      </c>
      <c r="I142" s="11" t="str">
        <f t="shared" ref="I142:I157" si="8">B142&amp;H142</f>
        <v>WSHOUT5_09_H_PR24_OFWAT</v>
      </c>
      <c r="J142" s="11" t="s">
        <v>117</v>
      </c>
      <c r="K142" s="11" t="s">
        <v>118</v>
      </c>
      <c r="L142" s="11" t="s">
        <v>119</v>
      </c>
      <c r="M142" s="64" t="str">
        <f>_xlfn.XLOOKUP(F_Inputs_Formatted!H142,F_Inputs!$B:$B,F_Inputs!C:C)</f>
        <v>Underlying calculations for common performance commitments - wastewater - River water quality?(phosphorus) - Reduction in phosphorus from 2020</v>
      </c>
      <c r="N142" s="64" t="str">
        <f>_xlfn.XLOOKUP(F_Inputs_Formatted!H142,F_Inputs!$B:$B,F_Inputs!D:D)</f>
        <v>kg</v>
      </c>
      <c r="O142" s="11">
        <v>4</v>
      </c>
      <c r="P142" s="11"/>
      <c r="Q142" s="73">
        <f>IF(Overrides!Q142&lt;&gt;"",Overrides!Q142,F_Inputs_Formatted!Q142)</f>
        <v>20004.174500000001</v>
      </c>
      <c r="R142" s="73">
        <f>IF(Overrides!R142&lt;&gt;"",Overrides!R142,F_Inputs_Formatted!R142)</f>
        <v>17928.231199999998</v>
      </c>
      <c r="S142" s="73">
        <f>IF(Overrides!S142&lt;&gt;"",Overrides!S142,F_Inputs_Formatted!S142)</f>
        <v>6948.5010000000002</v>
      </c>
      <c r="T142" s="73">
        <f>IF(Overrides!T142&lt;&gt;"",Overrides!T142,F_Inputs_Formatted!T142)</f>
        <v>10158.2323</v>
      </c>
      <c r="U142" s="73">
        <f>IF(Overrides!U142&lt;&gt;"",Overrides!U142,F_Inputs_Formatted!U142)</f>
        <v>-13138.8315</v>
      </c>
      <c r="V142" s="73">
        <f>IF(Overrides!V142&lt;&gt;"",Overrides!V142,F_Inputs_Formatted!V142)</f>
        <v>3740.6430999999998</v>
      </c>
      <c r="W142" s="73">
        <f>IF(Overrides!W142&lt;&gt;"",Overrides!W142,F_Inputs_Formatted!W142)</f>
        <v>-2914.6217999999999</v>
      </c>
      <c r="X142" s="73">
        <f>IF(Overrides!X142&lt;&gt;"",Overrides!X142,F_Inputs_Formatted!X142)</f>
        <v>-1856.5552</v>
      </c>
      <c r="Y142" s="73">
        <f>IF(Overrides!Y142&lt;&gt;"",Overrides!Y142,F_Inputs_Formatted!Y142)</f>
        <v>-351.86110000000002</v>
      </c>
      <c r="Z142" s="73">
        <f>IF(Overrides!Z142&lt;&gt;"",Overrides!Z142,F_Inputs_Formatted!Z142)</f>
        <v>0</v>
      </c>
      <c r="AA142" s="73">
        <f>IF(Overrides!AA142&lt;&gt;"",Overrides!AA142,F_Inputs_Formatted!AA142)</f>
        <v>6808.2659000000003</v>
      </c>
      <c r="AB142" s="73">
        <f>IF(Overrides!AB142&lt;&gt;"",Overrides!AB142,F_Inputs_Formatted!AB142)</f>
        <v>11238.1333</v>
      </c>
      <c r="AC142" s="73">
        <f>IF(Overrides!AC142&lt;&gt;"",Overrides!AC142,F_Inputs_Formatted!AC142)</f>
        <v>24.4619</v>
      </c>
      <c r="AD142" s="73">
        <f>IF(Overrides!AD142&lt;&gt;"",Overrides!AD142,F_Inputs_Formatted!AD142)</f>
        <v>39804.144899999999</v>
      </c>
      <c r="AE142" s="73">
        <f>IF(Overrides!AE142&lt;&gt;"",Overrides!AE142,F_Inputs_Formatted!AE142)</f>
        <v>43706.676299999999</v>
      </c>
      <c r="AF142" s="73">
        <f>IF(Overrides!AF142&lt;&gt;"",Overrides!AF142,F_Inputs_Formatted!AF142)</f>
        <v>87757.579199999993</v>
      </c>
      <c r="AG142" s="73">
        <f>IF(Overrides!AG142&lt;&gt;"",Overrides!AG142,F_Inputs_Formatted!AG142)</f>
        <v>87970.363700000002</v>
      </c>
      <c r="AH142" s="73">
        <f>IF(Overrides!AH142&lt;&gt;"",Overrides!AH142,F_Inputs_Formatted!AH142)</f>
        <v>98051.1106</v>
      </c>
      <c r="AI142" s="73">
        <f>IF(Overrides!AI142&lt;&gt;"",Overrides!AI142,F_Inputs_Formatted!AI142)</f>
        <v>98739.268899999995</v>
      </c>
      <c r="AK142" s="35"/>
    </row>
    <row r="143" spans="1:37" s="15" customFormat="1" ht="15" x14ac:dyDescent="0.25">
      <c r="A143" s="7"/>
      <c r="B143" s="9" t="s">
        <v>71</v>
      </c>
      <c r="C143" s="9" t="str">
        <f>_xlfn.XLOOKUP($B143,FD_Lists!$B$4:$B$25,FD_Lists!C$4:C$25)</f>
        <v>Hafren Dyfrdwy</v>
      </c>
      <c r="D143" s="9" t="str">
        <f>_xlfn.XLOOKUP($B143,FD_Lists!$B$4:$B$25,FD_Lists!D$4:D$25)</f>
        <v>Wales</v>
      </c>
      <c r="E143" s="9" t="str">
        <f>_xlfn.XLOOKUP($B143,FD_Lists!$B$4:$B$25,FD_Lists!E$4:E$25)</f>
        <v>Company</v>
      </c>
      <c r="F143" s="9" t="str">
        <f>_xlfn.XLOOKUP($B143,FD_Lists!$B$4:$B$25,FD_Lists!F$4:F$25)</f>
        <v>WaSC</v>
      </c>
      <c r="G143" s="10" t="s">
        <v>116</v>
      </c>
      <c r="H143" s="52" t="s">
        <v>132</v>
      </c>
      <c r="I143" s="11" t="str">
        <f t="shared" si="8"/>
        <v>HDDOUT5_09_H_PR24_OFWAT</v>
      </c>
      <c r="J143" s="11" t="s">
        <v>117</v>
      </c>
      <c r="K143" s="11" t="s">
        <v>118</v>
      </c>
      <c r="L143" s="11" t="s">
        <v>119</v>
      </c>
      <c r="M143" s="64" t="str">
        <f>_xlfn.XLOOKUP(F_Inputs_Formatted!H143,F_Inputs!$B:$B,F_Inputs!C:C)</f>
        <v>Underlying calculations for common performance commitments - wastewater - River water quality?(phosphorus) - Reduction in phosphorus from 2020</v>
      </c>
      <c r="N143" s="64" t="str">
        <f>_xlfn.XLOOKUP(F_Inputs_Formatted!H143,F_Inputs!$B:$B,F_Inputs!D:D)</f>
        <v>kg</v>
      </c>
      <c r="O143" s="11">
        <v>4</v>
      </c>
      <c r="P143" s="11"/>
      <c r="Q143" s="73">
        <f>IF(Overrides!Q143&lt;&gt;"",Overrides!Q143,F_Inputs_Formatted!Q143)</f>
        <v>-133.59039999999999</v>
      </c>
      <c r="R143" s="73">
        <f>IF(Overrides!R143&lt;&gt;"",Overrides!R143,F_Inputs_Formatted!R143)</f>
        <v>-22.960899999999999</v>
      </c>
      <c r="S143" s="73">
        <f>IF(Overrides!S143&lt;&gt;"",Overrides!S143,F_Inputs_Formatted!S143)</f>
        <v>7.1242000000000001</v>
      </c>
      <c r="T143" s="73">
        <f>IF(Overrides!T143&lt;&gt;"",Overrides!T143,F_Inputs_Formatted!T143)</f>
        <v>10.837400000000001</v>
      </c>
      <c r="U143" s="73">
        <f>IF(Overrides!U143&lt;&gt;"",Overrides!U143,F_Inputs_Formatted!U143)</f>
        <v>-129.75899999999999</v>
      </c>
      <c r="V143" s="73">
        <f>IF(Overrides!V143&lt;&gt;"",Overrides!V143,F_Inputs_Formatted!V143)</f>
        <v>-16.237100000000002</v>
      </c>
      <c r="W143" s="73">
        <f>IF(Overrides!W143&lt;&gt;"",Overrides!W143,F_Inputs_Formatted!W143)</f>
        <v>-7.7344999999999997</v>
      </c>
      <c r="X143" s="73">
        <f>IF(Overrides!X143&lt;&gt;"",Overrides!X143,F_Inputs_Formatted!X143)</f>
        <v>20.517900000000001</v>
      </c>
      <c r="Y143" s="73">
        <f>IF(Overrides!Y143&lt;&gt;"",Overrides!Y143,F_Inputs_Formatted!Y143)</f>
        <v>25.613</v>
      </c>
      <c r="Z143" s="73">
        <f>IF(Overrides!Z143&lt;&gt;"",Overrides!Z143,F_Inputs_Formatted!Z143)</f>
        <v>0</v>
      </c>
      <c r="AA143" s="73">
        <f>IF(Overrides!AA143&lt;&gt;"",Overrides!AA143,F_Inputs_Formatted!AA143)</f>
        <v>-29.446400000000001</v>
      </c>
      <c r="AB143" s="73">
        <f>IF(Overrides!AB143&lt;&gt;"",Overrides!AB143,F_Inputs_Formatted!AB143)</f>
        <v>-74.989599999999996</v>
      </c>
      <c r="AC143" s="73">
        <f>IF(Overrides!AC143&lt;&gt;"",Overrides!AC143,F_Inputs_Formatted!AC143)</f>
        <v>0</v>
      </c>
      <c r="AD143" s="73">
        <f>IF(Overrides!AD143&lt;&gt;"",Overrides!AD143,F_Inputs_Formatted!AD143)</f>
        <v>0</v>
      </c>
      <c r="AE143" s="73">
        <f>IF(Overrides!AE143&lt;&gt;"",Overrides!AE143,F_Inputs_Formatted!AE143)</f>
        <v>3443.2865999999999</v>
      </c>
      <c r="AF143" s="73">
        <f>IF(Overrides!AF143&lt;&gt;"",Overrides!AF143,F_Inputs_Formatted!AF143)</f>
        <v>3443.2865999999999</v>
      </c>
      <c r="AG143" s="73">
        <f>IF(Overrides!AG143&lt;&gt;"",Overrides!AG143,F_Inputs_Formatted!AG143)</f>
        <v>3443.2865999999999</v>
      </c>
      <c r="AH143" s="73">
        <f>IF(Overrides!AH143&lt;&gt;"",Overrides!AH143,F_Inputs_Formatted!AH143)</f>
        <v>3443.2865999999999</v>
      </c>
      <c r="AI143" s="73">
        <f>IF(Overrides!AI143&lt;&gt;"",Overrides!AI143,F_Inputs_Formatted!AI143)</f>
        <v>3443.2865999999999</v>
      </c>
      <c r="AK143" s="35"/>
    </row>
    <row r="144" spans="1:37" s="15" customFormat="1" ht="15" x14ac:dyDescent="0.25">
      <c r="A144" s="7"/>
      <c r="B144" s="9" t="s">
        <v>75</v>
      </c>
      <c r="C144" s="9" t="str">
        <f>_xlfn.XLOOKUP($B144,FD_Lists!$B$4:$B$25,FD_Lists!C$4:C$25)</f>
        <v>Northumbrian Water</v>
      </c>
      <c r="D144" s="9" t="str">
        <f>_xlfn.XLOOKUP($B144,FD_Lists!$B$4:$B$25,FD_Lists!D$4:D$25)</f>
        <v>England</v>
      </c>
      <c r="E144" s="9" t="str">
        <f>_xlfn.XLOOKUP($B144,FD_Lists!$B$4:$B$25,FD_Lists!E$4:E$25)</f>
        <v>Company</v>
      </c>
      <c r="F144" s="9" t="str">
        <f>_xlfn.XLOOKUP($B144,FD_Lists!$B$4:$B$25,FD_Lists!F$4:F$25)</f>
        <v>WaSC</v>
      </c>
      <c r="G144" s="10" t="s">
        <v>116</v>
      </c>
      <c r="H144" s="52" t="s">
        <v>132</v>
      </c>
      <c r="I144" s="11" t="str">
        <f t="shared" si="8"/>
        <v>NESOUT5_09_H_PR24_OFWAT</v>
      </c>
      <c r="J144" s="11" t="s">
        <v>117</v>
      </c>
      <c r="K144" s="11" t="s">
        <v>118</v>
      </c>
      <c r="L144" s="11" t="s">
        <v>119</v>
      </c>
      <c r="M144" s="64" t="str">
        <f>_xlfn.XLOOKUP(F_Inputs_Formatted!H144,F_Inputs!$B:$B,F_Inputs!C:C)</f>
        <v>Underlying calculations for common performance commitments - wastewater - River water quality?(phosphorus) - Reduction in phosphorus from 2020</v>
      </c>
      <c r="N144" s="64" t="str">
        <f>_xlfn.XLOOKUP(F_Inputs_Formatted!H144,F_Inputs!$B:$B,F_Inputs!D:D)</f>
        <v>kg</v>
      </c>
      <c r="O144" s="11">
        <v>4</v>
      </c>
      <c r="P144" s="11"/>
      <c r="Q144" s="73">
        <f>IF(Overrides!Q144&lt;&gt;"",Overrides!Q144,F_Inputs_Formatted!Q144)</f>
        <v>0</v>
      </c>
      <c r="R144" s="73">
        <f>IF(Overrides!R144&lt;&gt;"",Overrides!R144,F_Inputs_Formatted!R144)</f>
        <v>0</v>
      </c>
      <c r="S144" s="73">
        <f>IF(Overrides!S144&lt;&gt;"",Overrides!S144,F_Inputs_Formatted!S144)</f>
        <v>0</v>
      </c>
      <c r="T144" s="73">
        <f>IF(Overrides!T144&lt;&gt;"",Overrides!T144,F_Inputs_Formatted!T144)</f>
        <v>0</v>
      </c>
      <c r="U144" s="73">
        <f>IF(Overrides!U144&lt;&gt;"",Overrides!U144,F_Inputs_Formatted!U144)</f>
        <v>0</v>
      </c>
      <c r="V144" s="73">
        <f>IF(Overrides!V144&lt;&gt;"",Overrides!V144,F_Inputs_Formatted!V144)</f>
        <v>0</v>
      </c>
      <c r="W144" s="73">
        <f>IF(Overrides!W144&lt;&gt;"",Overrides!W144,F_Inputs_Formatted!W144)</f>
        <v>0</v>
      </c>
      <c r="X144" s="73">
        <f>IF(Overrides!X144&lt;&gt;"",Overrides!X144,F_Inputs_Formatted!X144)</f>
        <v>0</v>
      </c>
      <c r="Y144" s="73">
        <f>IF(Overrides!Y144&lt;&gt;"",Overrides!Y144,F_Inputs_Formatted!Y144)</f>
        <v>0</v>
      </c>
      <c r="Z144" s="73">
        <f>IF(Overrides!Z144&lt;&gt;"",Overrides!Z144,F_Inputs_Formatted!Z144)</f>
        <v>0</v>
      </c>
      <c r="AA144" s="73">
        <f>IF(Overrides!AA144&lt;&gt;"",Overrides!AA144,F_Inputs_Formatted!AA144)</f>
        <v>2277.4249</v>
      </c>
      <c r="AB144" s="73">
        <f>IF(Overrides!AB144&lt;&gt;"",Overrides!AB144,F_Inputs_Formatted!AB144)</f>
        <v>6394.0753999999997</v>
      </c>
      <c r="AC144" s="73">
        <f>IF(Overrides!AC144&lt;&gt;"",Overrides!AC144,F_Inputs_Formatted!AC144)</f>
        <v>2649.4971</v>
      </c>
      <c r="AD144" s="73">
        <f>IF(Overrides!AD144&lt;&gt;"",Overrides!AD144,F_Inputs_Formatted!AD144)</f>
        <v>-28286.611199999999</v>
      </c>
      <c r="AE144" s="73">
        <f>IF(Overrides!AE144&lt;&gt;"",Overrides!AE144,F_Inputs_Formatted!AE144)</f>
        <v>-10004.439700000001</v>
      </c>
      <c r="AF144" s="73">
        <f>IF(Overrides!AF144&lt;&gt;"",Overrides!AF144,F_Inputs_Formatted!AF144)</f>
        <v>-9210.9467999999997</v>
      </c>
      <c r="AG144" s="73">
        <f>IF(Overrides!AG144&lt;&gt;"",Overrides!AG144,F_Inputs_Formatted!AG144)</f>
        <v>7121.2232999999997</v>
      </c>
      <c r="AH144" s="73">
        <f>IF(Overrides!AH144&lt;&gt;"",Overrides!AH144,F_Inputs_Formatted!AH144)</f>
        <v>12207.785599999999</v>
      </c>
      <c r="AI144" s="73">
        <f>IF(Overrides!AI144&lt;&gt;"",Overrides!AI144,F_Inputs_Formatted!AI144)</f>
        <v>12434.687400000001</v>
      </c>
      <c r="AK144" s="35"/>
    </row>
    <row r="145" spans="1:42" s="15" customFormat="1" ht="15" x14ac:dyDescent="0.25">
      <c r="A145" s="7"/>
      <c r="B145" s="9" t="s">
        <v>76</v>
      </c>
      <c r="C145" s="9" t="str">
        <f>_xlfn.XLOOKUP($B145,FD_Lists!$B$4:$B$25,FD_Lists!C$4:C$25)</f>
        <v>Severn Trent Water</v>
      </c>
      <c r="D145" s="9" t="str">
        <f>_xlfn.XLOOKUP($B145,FD_Lists!$B$4:$B$25,FD_Lists!D$4:D$25)</f>
        <v>England</v>
      </c>
      <c r="E145" s="9" t="str">
        <f>_xlfn.XLOOKUP($B145,FD_Lists!$B$4:$B$25,FD_Lists!E$4:E$25)</f>
        <v>Company</v>
      </c>
      <c r="F145" s="9" t="str">
        <f>_xlfn.XLOOKUP($B145,FD_Lists!$B$4:$B$25,FD_Lists!F$4:F$25)</f>
        <v>WaSC</v>
      </c>
      <c r="G145" s="10" t="s">
        <v>116</v>
      </c>
      <c r="H145" s="52" t="s">
        <v>132</v>
      </c>
      <c r="I145" s="11" t="str">
        <f t="shared" si="8"/>
        <v>SVEOUT5_09_H_PR24_OFWAT</v>
      </c>
      <c r="J145" s="11" t="s">
        <v>117</v>
      </c>
      <c r="K145" s="11" t="s">
        <v>118</v>
      </c>
      <c r="L145" s="11" t="s">
        <v>119</v>
      </c>
      <c r="M145" s="64" t="str">
        <f>_xlfn.XLOOKUP(F_Inputs_Formatted!H145,F_Inputs!$B:$B,F_Inputs!C:C)</f>
        <v>Underlying calculations for common performance commitments - wastewater - River water quality?(phosphorus) - Reduction in phosphorus from 2020</v>
      </c>
      <c r="N145" s="64" t="str">
        <f>_xlfn.XLOOKUP(F_Inputs_Formatted!H145,F_Inputs!$B:$B,F_Inputs!D:D)</f>
        <v>kg</v>
      </c>
      <c r="O145" s="11">
        <v>4</v>
      </c>
      <c r="P145" s="11"/>
      <c r="Q145" s="73">
        <f>IF(Overrides!Q145&lt;&gt;"",Overrides!Q145,F_Inputs_Formatted!Q145)</f>
        <v>0</v>
      </c>
      <c r="R145" s="73">
        <f>IF(Overrides!R145&lt;&gt;"",Overrides!R145,F_Inputs_Formatted!R145)</f>
        <v>0</v>
      </c>
      <c r="S145" s="73">
        <f>IF(Overrides!S145&lt;&gt;"",Overrides!S145,F_Inputs_Formatted!S145)</f>
        <v>0</v>
      </c>
      <c r="T145" s="73">
        <f>IF(Overrides!T145&lt;&gt;"",Overrides!T145,F_Inputs_Formatted!T145)</f>
        <v>0</v>
      </c>
      <c r="U145" s="73">
        <f>IF(Overrides!U145&lt;&gt;"",Overrides!U145,F_Inputs_Formatted!U145)</f>
        <v>0</v>
      </c>
      <c r="V145" s="73">
        <f>IF(Overrides!V145&lt;&gt;"",Overrides!V145,F_Inputs_Formatted!V145)</f>
        <v>0</v>
      </c>
      <c r="W145" s="73">
        <f>IF(Overrides!W145&lt;&gt;"",Overrides!W145,F_Inputs_Formatted!W145)</f>
        <v>0</v>
      </c>
      <c r="X145" s="73">
        <f>IF(Overrides!X145&lt;&gt;"",Overrides!X145,F_Inputs_Formatted!X145)</f>
        <v>0</v>
      </c>
      <c r="Y145" s="73">
        <f>IF(Overrides!Y145&lt;&gt;"",Overrides!Y145,F_Inputs_Formatted!Y145)</f>
        <v>0</v>
      </c>
      <c r="Z145" s="73">
        <f>IF(Overrides!Z145&lt;&gt;"",Overrides!Z145,F_Inputs_Formatted!Z145)</f>
        <v>0</v>
      </c>
      <c r="AA145" s="73">
        <f>IF(Overrides!AA145&lt;&gt;"",Overrides!AA145,F_Inputs_Formatted!AA145)</f>
        <v>184831.89910000001</v>
      </c>
      <c r="AB145" s="73">
        <f>IF(Overrides!AB145&lt;&gt;"",Overrides!AB145,F_Inputs_Formatted!AB145)</f>
        <v>169482.05960000001</v>
      </c>
      <c r="AC145" s="73">
        <f>IF(Overrides!AC145&lt;&gt;"",Overrides!AC145,F_Inputs_Formatted!AC145)</f>
        <v>180966.53</v>
      </c>
      <c r="AD145" s="73">
        <f>IF(Overrides!AD145&lt;&gt;"",Overrides!AD145,F_Inputs_Formatted!AD145)</f>
        <v>186267.44639999999</v>
      </c>
      <c r="AE145" s="73">
        <f>IF(Overrides!AE145&lt;&gt;"",Overrides!AE145,F_Inputs_Formatted!AE145)</f>
        <v>585367.69090000005</v>
      </c>
      <c r="AF145" s="73">
        <f>IF(Overrides!AF145&lt;&gt;"",Overrides!AF145,F_Inputs_Formatted!AF145)</f>
        <v>623415.72560000001</v>
      </c>
      <c r="AG145" s="73">
        <f>IF(Overrides!AG145&lt;&gt;"",Overrides!AG145,F_Inputs_Formatted!AG145)</f>
        <v>779730.41119999997</v>
      </c>
      <c r="AH145" s="73">
        <f>IF(Overrides!AH145&lt;&gt;"",Overrides!AH145,F_Inputs_Formatted!AH145)</f>
        <v>886671.86739999999</v>
      </c>
      <c r="AI145" s="73">
        <f>IF(Overrides!AI145&lt;&gt;"",Overrides!AI145,F_Inputs_Formatted!AI145)</f>
        <v>886671.86739999999</v>
      </c>
      <c r="AK145" s="35"/>
    </row>
    <row r="146" spans="1:42" s="15" customFormat="1" ht="15" x14ac:dyDescent="0.25">
      <c r="A146" s="7"/>
      <c r="B146" s="9" t="s">
        <v>81</v>
      </c>
      <c r="C146" s="9" t="str">
        <f>_xlfn.XLOOKUP($B146,FD_Lists!$B$4:$B$25,FD_Lists!C$4:C$25)</f>
        <v>Southern Water</v>
      </c>
      <c r="D146" s="9" t="str">
        <f>_xlfn.XLOOKUP($B146,FD_Lists!$B$4:$B$25,FD_Lists!D$4:D$25)</f>
        <v>England</v>
      </c>
      <c r="E146" s="9" t="str">
        <f>_xlfn.XLOOKUP($B146,FD_Lists!$B$4:$B$25,FD_Lists!E$4:E$25)</f>
        <v>Company</v>
      </c>
      <c r="F146" s="9" t="str">
        <f>_xlfn.XLOOKUP($B146,FD_Lists!$B$4:$B$25,FD_Lists!F$4:F$25)</f>
        <v>WaSC</v>
      </c>
      <c r="G146" s="10" t="s">
        <v>116</v>
      </c>
      <c r="H146" s="52" t="s">
        <v>132</v>
      </c>
      <c r="I146" s="11" t="str">
        <f t="shared" si="8"/>
        <v>SRNOUT5_09_H_PR24_OFWAT</v>
      </c>
      <c r="J146" s="11" t="s">
        <v>117</v>
      </c>
      <c r="K146" s="11" t="s">
        <v>118</v>
      </c>
      <c r="L146" s="11" t="s">
        <v>119</v>
      </c>
      <c r="M146" s="64" t="str">
        <f>_xlfn.XLOOKUP(F_Inputs_Formatted!H146,F_Inputs!$B:$B,F_Inputs!C:C)</f>
        <v>Underlying calculations for common performance commitments - wastewater - River water quality?(phosphorus) - Reduction in phosphorus from 2020</v>
      </c>
      <c r="N146" s="64" t="str">
        <f>_xlfn.XLOOKUP(F_Inputs_Formatted!H146,F_Inputs!$B:$B,F_Inputs!D:D)</f>
        <v>kg</v>
      </c>
      <c r="O146" s="11">
        <v>4</v>
      </c>
      <c r="P146" s="11"/>
      <c r="Q146" s="73">
        <f>IF(Overrides!Q146&lt;&gt;"",Overrides!Q146,F_Inputs_Formatted!Q146)</f>
        <v>0</v>
      </c>
      <c r="R146" s="73">
        <f>IF(Overrides!R146&lt;&gt;"",Overrides!R146,F_Inputs_Formatted!R146)</f>
        <v>0</v>
      </c>
      <c r="S146" s="73">
        <f>IF(Overrides!S146&lt;&gt;"",Overrides!S146,F_Inputs_Formatted!S146)</f>
        <v>0</v>
      </c>
      <c r="T146" s="73">
        <f>IF(Overrides!T146&lt;&gt;"",Overrides!T146,F_Inputs_Formatted!T146)</f>
        <v>0</v>
      </c>
      <c r="U146" s="73">
        <f>IF(Overrides!U146&lt;&gt;"",Overrides!U146,F_Inputs_Formatted!U146)</f>
        <v>0</v>
      </c>
      <c r="V146" s="73">
        <f>IF(Overrides!V146&lt;&gt;"",Overrides!V146,F_Inputs_Formatted!V146)</f>
        <v>0</v>
      </c>
      <c r="W146" s="73">
        <f>IF(Overrides!W146&lt;&gt;"",Overrides!W146,F_Inputs_Formatted!W146)</f>
        <v>0</v>
      </c>
      <c r="X146" s="73">
        <f>IF(Overrides!X146&lt;&gt;"",Overrides!X146,F_Inputs_Formatted!X146)</f>
        <v>0</v>
      </c>
      <c r="Y146" s="73">
        <f>IF(Overrides!Y146&lt;&gt;"",Overrides!Y146,F_Inputs_Formatted!Y146)</f>
        <v>0</v>
      </c>
      <c r="Z146" s="73">
        <f>IF(Overrides!Z146&lt;&gt;"",Overrides!Z146,F_Inputs_Formatted!Z146)</f>
        <v>0</v>
      </c>
      <c r="AA146" s="73">
        <f>IF(Overrides!AA146&lt;&gt;"",Overrides!AA146,F_Inputs_Formatted!AA146)</f>
        <v>0</v>
      </c>
      <c r="AB146" s="73">
        <f>IF(Overrides!AB146&lt;&gt;"",Overrides!AB146,F_Inputs_Formatted!AB146)</f>
        <v>0</v>
      </c>
      <c r="AC146" s="73">
        <f>IF(Overrides!AC146&lt;&gt;"",Overrides!AC146,F_Inputs_Formatted!AC146)</f>
        <v>0</v>
      </c>
      <c r="AD146" s="73">
        <f>IF(Overrides!AD146&lt;&gt;"",Overrides!AD146,F_Inputs_Formatted!AD146)</f>
        <v>84345.593099999998</v>
      </c>
      <c r="AE146" s="73">
        <f>IF(Overrides!AE146&lt;&gt;"",Overrides!AE146,F_Inputs_Formatted!AE146)</f>
        <v>84345.593099999998</v>
      </c>
      <c r="AF146" s="73">
        <f>IF(Overrides!AF146&lt;&gt;"",Overrides!AF146,F_Inputs_Formatted!AF146)</f>
        <v>84345.593099999998</v>
      </c>
      <c r="AG146" s="73">
        <f>IF(Overrides!AG146&lt;&gt;"",Overrides!AG146,F_Inputs_Formatted!AG146)</f>
        <v>84345.593099999998</v>
      </c>
      <c r="AH146" s="73">
        <f>IF(Overrides!AH146&lt;&gt;"",Overrides!AH146,F_Inputs_Formatted!AH146)</f>
        <v>84345.593099999998</v>
      </c>
      <c r="AI146" s="73">
        <f>IF(Overrides!AI146&lt;&gt;"",Overrides!AI146,F_Inputs_Formatted!AI146)</f>
        <v>182028.3842</v>
      </c>
      <c r="AK146" s="35"/>
    </row>
    <row r="147" spans="1:42" s="15" customFormat="1" ht="15" x14ac:dyDescent="0.25">
      <c r="A147" s="7"/>
      <c r="B147" s="9" t="s">
        <v>82</v>
      </c>
      <c r="C147" s="9" t="str">
        <f>_xlfn.XLOOKUP($B147,FD_Lists!$B$4:$B$25,FD_Lists!C$4:C$25)</f>
        <v>Thames Water</v>
      </c>
      <c r="D147" s="9" t="str">
        <f>_xlfn.XLOOKUP($B147,FD_Lists!$B$4:$B$25,FD_Lists!D$4:D$25)</f>
        <v>England</v>
      </c>
      <c r="E147" s="9" t="str">
        <f>_xlfn.XLOOKUP($B147,FD_Lists!$B$4:$B$25,FD_Lists!E$4:E$25)</f>
        <v>Company</v>
      </c>
      <c r="F147" s="9" t="str">
        <f>_xlfn.XLOOKUP($B147,FD_Lists!$B$4:$B$25,FD_Lists!F$4:F$25)</f>
        <v>WaSC</v>
      </c>
      <c r="G147" s="10" t="s">
        <v>116</v>
      </c>
      <c r="H147" s="52" t="s">
        <v>132</v>
      </c>
      <c r="I147" s="11" t="str">
        <f t="shared" si="8"/>
        <v>TMSOUT5_09_H_PR24_OFWAT</v>
      </c>
      <c r="J147" s="11" t="s">
        <v>117</v>
      </c>
      <c r="K147" s="11" t="s">
        <v>118</v>
      </c>
      <c r="L147" s="11" t="s">
        <v>119</v>
      </c>
      <c r="M147" s="64" t="str">
        <f>_xlfn.XLOOKUP(F_Inputs_Formatted!H147,F_Inputs!$B:$B,F_Inputs!C:C)</f>
        <v>Underlying calculations for common performance commitments - wastewater - River water quality?(phosphorus) - Reduction in phosphorus from 2020</v>
      </c>
      <c r="N147" s="64" t="str">
        <f>_xlfn.XLOOKUP(F_Inputs_Formatted!H147,F_Inputs!$B:$B,F_Inputs!D:D)</f>
        <v>kg</v>
      </c>
      <c r="O147" s="11">
        <v>4</v>
      </c>
      <c r="P147" s="11"/>
      <c r="Q147" s="73">
        <f>IF(Overrides!Q147&lt;&gt;"",Overrides!Q147,F_Inputs_Formatted!Q147)</f>
        <v>72194.198999999993</v>
      </c>
      <c r="R147" s="73">
        <f>IF(Overrides!R147&lt;&gt;"",Overrides!R147,F_Inputs_Formatted!R147)</f>
        <v>-71094.672399999996</v>
      </c>
      <c r="S147" s="73">
        <f>IF(Overrides!S147&lt;&gt;"",Overrides!S147,F_Inputs_Formatted!S147)</f>
        <v>-15003.320299999999</v>
      </c>
      <c r="T147" s="73">
        <f>IF(Overrides!T147&lt;&gt;"",Overrides!T147,F_Inputs_Formatted!T147)</f>
        <v>13974.9797</v>
      </c>
      <c r="U147" s="73">
        <f>IF(Overrides!U147&lt;&gt;"",Overrides!U147,F_Inputs_Formatted!U147)</f>
        <v>42884.624300000003</v>
      </c>
      <c r="V147" s="73">
        <f>IF(Overrides!V147&lt;&gt;"",Overrides!V147,F_Inputs_Formatted!V147)</f>
        <v>16118.177600000001</v>
      </c>
      <c r="W147" s="73">
        <f>IF(Overrides!W147&lt;&gt;"",Overrides!W147,F_Inputs_Formatted!W147)</f>
        <v>101396.86169999999</v>
      </c>
      <c r="X147" s="73">
        <f>IF(Overrides!X147&lt;&gt;"",Overrides!X147,F_Inputs_Formatted!X147)</f>
        <v>110991.58259999999</v>
      </c>
      <c r="Y147" s="73">
        <f>IF(Overrides!Y147&lt;&gt;"",Overrides!Y147,F_Inputs_Formatted!Y147)</f>
        <v>97902.815499999997</v>
      </c>
      <c r="Z147" s="73">
        <f>IF(Overrides!Z147&lt;&gt;"",Overrides!Z147,F_Inputs_Formatted!Z147)</f>
        <v>0</v>
      </c>
      <c r="AA147" s="73">
        <f>IF(Overrides!AA147&lt;&gt;"",Overrides!AA147,F_Inputs_Formatted!AA147)</f>
        <v>23284.135699999999</v>
      </c>
      <c r="AB147" s="73">
        <f>IF(Overrides!AB147&lt;&gt;"",Overrides!AB147,F_Inputs_Formatted!AB147)</f>
        <v>67001.650299999994</v>
      </c>
      <c r="AC147" s="73">
        <f>IF(Overrides!AC147&lt;&gt;"",Overrides!AC147,F_Inputs_Formatted!AC147)</f>
        <v>32987.406000000003</v>
      </c>
      <c r="AD147" s="73">
        <f>IF(Overrides!AD147&lt;&gt;"",Overrides!AD147,F_Inputs_Formatted!AD147)</f>
        <v>33229.629399999998</v>
      </c>
      <c r="AE147" s="73">
        <f>IF(Overrides!AE147&lt;&gt;"",Overrides!AE147,F_Inputs_Formatted!AE147)</f>
        <v>44064.112500000003</v>
      </c>
      <c r="AF147" s="73">
        <f>IF(Overrides!AF147&lt;&gt;"",Overrides!AF147,F_Inputs_Formatted!AF147)</f>
        <v>44064.112500000003</v>
      </c>
      <c r="AG147" s="73">
        <f>IF(Overrides!AG147&lt;&gt;"",Overrides!AG147,F_Inputs_Formatted!AG147)</f>
        <v>65737.865300000005</v>
      </c>
      <c r="AH147" s="73">
        <f>IF(Overrides!AH147&lt;&gt;"",Overrides!AH147,F_Inputs_Formatted!AH147)</f>
        <v>123963.0919</v>
      </c>
      <c r="AI147" s="73">
        <f>IF(Overrides!AI147&lt;&gt;"",Overrides!AI147,F_Inputs_Formatted!AI147)</f>
        <v>163853.63320000001</v>
      </c>
      <c r="AK147" s="35"/>
    </row>
    <row r="148" spans="1:42" s="15" customFormat="1" ht="15" x14ac:dyDescent="0.25">
      <c r="A148" s="7"/>
      <c r="B148" s="9" t="s">
        <v>83</v>
      </c>
      <c r="C148" s="9" t="str">
        <f>_xlfn.XLOOKUP($B148,FD_Lists!$B$4:$B$25,FD_Lists!C$4:C$25)</f>
        <v xml:space="preserve">United Utilities </v>
      </c>
      <c r="D148" s="9" t="str">
        <f>_xlfn.XLOOKUP($B148,FD_Lists!$B$4:$B$25,FD_Lists!D$4:D$25)</f>
        <v>England</v>
      </c>
      <c r="E148" s="9" t="str">
        <f>_xlfn.XLOOKUP($B148,FD_Lists!$B$4:$B$25,FD_Lists!E$4:E$25)</f>
        <v>Company</v>
      </c>
      <c r="F148" s="9" t="str">
        <f>_xlfn.XLOOKUP($B148,FD_Lists!$B$4:$B$25,FD_Lists!F$4:F$25)</f>
        <v>WaSC</v>
      </c>
      <c r="G148" s="10" t="s">
        <v>116</v>
      </c>
      <c r="H148" s="52" t="s">
        <v>132</v>
      </c>
      <c r="I148" s="11" t="str">
        <f t="shared" si="8"/>
        <v>NWTOUT5_09_H_PR24_OFWAT</v>
      </c>
      <c r="J148" s="11" t="s">
        <v>117</v>
      </c>
      <c r="K148" s="11" t="s">
        <v>118</v>
      </c>
      <c r="L148" s="11" t="s">
        <v>119</v>
      </c>
      <c r="M148" s="64" t="str">
        <f>_xlfn.XLOOKUP(F_Inputs_Formatted!H148,F_Inputs!$B:$B,F_Inputs!C:C)</f>
        <v>Underlying calculations for common performance commitments - wastewater - River water quality?(phosphorus) - Reduction in phosphorus from 2020</v>
      </c>
      <c r="N148" s="64" t="str">
        <f>_xlfn.XLOOKUP(F_Inputs_Formatted!H148,F_Inputs!$B:$B,F_Inputs!D:D)</f>
        <v>kg</v>
      </c>
      <c r="O148" s="11">
        <v>4</v>
      </c>
      <c r="P148" s="11"/>
      <c r="Q148" s="73">
        <f>IF(Overrides!Q148&lt;&gt;"",Overrides!Q148,F_Inputs_Formatted!Q148)</f>
        <v>0</v>
      </c>
      <c r="R148" s="73">
        <f>IF(Overrides!R148&lt;&gt;"",Overrides!R148,F_Inputs_Formatted!R148)</f>
        <v>0</v>
      </c>
      <c r="S148" s="73">
        <f>IF(Overrides!S148&lt;&gt;"",Overrides!S148,F_Inputs_Formatted!S148)</f>
        <v>0</v>
      </c>
      <c r="T148" s="73">
        <f>IF(Overrides!T148&lt;&gt;"",Overrides!T148,F_Inputs_Formatted!T148)</f>
        <v>0</v>
      </c>
      <c r="U148" s="73">
        <f>IF(Overrides!U148&lt;&gt;"",Overrides!U148,F_Inputs_Formatted!U148)</f>
        <v>0</v>
      </c>
      <c r="V148" s="73">
        <f>IF(Overrides!V148&lt;&gt;"",Overrides!V148,F_Inputs_Formatted!V148)</f>
        <v>0</v>
      </c>
      <c r="W148" s="73">
        <f>IF(Overrides!W148&lt;&gt;"",Overrides!W148,F_Inputs_Formatted!W148)</f>
        <v>0</v>
      </c>
      <c r="X148" s="73">
        <f>IF(Overrides!X148&lt;&gt;"",Overrides!X148,F_Inputs_Formatted!X148)</f>
        <v>0</v>
      </c>
      <c r="Y148" s="73">
        <f>IF(Overrides!Y148&lt;&gt;"",Overrides!Y148,F_Inputs_Formatted!Y148)</f>
        <v>0</v>
      </c>
      <c r="Z148" s="73">
        <f>IF(Overrides!Z148&lt;&gt;"",Overrides!Z148,F_Inputs_Formatted!Z148)</f>
        <v>0</v>
      </c>
      <c r="AA148" s="73">
        <f>IF(Overrides!AA148&lt;&gt;"",Overrides!AA148,F_Inputs_Formatted!AA148)</f>
        <v>0</v>
      </c>
      <c r="AB148" s="73">
        <f>IF(Overrides!AB148&lt;&gt;"",Overrides!AB148,F_Inputs_Formatted!AB148)</f>
        <v>14392.5826</v>
      </c>
      <c r="AC148" s="73">
        <f>IF(Overrides!AC148&lt;&gt;"",Overrides!AC148,F_Inputs_Formatted!AC148)</f>
        <v>29079.873</v>
      </c>
      <c r="AD148" s="73">
        <f>IF(Overrides!AD148&lt;&gt;"",Overrides!AD148,F_Inputs_Formatted!AD148)</f>
        <v>89274.127900000007</v>
      </c>
      <c r="AE148" s="73">
        <f>IF(Overrides!AE148&lt;&gt;"",Overrides!AE148,F_Inputs_Formatted!AE148)</f>
        <v>356969.99440000003</v>
      </c>
      <c r="AF148" s="73">
        <f>IF(Overrides!AF148&lt;&gt;"",Overrides!AF148,F_Inputs_Formatted!AF148)</f>
        <v>364019.27399999998</v>
      </c>
      <c r="AG148" s="73">
        <f>IF(Overrides!AG148&lt;&gt;"",Overrides!AG148,F_Inputs_Formatted!AG148)</f>
        <v>483740.68070000003</v>
      </c>
      <c r="AH148" s="73">
        <f>IF(Overrides!AH148&lt;&gt;"",Overrides!AH148,F_Inputs_Formatted!AH148)</f>
        <v>483740.68070000003</v>
      </c>
      <c r="AI148" s="73">
        <f>IF(Overrides!AI148&lt;&gt;"",Overrides!AI148,F_Inputs_Formatted!AI148)</f>
        <v>780918.67839999998</v>
      </c>
      <c r="AK148" s="35"/>
    </row>
    <row r="149" spans="1:42" s="15" customFormat="1" ht="15" x14ac:dyDescent="0.25">
      <c r="A149" s="7"/>
      <c r="B149" s="9" t="s">
        <v>86</v>
      </c>
      <c r="C149" s="9" t="str">
        <f>_xlfn.XLOOKUP($B149,FD_Lists!$B$4:$B$25,FD_Lists!C$4:C$25)</f>
        <v>Wessex Water</v>
      </c>
      <c r="D149" s="9" t="str">
        <f>_xlfn.XLOOKUP($B149,FD_Lists!$B$4:$B$25,FD_Lists!D$4:D$25)</f>
        <v>England</v>
      </c>
      <c r="E149" s="9" t="str">
        <f>_xlfn.XLOOKUP($B149,FD_Lists!$B$4:$B$25,FD_Lists!E$4:E$25)</f>
        <v>Company</v>
      </c>
      <c r="F149" s="9" t="str">
        <f>_xlfn.XLOOKUP($B149,FD_Lists!$B$4:$B$25,FD_Lists!F$4:F$25)</f>
        <v>WaSC</v>
      </c>
      <c r="G149" s="10" t="s">
        <v>116</v>
      </c>
      <c r="H149" s="52" t="s">
        <v>132</v>
      </c>
      <c r="I149" s="11" t="str">
        <f t="shared" si="8"/>
        <v>WSXOUT5_09_H_PR24_OFWAT</v>
      </c>
      <c r="J149" s="11" t="s">
        <v>117</v>
      </c>
      <c r="K149" s="11" t="s">
        <v>118</v>
      </c>
      <c r="L149" s="11" t="s">
        <v>119</v>
      </c>
      <c r="M149" s="64" t="str">
        <f>_xlfn.XLOOKUP(F_Inputs_Formatted!H149,F_Inputs!$B:$B,F_Inputs!C:C)</f>
        <v>Underlying calculations for common performance commitments - wastewater - River water quality?(phosphorus) - Reduction in phosphorus from 2020</v>
      </c>
      <c r="N149" s="64" t="str">
        <f>_xlfn.XLOOKUP(F_Inputs_Formatted!H149,F_Inputs!$B:$B,F_Inputs!D:D)</f>
        <v>kg</v>
      </c>
      <c r="O149" s="11">
        <v>4</v>
      </c>
      <c r="P149" s="11"/>
      <c r="Q149" s="73">
        <f>IF(Overrides!Q149&lt;&gt;"",Overrides!Q149,F_Inputs_Formatted!Q149)</f>
        <v>4310.0652</v>
      </c>
      <c r="R149" s="73">
        <f>IF(Overrides!R149&lt;&gt;"",Overrides!R149,F_Inputs_Formatted!R149)</f>
        <v>5130.4229999999998</v>
      </c>
      <c r="S149" s="73">
        <f>IF(Overrides!S149&lt;&gt;"",Overrides!S149,F_Inputs_Formatted!S149)</f>
        <v>-18823.1993</v>
      </c>
      <c r="T149" s="73">
        <f>IF(Overrides!T149&lt;&gt;"",Overrides!T149,F_Inputs_Formatted!T149)</f>
        <v>-21999.807400000002</v>
      </c>
      <c r="U149" s="73">
        <f>IF(Overrides!U149&lt;&gt;"",Overrides!U149,F_Inputs_Formatted!U149)</f>
        <v>-1916.0744</v>
      </c>
      <c r="V149" s="73">
        <f>IF(Overrides!V149&lt;&gt;"",Overrides!V149,F_Inputs_Formatted!V149)</f>
        <v>-5492.0753000000004</v>
      </c>
      <c r="W149" s="73">
        <f>IF(Overrides!W149&lt;&gt;"",Overrides!W149,F_Inputs_Formatted!W149)</f>
        <v>16746.705399999999</v>
      </c>
      <c r="X149" s="73">
        <f>IF(Overrides!X149&lt;&gt;"",Overrides!X149,F_Inputs_Formatted!X149)</f>
        <v>-48997.909099999997</v>
      </c>
      <c r="Y149" s="73">
        <f>IF(Overrides!Y149&lt;&gt;"",Overrides!Y149,F_Inputs_Formatted!Y149)</f>
        <v>1090.6711</v>
      </c>
      <c r="Z149" s="73">
        <f>IF(Overrides!Z149&lt;&gt;"",Overrides!Z149,F_Inputs_Formatted!Z149)</f>
        <v>0</v>
      </c>
      <c r="AA149" s="73">
        <f>IF(Overrides!AA149&lt;&gt;"",Overrides!AA149,F_Inputs_Formatted!AA149)</f>
        <v>9710.7628000000004</v>
      </c>
      <c r="AB149" s="73">
        <f>IF(Overrides!AB149&lt;&gt;"",Overrides!AB149,F_Inputs_Formatted!AB149)</f>
        <v>44955.4565</v>
      </c>
      <c r="AC149" s="73">
        <f>IF(Overrides!AC149&lt;&gt;"",Overrides!AC149,F_Inputs_Formatted!AC149)</f>
        <v>42229.894099999998</v>
      </c>
      <c r="AD149" s="73">
        <f>IF(Overrides!AD149&lt;&gt;"",Overrides!AD149,F_Inputs_Formatted!AD149)</f>
        <v>56574.130899999996</v>
      </c>
      <c r="AE149" s="73">
        <f>IF(Overrides!AE149&lt;&gt;"",Overrides!AE149,F_Inputs_Formatted!AE149)</f>
        <v>258764.27189999999</v>
      </c>
      <c r="AF149" s="73">
        <f>IF(Overrides!AF149&lt;&gt;"",Overrides!AF149,F_Inputs_Formatted!AF149)</f>
        <v>258764.27189999999</v>
      </c>
      <c r="AG149" s="73">
        <f>IF(Overrides!AG149&lt;&gt;"",Overrides!AG149,F_Inputs_Formatted!AG149)</f>
        <v>261845.856</v>
      </c>
      <c r="AH149" s="73">
        <f>IF(Overrides!AH149&lt;&gt;"",Overrides!AH149,F_Inputs_Formatted!AH149)</f>
        <v>275818.67090000003</v>
      </c>
      <c r="AI149" s="73">
        <f>IF(Overrides!AI149&lt;&gt;"",Overrides!AI149,F_Inputs_Formatted!AI149)</f>
        <v>282131.89899999998</v>
      </c>
      <c r="AK149" s="35"/>
    </row>
    <row r="150" spans="1:42" s="15" customFormat="1" ht="15" x14ac:dyDescent="0.25">
      <c r="A150" s="7"/>
      <c r="B150" s="9" t="s">
        <v>87</v>
      </c>
      <c r="C150" s="9" t="str">
        <f>_xlfn.XLOOKUP($B150,FD_Lists!$B$4:$B$25,FD_Lists!C$4:C$25)</f>
        <v>Yorkshire Water</v>
      </c>
      <c r="D150" s="9" t="str">
        <f>_xlfn.XLOOKUP($B150,FD_Lists!$B$4:$B$25,FD_Lists!D$4:D$25)</f>
        <v>England</v>
      </c>
      <c r="E150" s="9" t="str">
        <f>_xlfn.XLOOKUP($B150,FD_Lists!$B$4:$B$25,FD_Lists!E$4:E$25)</f>
        <v>Company</v>
      </c>
      <c r="F150" s="9" t="str">
        <f>_xlfn.XLOOKUP($B150,FD_Lists!$B$4:$B$25,FD_Lists!F$4:F$25)</f>
        <v>WaSC</v>
      </c>
      <c r="G150" s="10" t="s">
        <v>116</v>
      </c>
      <c r="H150" s="52" t="s">
        <v>132</v>
      </c>
      <c r="I150" s="11" t="str">
        <f t="shared" si="8"/>
        <v>YKYOUT5_09_H_PR24_OFWAT</v>
      </c>
      <c r="J150" s="11" t="s">
        <v>117</v>
      </c>
      <c r="K150" s="11" t="s">
        <v>118</v>
      </c>
      <c r="L150" s="11" t="s">
        <v>119</v>
      </c>
      <c r="M150" s="64" t="str">
        <f>_xlfn.XLOOKUP(F_Inputs_Formatted!H150,F_Inputs!$B:$B,F_Inputs!C:C)</f>
        <v>Underlying calculations for common performance commitments - wastewater - River water quality?(phosphorus) - Reduction in phosphorus from 2020</v>
      </c>
      <c r="N150" s="64" t="str">
        <f>_xlfn.XLOOKUP(F_Inputs_Formatted!H150,F_Inputs!$B:$B,F_Inputs!D:D)</f>
        <v>kg</v>
      </c>
      <c r="O150" s="11">
        <v>4</v>
      </c>
      <c r="P150" s="11"/>
      <c r="Q150" s="73">
        <f>IF(Overrides!Q150&lt;&gt;"",Overrides!Q150,F_Inputs_Formatted!Q150)</f>
        <v>0</v>
      </c>
      <c r="R150" s="73">
        <f>IF(Overrides!R150&lt;&gt;"",Overrides!R150,F_Inputs_Formatted!R150)</f>
        <v>0</v>
      </c>
      <c r="S150" s="73">
        <f>IF(Overrides!S150&lt;&gt;"",Overrides!S150,F_Inputs_Formatted!S150)</f>
        <v>0</v>
      </c>
      <c r="T150" s="73">
        <f>IF(Overrides!T150&lt;&gt;"",Overrides!T150,F_Inputs_Formatted!T150)</f>
        <v>0</v>
      </c>
      <c r="U150" s="73">
        <f>IF(Overrides!U150&lt;&gt;"",Overrides!U150,F_Inputs_Formatted!U150)</f>
        <v>0</v>
      </c>
      <c r="V150" s="73">
        <f>IF(Overrides!V150&lt;&gt;"",Overrides!V150,F_Inputs_Formatted!V150)</f>
        <v>0</v>
      </c>
      <c r="W150" s="73">
        <f>IF(Overrides!W150&lt;&gt;"",Overrides!W150,F_Inputs_Formatted!W150)</f>
        <v>0</v>
      </c>
      <c r="X150" s="73">
        <f>IF(Overrides!X150&lt;&gt;"",Overrides!X150,F_Inputs_Formatted!X150)</f>
        <v>0</v>
      </c>
      <c r="Y150" s="73">
        <f>IF(Overrides!Y150&lt;&gt;"",Overrides!Y150,F_Inputs_Formatted!Y150)</f>
        <v>0</v>
      </c>
      <c r="Z150" s="73">
        <f>IF(Overrides!Z150&lt;&gt;"",Overrides!Z150,F_Inputs_Formatted!Z150)</f>
        <v>0</v>
      </c>
      <c r="AA150" s="73">
        <f>IF(Overrides!AA150&lt;&gt;"",Overrides!AA150,F_Inputs_Formatted!AA150)</f>
        <v>58129.9</v>
      </c>
      <c r="AB150" s="73">
        <f>IF(Overrides!AB150&lt;&gt;"",Overrides!AB150,F_Inputs_Formatted!AB150)</f>
        <v>58717.55</v>
      </c>
      <c r="AC150" s="73">
        <f>IF(Overrides!AC150&lt;&gt;"",Overrides!AC150,F_Inputs_Formatted!AC150)</f>
        <v>33328.15</v>
      </c>
      <c r="AD150" s="73">
        <f>IF(Overrides!AD150&lt;&gt;"",Overrides!AD150,F_Inputs_Formatted!AD150)</f>
        <v>33328.15</v>
      </c>
      <c r="AE150" s="73">
        <f>IF(Overrides!AE150&lt;&gt;"",Overrides!AE150,F_Inputs_Formatted!AE150)</f>
        <v>2193405.4500000002</v>
      </c>
      <c r="AF150" s="73">
        <f>IF(Overrides!AF150&lt;&gt;"",Overrides!AF150,F_Inputs_Formatted!AF150)</f>
        <v>2291550.2999999998</v>
      </c>
      <c r="AG150" s="73">
        <f>IF(Overrides!AG150&lt;&gt;"",Overrides!AG150,F_Inputs_Formatted!AG150)</f>
        <v>2309194.4</v>
      </c>
      <c r="AH150" s="73">
        <f>IF(Overrides!AH150&lt;&gt;"",Overrides!AH150,F_Inputs_Formatted!AH150)</f>
        <v>2314614.65</v>
      </c>
      <c r="AI150" s="73">
        <f>IF(Overrides!AI150&lt;&gt;"",Overrides!AI150,F_Inputs_Formatted!AI150)</f>
        <v>2314614.65</v>
      </c>
      <c r="AK150" s="35"/>
    </row>
    <row r="151" spans="1:42" s="15" customFormat="1" ht="15" x14ac:dyDescent="0.25">
      <c r="A151" s="7"/>
      <c r="B151" s="9" t="s">
        <v>88</v>
      </c>
      <c r="C151" s="9" t="str">
        <f>_xlfn.XLOOKUP($B151,FD_Lists!$B$4:$B$25,FD_Lists!C$4:C$25)</f>
        <v>Affinity Water</v>
      </c>
      <c r="D151" s="9" t="str">
        <f>_xlfn.XLOOKUP($B151,FD_Lists!$B$4:$B$25,FD_Lists!D$4:D$25)</f>
        <v>England</v>
      </c>
      <c r="E151" s="9" t="str">
        <f>_xlfn.XLOOKUP($B151,FD_Lists!$B$4:$B$25,FD_Lists!E$4:E$25)</f>
        <v>Company</v>
      </c>
      <c r="F151" s="9" t="str">
        <f>_xlfn.XLOOKUP($B151,FD_Lists!$B$4:$B$25,FD_Lists!F$4:F$25)</f>
        <v>WoC</v>
      </c>
      <c r="G151" s="10" t="s">
        <v>116</v>
      </c>
      <c r="H151" s="52" t="s">
        <v>132</v>
      </c>
      <c r="I151" s="11" t="str">
        <f t="shared" si="8"/>
        <v>AFWOUT5_09_H_PR24_OFWAT</v>
      </c>
      <c r="J151" s="11" t="s">
        <v>117</v>
      </c>
      <c r="K151" s="11" t="s">
        <v>118</v>
      </c>
      <c r="L151" s="11" t="s">
        <v>119</v>
      </c>
      <c r="M151" s="64" t="str">
        <f>_xlfn.XLOOKUP(F_Inputs_Formatted!H151,F_Inputs!$B:$B,F_Inputs!C:C)</f>
        <v>Underlying calculations for common performance commitments - wastewater - River water quality?(phosphorus) - Reduction in phosphorus from 2020</v>
      </c>
      <c r="N151" s="64" t="str">
        <f>_xlfn.XLOOKUP(F_Inputs_Formatted!H151,F_Inputs!$B:$B,F_Inputs!D:D)</f>
        <v>kg</v>
      </c>
      <c r="O151" s="11">
        <v>4</v>
      </c>
      <c r="P151" s="11"/>
      <c r="Q151" s="73" t="str">
        <f>IF(Overrides!Q151&lt;&gt;"",Overrides!Q151,F_Inputs_Formatted!Q151)</f>
        <v>##BLANK</v>
      </c>
      <c r="R151" s="73" t="str">
        <f>IF(Overrides!R151&lt;&gt;"",Overrides!R151,F_Inputs_Formatted!R151)</f>
        <v>##BLANK</v>
      </c>
      <c r="S151" s="73" t="str">
        <f>IF(Overrides!S151&lt;&gt;"",Overrides!S151,F_Inputs_Formatted!S151)</f>
        <v>##BLANK</v>
      </c>
      <c r="T151" s="73" t="str">
        <f>IF(Overrides!T151&lt;&gt;"",Overrides!T151,F_Inputs_Formatted!T151)</f>
        <v>##BLANK</v>
      </c>
      <c r="U151" s="73" t="str">
        <f>IF(Overrides!U151&lt;&gt;"",Overrides!U151,F_Inputs_Formatted!U151)</f>
        <v>##BLANK</v>
      </c>
      <c r="V151" s="73" t="str">
        <f>IF(Overrides!V151&lt;&gt;"",Overrides!V151,F_Inputs_Formatted!V151)</f>
        <v>##BLANK</v>
      </c>
      <c r="W151" s="73" t="str">
        <f>IF(Overrides!W151&lt;&gt;"",Overrides!W151,F_Inputs_Formatted!W151)</f>
        <v>##BLANK</v>
      </c>
      <c r="X151" s="73" t="str">
        <f>IF(Overrides!X151&lt;&gt;"",Overrides!X151,F_Inputs_Formatted!X151)</f>
        <v>##BLANK</v>
      </c>
      <c r="Y151" s="73" t="str">
        <f>IF(Overrides!Y151&lt;&gt;"",Overrides!Y151,F_Inputs_Formatted!Y151)</f>
        <v>##BLANK</v>
      </c>
      <c r="Z151" s="73" t="str">
        <f>IF(Overrides!Z151&lt;&gt;"",Overrides!Z151,F_Inputs_Formatted!Z151)</f>
        <v>##BLANK</v>
      </c>
      <c r="AA151" s="73" t="str">
        <f>IF(Overrides!AA151&lt;&gt;"",Overrides!AA151,F_Inputs_Formatted!AA151)</f>
        <v>##BLANK</v>
      </c>
      <c r="AB151" s="73" t="str">
        <f>IF(Overrides!AB151&lt;&gt;"",Overrides!AB151,F_Inputs_Formatted!AB151)</f>
        <v>##BLANK</v>
      </c>
      <c r="AC151" s="73" t="str">
        <f>IF(Overrides!AC151&lt;&gt;"",Overrides!AC151,F_Inputs_Formatted!AC151)</f>
        <v>##BLANK</v>
      </c>
      <c r="AD151" s="73" t="str">
        <f>IF(Overrides!AD151&lt;&gt;"",Overrides!AD151,F_Inputs_Formatted!AD151)</f>
        <v>##BLANK</v>
      </c>
      <c r="AE151" s="73" t="str">
        <f>IF(Overrides!AE151&lt;&gt;"",Overrides!AE151,F_Inputs_Formatted!AE151)</f>
        <v>##BLANK</v>
      </c>
      <c r="AF151" s="73" t="str">
        <f>IF(Overrides!AF151&lt;&gt;"",Overrides!AF151,F_Inputs_Formatted!AF151)</f>
        <v>##BLANK</v>
      </c>
      <c r="AG151" s="73" t="str">
        <f>IF(Overrides!AG151&lt;&gt;"",Overrides!AG151,F_Inputs_Formatted!AG151)</f>
        <v>##BLANK</v>
      </c>
      <c r="AH151" s="73" t="str">
        <f>IF(Overrides!AH151&lt;&gt;"",Overrides!AH151,F_Inputs_Formatted!AH151)</f>
        <v>##BLANK</v>
      </c>
      <c r="AI151" s="73" t="str">
        <f>IF(Overrides!AI151&lt;&gt;"",Overrides!AI151,F_Inputs_Formatted!AI151)</f>
        <v>##BLANK</v>
      </c>
      <c r="AK151" s="35"/>
    </row>
    <row r="152" spans="1:42" s="15" customFormat="1" ht="15" x14ac:dyDescent="0.25">
      <c r="A152" s="7"/>
      <c r="B152" s="9" t="s">
        <v>94</v>
      </c>
      <c r="C152" s="9" t="str">
        <f>_xlfn.XLOOKUP($B152,FD_Lists!$B$4:$B$25,FD_Lists!C$4:C$25)</f>
        <v>Portsmouth Water</v>
      </c>
      <c r="D152" s="9" t="str">
        <f>_xlfn.XLOOKUP($B152,FD_Lists!$B$4:$B$25,FD_Lists!D$4:D$25)</f>
        <v>England</v>
      </c>
      <c r="E152" s="9" t="str">
        <f>_xlfn.XLOOKUP($B152,FD_Lists!$B$4:$B$25,FD_Lists!E$4:E$25)</f>
        <v>Company</v>
      </c>
      <c r="F152" s="9" t="str">
        <f>_xlfn.XLOOKUP($B152,FD_Lists!$B$4:$B$25,FD_Lists!F$4:F$25)</f>
        <v>WoC</v>
      </c>
      <c r="G152" s="10" t="s">
        <v>116</v>
      </c>
      <c r="H152" s="52" t="s">
        <v>132</v>
      </c>
      <c r="I152" s="11" t="str">
        <f t="shared" si="8"/>
        <v>PRTOUT5_09_H_PR24_OFWAT</v>
      </c>
      <c r="J152" s="11" t="s">
        <v>117</v>
      </c>
      <c r="K152" s="11" t="s">
        <v>118</v>
      </c>
      <c r="L152" s="11" t="s">
        <v>119</v>
      </c>
      <c r="M152" s="64" t="str">
        <f>_xlfn.XLOOKUP(F_Inputs_Formatted!H152,F_Inputs!$B:$B,F_Inputs!C:C)</f>
        <v>Underlying calculations for common performance commitments - wastewater - River water quality?(phosphorus) - Reduction in phosphorus from 2020</v>
      </c>
      <c r="N152" s="64" t="str">
        <f>_xlfn.XLOOKUP(F_Inputs_Formatted!H152,F_Inputs!$B:$B,F_Inputs!D:D)</f>
        <v>kg</v>
      </c>
      <c r="O152" s="11">
        <v>4</v>
      </c>
      <c r="P152" s="11"/>
      <c r="Q152" s="73" t="str">
        <f>IF(Overrides!Q152&lt;&gt;"",Overrides!Q152,F_Inputs_Formatted!Q152)</f>
        <v>##BLANK</v>
      </c>
      <c r="R152" s="73" t="str">
        <f>IF(Overrides!R152&lt;&gt;"",Overrides!R152,F_Inputs_Formatted!R152)</f>
        <v>##BLANK</v>
      </c>
      <c r="S152" s="73" t="str">
        <f>IF(Overrides!S152&lt;&gt;"",Overrides!S152,F_Inputs_Formatted!S152)</f>
        <v>##BLANK</v>
      </c>
      <c r="T152" s="73" t="str">
        <f>IF(Overrides!T152&lt;&gt;"",Overrides!T152,F_Inputs_Formatted!T152)</f>
        <v>##BLANK</v>
      </c>
      <c r="U152" s="73" t="str">
        <f>IF(Overrides!U152&lt;&gt;"",Overrides!U152,F_Inputs_Formatted!U152)</f>
        <v>##BLANK</v>
      </c>
      <c r="V152" s="73" t="str">
        <f>IF(Overrides!V152&lt;&gt;"",Overrides!V152,F_Inputs_Formatted!V152)</f>
        <v>##BLANK</v>
      </c>
      <c r="W152" s="73" t="str">
        <f>IF(Overrides!W152&lt;&gt;"",Overrides!W152,F_Inputs_Formatted!W152)</f>
        <v>##BLANK</v>
      </c>
      <c r="X152" s="73" t="str">
        <f>IF(Overrides!X152&lt;&gt;"",Overrides!X152,F_Inputs_Formatted!X152)</f>
        <v>##BLANK</v>
      </c>
      <c r="Y152" s="73" t="str">
        <f>IF(Overrides!Y152&lt;&gt;"",Overrides!Y152,F_Inputs_Formatted!Y152)</f>
        <v>##BLANK</v>
      </c>
      <c r="Z152" s="73" t="str">
        <f>IF(Overrides!Z152&lt;&gt;"",Overrides!Z152,F_Inputs_Formatted!Z152)</f>
        <v>##BLANK</v>
      </c>
      <c r="AA152" s="73" t="str">
        <f>IF(Overrides!AA152&lt;&gt;"",Overrides!AA152,F_Inputs_Formatted!AA152)</f>
        <v>##BLANK</v>
      </c>
      <c r="AB152" s="73" t="str">
        <f>IF(Overrides!AB152&lt;&gt;"",Overrides!AB152,F_Inputs_Formatted!AB152)</f>
        <v>##BLANK</v>
      </c>
      <c r="AC152" s="73" t="str">
        <f>IF(Overrides!AC152&lt;&gt;"",Overrides!AC152,F_Inputs_Formatted!AC152)</f>
        <v>##BLANK</v>
      </c>
      <c r="AD152" s="73" t="str">
        <f>IF(Overrides!AD152&lt;&gt;"",Overrides!AD152,F_Inputs_Formatted!AD152)</f>
        <v>##BLANK</v>
      </c>
      <c r="AE152" s="73" t="str">
        <f>IF(Overrides!AE152&lt;&gt;"",Overrides!AE152,F_Inputs_Formatted!AE152)</f>
        <v>##BLANK</v>
      </c>
      <c r="AF152" s="73" t="str">
        <f>IF(Overrides!AF152&lt;&gt;"",Overrides!AF152,F_Inputs_Formatted!AF152)</f>
        <v>##BLANK</v>
      </c>
      <c r="AG152" s="73" t="str">
        <f>IF(Overrides!AG152&lt;&gt;"",Overrides!AG152,F_Inputs_Formatted!AG152)</f>
        <v>##BLANK</v>
      </c>
      <c r="AH152" s="73" t="str">
        <f>IF(Overrides!AH152&lt;&gt;"",Overrides!AH152,F_Inputs_Formatted!AH152)</f>
        <v>##BLANK</v>
      </c>
      <c r="AI152" s="73" t="str">
        <f>IF(Overrides!AI152&lt;&gt;"",Overrides!AI152,F_Inputs_Formatted!AI152)</f>
        <v>##BLANK</v>
      </c>
      <c r="AK152" s="35"/>
    </row>
    <row r="153" spans="1:42" s="15" customFormat="1" ht="15" x14ac:dyDescent="0.25">
      <c r="A153" s="7"/>
      <c r="B153" s="9" t="s">
        <v>95</v>
      </c>
      <c r="C153" s="9" t="str">
        <f>_xlfn.XLOOKUP($B153,FD_Lists!$B$4:$B$25,FD_Lists!C$4:C$25)</f>
        <v>South East Water</v>
      </c>
      <c r="D153" s="9" t="str">
        <f>_xlfn.XLOOKUP($B153,FD_Lists!$B$4:$B$25,FD_Lists!D$4:D$25)</f>
        <v>England</v>
      </c>
      <c r="E153" s="9" t="str">
        <f>_xlfn.XLOOKUP($B153,FD_Lists!$B$4:$B$25,FD_Lists!E$4:E$25)</f>
        <v>Company</v>
      </c>
      <c r="F153" s="9" t="str">
        <f>_xlfn.XLOOKUP($B153,FD_Lists!$B$4:$B$25,FD_Lists!F$4:F$25)</f>
        <v>WoC</v>
      </c>
      <c r="G153" s="10" t="s">
        <v>116</v>
      </c>
      <c r="H153" s="52" t="s">
        <v>132</v>
      </c>
      <c r="I153" s="11" t="str">
        <f t="shared" si="8"/>
        <v>SEWOUT5_09_H_PR24_OFWAT</v>
      </c>
      <c r="J153" s="11" t="s">
        <v>117</v>
      </c>
      <c r="K153" s="11" t="s">
        <v>118</v>
      </c>
      <c r="L153" s="11" t="s">
        <v>119</v>
      </c>
      <c r="M153" s="64" t="str">
        <f>_xlfn.XLOOKUP(F_Inputs_Formatted!H153,F_Inputs!$B:$B,F_Inputs!C:C)</f>
        <v>Underlying calculations for common performance commitments - wastewater - River water quality?(phosphorus) - Reduction in phosphorus from 2020</v>
      </c>
      <c r="N153" s="64" t="str">
        <f>_xlfn.XLOOKUP(F_Inputs_Formatted!H153,F_Inputs!$B:$B,F_Inputs!D:D)</f>
        <v>kg</v>
      </c>
      <c r="O153" s="11">
        <v>4</v>
      </c>
      <c r="P153" s="11"/>
      <c r="Q153" s="73" t="str">
        <f>IF(Overrides!Q153&lt;&gt;"",Overrides!Q153,F_Inputs_Formatted!Q153)</f>
        <v>##BLANK</v>
      </c>
      <c r="R153" s="73" t="str">
        <f>IF(Overrides!R153&lt;&gt;"",Overrides!R153,F_Inputs_Formatted!R153)</f>
        <v>##BLANK</v>
      </c>
      <c r="S153" s="73" t="str">
        <f>IF(Overrides!S153&lt;&gt;"",Overrides!S153,F_Inputs_Formatted!S153)</f>
        <v>##BLANK</v>
      </c>
      <c r="T153" s="73" t="str">
        <f>IF(Overrides!T153&lt;&gt;"",Overrides!T153,F_Inputs_Formatted!T153)</f>
        <v>##BLANK</v>
      </c>
      <c r="U153" s="73" t="str">
        <f>IF(Overrides!U153&lt;&gt;"",Overrides!U153,F_Inputs_Formatted!U153)</f>
        <v>##BLANK</v>
      </c>
      <c r="V153" s="73" t="str">
        <f>IF(Overrides!V153&lt;&gt;"",Overrides!V153,F_Inputs_Formatted!V153)</f>
        <v>##BLANK</v>
      </c>
      <c r="W153" s="73" t="str">
        <f>IF(Overrides!W153&lt;&gt;"",Overrides!W153,F_Inputs_Formatted!W153)</f>
        <v>##BLANK</v>
      </c>
      <c r="X153" s="73" t="str">
        <f>IF(Overrides!X153&lt;&gt;"",Overrides!X153,F_Inputs_Formatted!X153)</f>
        <v>##BLANK</v>
      </c>
      <c r="Y153" s="73" t="str">
        <f>IF(Overrides!Y153&lt;&gt;"",Overrides!Y153,F_Inputs_Formatted!Y153)</f>
        <v>##BLANK</v>
      </c>
      <c r="Z153" s="73" t="str">
        <f>IF(Overrides!Z153&lt;&gt;"",Overrides!Z153,F_Inputs_Formatted!Z153)</f>
        <v>##BLANK</v>
      </c>
      <c r="AA153" s="73" t="str">
        <f>IF(Overrides!AA153&lt;&gt;"",Overrides!AA153,F_Inputs_Formatted!AA153)</f>
        <v>##BLANK</v>
      </c>
      <c r="AB153" s="73" t="str">
        <f>IF(Overrides!AB153&lt;&gt;"",Overrides!AB153,F_Inputs_Formatted!AB153)</f>
        <v>##BLANK</v>
      </c>
      <c r="AC153" s="73" t="str">
        <f>IF(Overrides!AC153&lt;&gt;"",Overrides!AC153,F_Inputs_Formatted!AC153)</f>
        <v>##BLANK</v>
      </c>
      <c r="AD153" s="73" t="str">
        <f>IF(Overrides!AD153&lt;&gt;"",Overrides!AD153,F_Inputs_Formatted!AD153)</f>
        <v>##BLANK</v>
      </c>
      <c r="AE153" s="73" t="str">
        <f>IF(Overrides!AE153&lt;&gt;"",Overrides!AE153,F_Inputs_Formatted!AE153)</f>
        <v>##BLANK</v>
      </c>
      <c r="AF153" s="73" t="str">
        <f>IF(Overrides!AF153&lt;&gt;"",Overrides!AF153,F_Inputs_Formatted!AF153)</f>
        <v>##BLANK</v>
      </c>
      <c r="AG153" s="73" t="str">
        <f>IF(Overrides!AG153&lt;&gt;"",Overrides!AG153,F_Inputs_Formatted!AG153)</f>
        <v>##BLANK</v>
      </c>
      <c r="AH153" s="73" t="str">
        <f>IF(Overrides!AH153&lt;&gt;"",Overrides!AH153,F_Inputs_Formatted!AH153)</f>
        <v>##BLANK</v>
      </c>
      <c r="AI153" s="73" t="str">
        <f>IF(Overrides!AI153&lt;&gt;"",Overrides!AI153,F_Inputs_Formatted!AI153)</f>
        <v>##BLANK</v>
      </c>
      <c r="AK153" s="35"/>
    </row>
    <row r="154" spans="1:42" s="15" customFormat="1" ht="15" x14ac:dyDescent="0.25">
      <c r="A154" s="7"/>
      <c r="B154" s="9" t="s">
        <v>96</v>
      </c>
      <c r="C154" s="9" t="str">
        <f>_xlfn.XLOOKUP($B154,FD_Lists!$B$4:$B$25,FD_Lists!C$4:C$25)</f>
        <v>South Staffordshire Water</v>
      </c>
      <c r="D154" s="9" t="str">
        <f>_xlfn.XLOOKUP($B154,FD_Lists!$B$4:$B$25,FD_Lists!D$4:D$25)</f>
        <v>England</v>
      </c>
      <c r="E154" s="9" t="str">
        <f>_xlfn.XLOOKUP($B154,FD_Lists!$B$4:$B$25,FD_Lists!E$4:E$25)</f>
        <v>Company</v>
      </c>
      <c r="F154" s="9" t="str">
        <f>_xlfn.XLOOKUP($B154,FD_Lists!$B$4:$B$25,FD_Lists!F$4:F$25)</f>
        <v>WoC</v>
      </c>
      <c r="G154" s="10" t="s">
        <v>116</v>
      </c>
      <c r="H154" s="52" t="s">
        <v>132</v>
      </c>
      <c r="I154" s="11" t="str">
        <f t="shared" si="8"/>
        <v>SSCOUT5_09_H_PR24_OFWAT</v>
      </c>
      <c r="J154" s="11" t="s">
        <v>117</v>
      </c>
      <c r="K154" s="11" t="s">
        <v>118</v>
      </c>
      <c r="L154" s="11" t="s">
        <v>119</v>
      </c>
      <c r="M154" s="64" t="str">
        <f>_xlfn.XLOOKUP(F_Inputs_Formatted!H154,F_Inputs!$B:$B,F_Inputs!C:C)</f>
        <v>Underlying calculations for common performance commitments - wastewater - River water quality?(phosphorus) - Reduction in phosphorus from 2020</v>
      </c>
      <c r="N154" s="64" t="str">
        <f>_xlfn.XLOOKUP(F_Inputs_Formatted!H154,F_Inputs!$B:$B,F_Inputs!D:D)</f>
        <v>kg</v>
      </c>
      <c r="O154" s="11">
        <v>4</v>
      </c>
      <c r="P154" s="11"/>
      <c r="Q154" s="73" t="str">
        <f>IF(Overrides!Q154&lt;&gt;"",Overrides!Q154,F_Inputs_Formatted!Q154)</f>
        <v>##BLANK</v>
      </c>
      <c r="R154" s="73" t="str">
        <f>IF(Overrides!R154&lt;&gt;"",Overrides!R154,F_Inputs_Formatted!R154)</f>
        <v>##BLANK</v>
      </c>
      <c r="S154" s="73" t="str">
        <f>IF(Overrides!S154&lt;&gt;"",Overrides!S154,F_Inputs_Formatted!S154)</f>
        <v>##BLANK</v>
      </c>
      <c r="T154" s="73" t="str">
        <f>IF(Overrides!T154&lt;&gt;"",Overrides!T154,F_Inputs_Formatted!T154)</f>
        <v>##BLANK</v>
      </c>
      <c r="U154" s="73" t="str">
        <f>IF(Overrides!U154&lt;&gt;"",Overrides!U154,F_Inputs_Formatted!U154)</f>
        <v>##BLANK</v>
      </c>
      <c r="V154" s="73" t="str">
        <f>IF(Overrides!V154&lt;&gt;"",Overrides!V154,F_Inputs_Formatted!V154)</f>
        <v>##BLANK</v>
      </c>
      <c r="W154" s="73" t="str">
        <f>IF(Overrides!W154&lt;&gt;"",Overrides!W154,F_Inputs_Formatted!W154)</f>
        <v>##BLANK</v>
      </c>
      <c r="X154" s="73" t="str">
        <f>IF(Overrides!X154&lt;&gt;"",Overrides!X154,F_Inputs_Formatted!X154)</f>
        <v>##BLANK</v>
      </c>
      <c r="Y154" s="73" t="str">
        <f>IF(Overrides!Y154&lt;&gt;"",Overrides!Y154,F_Inputs_Formatted!Y154)</f>
        <v>##BLANK</v>
      </c>
      <c r="Z154" s="73" t="str">
        <f>IF(Overrides!Z154&lt;&gt;"",Overrides!Z154,F_Inputs_Formatted!Z154)</f>
        <v>##BLANK</v>
      </c>
      <c r="AA154" s="73" t="str">
        <f>IF(Overrides!AA154&lt;&gt;"",Overrides!AA154,F_Inputs_Formatted!AA154)</f>
        <v>##BLANK</v>
      </c>
      <c r="AB154" s="73" t="str">
        <f>IF(Overrides!AB154&lt;&gt;"",Overrides!AB154,F_Inputs_Formatted!AB154)</f>
        <v>##BLANK</v>
      </c>
      <c r="AC154" s="73" t="str">
        <f>IF(Overrides!AC154&lt;&gt;"",Overrides!AC154,F_Inputs_Formatted!AC154)</f>
        <v>##BLANK</v>
      </c>
      <c r="AD154" s="73" t="str">
        <f>IF(Overrides!AD154&lt;&gt;"",Overrides!AD154,F_Inputs_Formatted!AD154)</f>
        <v>##BLANK</v>
      </c>
      <c r="AE154" s="73" t="str">
        <f>IF(Overrides!AE154&lt;&gt;"",Overrides!AE154,F_Inputs_Formatted!AE154)</f>
        <v>##BLANK</v>
      </c>
      <c r="AF154" s="73" t="str">
        <f>IF(Overrides!AF154&lt;&gt;"",Overrides!AF154,F_Inputs_Formatted!AF154)</f>
        <v>##BLANK</v>
      </c>
      <c r="AG154" s="73" t="str">
        <f>IF(Overrides!AG154&lt;&gt;"",Overrides!AG154,F_Inputs_Formatted!AG154)</f>
        <v>##BLANK</v>
      </c>
      <c r="AH154" s="73" t="str">
        <f>IF(Overrides!AH154&lt;&gt;"",Overrides!AH154,F_Inputs_Formatted!AH154)</f>
        <v>##BLANK</v>
      </c>
      <c r="AI154" s="73" t="str">
        <f>IF(Overrides!AI154&lt;&gt;"",Overrides!AI154,F_Inputs_Formatted!AI154)</f>
        <v>##BLANK</v>
      </c>
      <c r="AK154" s="35"/>
    </row>
    <row r="155" spans="1:42" s="15" customFormat="1" ht="15" x14ac:dyDescent="0.25">
      <c r="A155" s="7"/>
      <c r="B155" s="9" t="s">
        <v>100</v>
      </c>
      <c r="C155" s="9" t="str">
        <f>_xlfn.XLOOKUP($B155,FD_Lists!$B$4:$B$25,FD_Lists!C$4:C$25)</f>
        <v>SES Water</v>
      </c>
      <c r="D155" s="9" t="str">
        <f>_xlfn.XLOOKUP($B155,FD_Lists!$B$4:$B$25,FD_Lists!D$4:D$25)</f>
        <v>England</v>
      </c>
      <c r="E155" s="9" t="str">
        <f>_xlfn.XLOOKUP($B155,FD_Lists!$B$4:$B$25,FD_Lists!E$4:E$25)</f>
        <v>Company</v>
      </c>
      <c r="F155" s="9" t="str">
        <f>_xlfn.XLOOKUP($B155,FD_Lists!$B$4:$B$25,FD_Lists!F$4:F$25)</f>
        <v>WoC</v>
      </c>
      <c r="G155" s="10" t="s">
        <v>116</v>
      </c>
      <c r="H155" s="52" t="s">
        <v>132</v>
      </c>
      <c r="I155" s="11" t="str">
        <f t="shared" si="8"/>
        <v>SESOUT5_09_H_PR24_OFWAT</v>
      </c>
      <c r="J155" s="11" t="s">
        <v>117</v>
      </c>
      <c r="K155" s="11" t="s">
        <v>118</v>
      </c>
      <c r="L155" s="11" t="s">
        <v>119</v>
      </c>
      <c r="M155" s="64" t="str">
        <f>_xlfn.XLOOKUP(F_Inputs_Formatted!H155,F_Inputs!$B:$B,F_Inputs!C:C)</f>
        <v>Underlying calculations for common performance commitments - wastewater - River water quality?(phosphorus) - Reduction in phosphorus from 2020</v>
      </c>
      <c r="N155" s="64" t="str">
        <f>_xlfn.XLOOKUP(F_Inputs_Formatted!H155,F_Inputs!$B:$B,F_Inputs!D:D)</f>
        <v>kg</v>
      </c>
      <c r="O155" s="11">
        <v>4</v>
      </c>
      <c r="P155" s="11"/>
      <c r="Q155" s="73" t="str">
        <f>IF(Overrides!Q155&lt;&gt;"",Overrides!Q155,F_Inputs_Formatted!Q155)</f>
        <v>##BLANK</v>
      </c>
      <c r="R155" s="73" t="str">
        <f>IF(Overrides!R155&lt;&gt;"",Overrides!R155,F_Inputs_Formatted!R155)</f>
        <v>##BLANK</v>
      </c>
      <c r="S155" s="73" t="str">
        <f>IF(Overrides!S155&lt;&gt;"",Overrides!S155,F_Inputs_Formatted!S155)</f>
        <v>##BLANK</v>
      </c>
      <c r="T155" s="73" t="str">
        <f>IF(Overrides!T155&lt;&gt;"",Overrides!T155,F_Inputs_Formatted!T155)</f>
        <v>##BLANK</v>
      </c>
      <c r="U155" s="73" t="str">
        <f>IF(Overrides!U155&lt;&gt;"",Overrides!U155,F_Inputs_Formatted!U155)</f>
        <v>##BLANK</v>
      </c>
      <c r="V155" s="73" t="str">
        <f>IF(Overrides!V155&lt;&gt;"",Overrides!V155,F_Inputs_Formatted!V155)</f>
        <v>##BLANK</v>
      </c>
      <c r="W155" s="73" t="str">
        <f>IF(Overrides!W155&lt;&gt;"",Overrides!W155,F_Inputs_Formatted!W155)</f>
        <v>##BLANK</v>
      </c>
      <c r="X155" s="73" t="str">
        <f>IF(Overrides!X155&lt;&gt;"",Overrides!X155,F_Inputs_Formatted!X155)</f>
        <v>##BLANK</v>
      </c>
      <c r="Y155" s="73" t="str">
        <f>IF(Overrides!Y155&lt;&gt;"",Overrides!Y155,F_Inputs_Formatted!Y155)</f>
        <v>##BLANK</v>
      </c>
      <c r="Z155" s="73" t="str">
        <f>IF(Overrides!Z155&lt;&gt;"",Overrides!Z155,F_Inputs_Formatted!Z155)</f>
        <v>##BLANK</v>
      </c>
      <c r="AA155" s="73" t="str">
        <f>IF(Overrides!AA155&lt;&gt;"",Overrides!AA155,F_Inputs_Formatted!AA155)</f>
        <v>##BLANK</v>
      </c>
      <c r="AB155" s="73" t="str">
        <f>IF(Overrides!AB155&lt;&gt;"",Overrides!AB155,F_Inputs_Formatted!AB155)</f>
        <v>##BLANK</v>
      </c>
      <c r="AC155" s="73" t="str">
        <f>IF(Overrides!AC155&lt;&gt;"",Overrides!AC155,F_Inputs_Formatted!AC155)</f>
        <v>##BLANK</v>
      </c>
      <c r="AD155" s="73" t="str">
        <f>IF(Overrides!AD155&lt;&gt;"",Overrides!AD155,F_Inputs_Formatted!AD155)</f>
        <v>##BLANK</v>
      </c>
      <c r="AE155" s="73" t="str">
        <f>IF(Overrides!AE155&lt;&gt;"",Overrides!AE155,F_Inputs_Formatted!AE155)</f>
        <v>##BLANK</v>
      </c>
      <c r="AF155" s="73" t="str">
        <f>IF(Overrides!AF155&lt;&gt;"",Overrides!AF155,F_Inputs_Formatted!AF155)</f>
        <v>##BLANK</v>
      </c>
      <c r="AG155" s="73" t="str">
        <f>IF(Overrides!AG155&lt;&gt;"",Overrides!AG155,F_Inputs_Formatted!AG155)</f>
        <v>##BLANK</v>
      </c>
      <c r="AH155" s="73" t="str">
        <f>IF(Overrides!AH155&lt;&gt;"",Overrides!AH155,F_Inputs_Formatted!AH155)</f>
        <v>##BLANK</v>
      </c>
      <c r="AI155" s="73" t="str">
        <f>IF(Overrides!AI155&lt;&gt;"",Overrides!AI155,F_Inputs_Formatted!AI155)</f>
        <v>##BLANK</v>
      </c>
      <c r="AK155" s="35"/>
    </row>
    <row r="156" spans="1:42" s="15" customFormat="1" ht="15" x14ac:dyDescent="0.25">
      <c r="A156" s="7"/>
      <c r="B156" s="9" t="s">
        <v>78</v>
      </c>
      <c r="C156" s="9" t="str">
        <f>_xlfn.XLOOKUP($B156,FD_Lists!$B$4:$B$25,FD_Lists!C$4:C$25)</f>
        <v>South West Water</v>
      </c>
      <c r="D156" s="9" t="str">
        <f>_xlfn.XLOOKUP($B156,FD_Lists!$B$4:$B$25,FD_Lists!D$4:D$25)</f>
        <v>England</v>
      </c>
      <c r="E156" s="9" t="str">
        <f>_xlfn.XLOOKUP($B156,FD_Lists!$B$4:$B$25,FD_Lists!E$4:E$25)</f>
        <v>Company</v>
      </c>
      <c r="F156" s="9" t="str">
        <f>_xlfn.XLOOKUP($B156,FD_Lists!$B$4:$B$25,FD_Lists!F$4:F$25)</f>
        <v>WaSC</v>
      </c>
      <c r="G156" s="10" t="s">
        <v>116</v>
      </c>
      <c r="H156" s="52" t="s">
        <v>132</v>
      </c>
      <c r="I156" s="11" t="str">
        <f t="shared" si="8"/>
        <v>SWBOUT5_09_H_PR24_OFWAT</v>
      </c>
      <c r="J156" s="11" t="s">
        <v>117</v>
      </c>
      <c r="K156" s="11" t="s">
        <v>118</v>
      </c>
      <c r="L156" s="11" t="s">
        <v>119</v>
      </c>
      <c r="M156" s="64" t="str">
        <f>_xlfn.XLOOKUP(F_Inputs_Formatted!H156,F_Inputs!$B:$B,F_Inputs!C:C)</f>
        <v>Underlying calculations for common performance commitments - wastewater - River water quality?(phosphorus) - Reduction in phosphorus from 2020</v>
      </c>
      <c r="N156" s="64" t="str">
        <f>_xlfn.XLOOKUP(F_Inputs_Formatted!H156,F_Inputs!$B:$B,F_Inputs!D:D)</f>
        <v>kg</v>
      </c>
      <c r="O156" s="11">
        <v>4</v>
      </c>
      <c r="P156" s="11"/>
      <c r="Q156" s="73">
        <f>IF(Overrides!Q156&lt;&gt;"",Overrides!Q156,F_Inputs_Formatted!Q156)</f>
        <v>1173.12327</v>
      </c>
      <c r="R156" s="73">
        <f>IF(Overrides!R156&lt;&gt;"",Overrides!R156,F_Inputs_Formatted!R156)</f>
        <v>1107.39985</v>
      </c>
      <c r="S156" s="73">
        <f>IF(Overrides!S156&lt;&gt;"",Overrides!S156,F_Inputs_Formatted!S156)</f>
        <v>-1517.5013800000002</v>
      </c>
      <c r="T156" s="73">
        <f>IF(Overrides!T156&lt;&gt;"",Overrides!T156,F_Inputs_Formatted!T156)</f>
        <v>337.20445000000001</v>
      </c>
      <c r="U156" s="73">
        <f>IF(Overrides!U156&lt;&gt;"",Overrides!U156,F_Inputs_Formatted!U156)</f>
        <v>-103.77682999999999</v>
      </c>
      <c r="V156" s="73">
        <f>IF(Overrides!V156&lt;&gt;"",Overrides!V156,F_Inputs_Formatted!V156)</f>
        <v>1274.3834099999999</v>
      </c>
      <c r="W156" s="73">
        <f>IF(Overrides!W156&lt;&gt;"",Overrides!W156,F_Inputs_Formatted!W156)</f>
        <v>-1889.0558099999998</v>
      </c>
      <c r="X156" s="73">
        <f>IF(Overrides!X156&lt;&gt;"",Overrides!X156,F_Inputs_Formatted!X156)</f>
        <v>296.82434000000001</v>
      </c>
      <c r="Y156" s="73">
        <f>IF(Overrides!Y156&lt;&gt;"",Overrides!Y156,F_Inputs_Formatted!Y156)</f>
        <v>1356.0027299999999</v>
      </c>
      <c r="Z156" s="73">
        <f>IF(Overrides!Z156&lt;&gt;"",Overrides!Z156,F_Inputs_Formatted!Z156)</f>
        <v>0</v>
      </c>
      <c r="AA156" s="73">
        <f>IF(Overrides!AA156&lt;&gt;"",Overrides!AA156,F_Inputs_Formatted!AA156)</f>
        <v>2765.21524</v>
      </c>
      <c r="AB156" s="73">
        <f>IF(Overrides!AB156&lt;&gt;"",Overrides!AB156,F_Inputs_Formatted!AB156)</f>
        <v>5782.6070500000005</v>
      </c>
      <c r="AC156" s="73">
        <f>IF(Overrides!AC156&lt;&gt;"",Overrides!AC156,F_Inputs_Formatted!AC156)</f>
        <v>5221.5382300000001</v>
      </c>
      <c r="AD156" s="73">
        <f>IF(Overrides!AD156&lt;&gt;"",Overrides!AD156,F_Inputs_Formatted!AD156)</f>
        <v>5262.1885600000005</v>
      </c>
      <c r="AE156" s="73">
        <f>IF(Overrides!AE156&lt;&gt;"",Overrides!AE156,F_Inputs_Formatted!AE156)</f>
        <v>4998.4695899999997</v>
      </c>
      <c r="AF156" s="73">
        <f>IF(Overrides!AF156&lt;&gt;"",Overrides!AF156,F_Inputs_Formatted!AF156)</f>
        <v>17647.718799999999</v>
      </c>
      <c r="AG156" s="73">
        <f>IF(Overrides!AG156&lt;&gt;"",Overrides!AG156,F_Inputs_Formatted!AG156)</f>
        <v>18615.635600000001</v>
      </c>
      <c r="AH156" s="73">
        <f>IF(Overrides!AH156&lt;&gt;"",Overrides!AH156,F_Inputs_Formatted!AH156)</f>
        <v>19822.433850000001</v>
      </c>
      <c r="AI156" s="73">
        <f>IF(Overrides!AI156&lt;&gt;"",Overrides!AI156,F_Inputs_Formatted!AI156)</f>
        <v>23046.108039999999</v>
      </c>
      <c r="AK156" s="35"/>
    </row>
    <row r="157" spans="1:42" s="15" customFormat="1" ht="15" x14ac:dyDescent="0.25">
      <c r="A157" s="7"/>
      <c r="B157" s="9" t="s">
        <v>90</v>
      </c>
      <c r="C157" s="9" t="str">
        <f>_xlfn.XLOOKUP($B157,FD_Lists!$B$4:$B$25,FD_Lists!C$4:C$25)</f>
        <v>Bristol Water</v>
      </c>
      <c r="D157" s="9" t="str">
        <f>_xlfn.XLOOKUP($B157,FD_Lists!$B$4:$B$25,FD_Lists!D$4:D$25)</f>
        <v>England</v>
      </c>
      <c r="E157" s="9" t="str">
        <f>_xlfn.XLOOKUP($B157,FD_Lists!$B$4:$B$25,FD_Lists!E$4:E$25)</f>
        <v>Company</v>
      </c>
      <c r="F157" s="9" t="str">
        <f>_xlfn.XLOOKUP($B157,FD_Lists!$B$4:$B$25,FD_Lists!F$4:F$25)</f>
        <v>WoC</v>
      </c>
      <c r="G157" s="10" t="s">
        <v>116</v>
      </c>
      <c r="H157" s="52" t="s">
        <v>132</v>
      </c>
      <c r="I157" s="11" t="str">
        <f t="shared" si="8"/>
        <v>BRLOUT5_09_H_PR24_OFWAT</v>
      </c>
      <c r="J157" s="11" t="s">
        <v>117</v>
      </c>
      <c r="K157" s="11" t="s">
        <v>118</v>
      </c>
      <c r="L157" s="11" t="s">
        <v>119</v>
      </c>
      <c r="M157" s="64" t="str">
        <f>_xlfn.XLOOKUP(F_Inputs_Formatted!H157,F_Inputs!$B:$B,F_Inputs!C:C)</f>
        <v>Underlying calculations for common performance commitments - wastewater - River water quality?(phosphorus) - Reduction in phosphorus from 2020</v>
      </c>
      <c r="N157" s="64" t="str">
        <f>_xlfn.XLOOKUP(F_Inputs_Formatted!H157,F_Inputs!$B:$B,F_Inputs!D:D)</f>
        <v>kg</v>
      </c>
      <c r="O157" s="11">
        <v>4</v>
      </c>
      <c r="P157" s="11"/>
      <c r="Q157" s="73" t="str">
        <f>IF(Overrides!Q157&lt;&gt;"",Overrides!Q157,F_Inputs_Formatted!Q157)</f>
        <v>##BLANK</v>
      </c>
      <c r="R157" s="73" t="str">
        <f>IF(Overrides!R157&lt;&gt;"",Overrides!R157,F_Inputs_Formatted!R157)</f>
        <v>##BLANK</v>
      </c>
      <c r="S157" s="73" t="str">
        <f>IF(Overrides!S157&lt;&gt;"",Overrides!S157,F_Inputs_Formatted!S157)</f>
        <v>##BLANK</v>
      </c>
      <c r="T157" s="73" t="str">
        <f>IF(Overrides!T157&lt;&gt;"",Overrides!T157,F_Inputs_Formatted!T157)</f>
        <v>##BLANK</v>
      </c>
      <c r="U157" s="73" t="str">
        <f>IF(Overrides!U157&lt;&gt;"",Overrides!U157,F_Inputs_Formatted!U157)</f>
        <v>##BLANK</v>
      </c>
      <c r="V157" s="73" t="str">
        <f>IF(Overrides!V157&lt;&gt;"",Overrides!V157,F_Inputs_Formatted!V157)</f>
        <v>##BLANK</v>
      </c>
      <c r="W157" s="73" t="str">
        <f>IF(Overrides!W157&lt;&gt;"",Overrides!W157,F_Inputs_Formatted!W157)</f>
        <v>##BLANK</v>
      </c>
      <c r="X157" s="73" t="str">
        <f>IF(Overrides!X157&lt;&gt;"",Overrides!X157,F_Inputs_Formatted!X157)</f>
        <v>##BLANK</v>
      </c>
      <c r="Y157" s="73" t="str">
        <f>IF(Overrides!Y157&lt;&gt;"",Overrides!Y157,F_Inputs_Formatted!Y157)</f>
        <v>##BLANK</v>
      </c>
      <c r="Z157" s="73" t="str">
        <f>IF(Overrides!Z157&lt;&gt;"",Overrides!Z157,F_Inputs_Formatted!Z157)</f>
        <v>##BLANK</v>
      </c>
      <c r="AA157" s="73" t="str">
        <f>IF(Overrides!AA157&lt;&gt;"",Overrides!AA157,F_Inputs_Formatted!AA157)</f>
        <v>##BLANK</v>
      </c>
      <c r="AB157" s="73" t="str">
        <f>IF(Overrides!AB157&lt;&gt;"",Overrides!AB157,F_Inputs_Formatted!AB157)</f>
        <v>##BLANK</v>
      </c>
      <c r="AC157" s="73" t="str">
        <f>IF(Overrides!AC157&lt;&gt;"",Overrides!AC157,F_Inputs_Formatted!AC157)</f>
        <v>##BLANK</v>
      </c>
      <c r="AD157" s="73" t="str">
        <f>IF(Overrides!AD157&lt;&gt;"",Overrides!AD157,F_Inputs_Formatted!AD157)</f>
        <v>##BLANK</v>
      </c>
      <c r="AE157" s="73" t="str">
        <f>IF(Overrides!AE157&lt;&gt;"",Overrides!AE157,F_Inputs_Formatted!AE157)</f>
        <v>##BLANK</v>
      </c>
      <c r="AF157" s="73" t="str">
        <f>IF(Overrides!AF157&lt;&gt;"",Overrides!AF157,F_Inputs_Formatted!AF157)</f>
        <v>##BLANK</v>
      </c>
      <c r="AG157" s="73" t="str">
        <f>IF(Overrides!AG157&lt;&gt;"",Overrides!AG157,F_Inputs_Formatted!AG157)</f>
        <v>##BLANK</v>
      </c>
      <c r="AH157" s="73" t="str">
        <f>IF(Overrides!AH157&lt;&gt;"",Overrides!AH157,F_Inputs_Formatted!AH157)</f>
        <v>##BLANK</v>
      </c>
      <c r="AI157" s="73" t="str">
        <f>IF(Overrides!AI157&lt;&gt;"",Overrides!AI157,F_Inputs_Formatted!AI157)</f>
        <v>##BLANK</v>
      </c>
      <c r="AK157" s="35"/>
    </row>
    <row r="158" spans="1:42" s="15" customFormat="1" ht="15" x14ac:dyDescent="0.25">
      <c r="A158" s="7"/>
      <c r="B158" s="80"/>
      <c r="C158" s="80"/>
      <c r="D158" s="80"/>
      <c r="E158" s="80"/>
      <c r="F158" s="80"/>
      <c r="G158" s="32"/>
      <c r="H158" s="54"/>
      <c r="I158" s="81"/>
      <c r="J158" s="81"/>
      <c r="K158" s="81"/>
      <c r="L158" s="81"/>
      <c r="M158" s="82"/>
      <c r="N158" s="82"/>
      <c r="O158" s="81"/>
      <c r="P158" s="81">
        <f>AVERAGE(P22:P31)</f>
        <v>1024957.7601980775</v>
      </c>
      <c r="Q158" s="83"/>
      <c r="R158" s="83"/>
      <c r="S158" s="83"/>
      <c r="T158" s="83"/>
      <c r="U158" s="83"/>
      <c r="V158" s="83"/>
      <c r="W158" s="83"/>
      <c r="X158" s="83"/>
      <c r="Y158" s="83"/>
      <c r="Z158" s="83"/>
      <c r="AA158" s="83"/>
      <c r="AB158" s="83"/>
      <c r="AC158" s="83"/>
      <c r="AD158" s="83"/>
      <c r="AE158" s="83"/>
      <c r="AF158" s="83"/>
      <c r="AG158" s="83"/>
      <c r="AH158" s="83"/>
      <c r="AI158" s="83"/>
      <c r="AK158" s="35"/>
      <c r="AL158" s="36"/>
      <c r="AM158" s="36"/>
      <c r="AN158" s="36"/>
      <c r="AO158" s="36"/>
      <c r="AP158" s="36"/>
    </row>
    <row r="159" spans="1:42" s="21" customFormat="1" ht="15" x14ac:dyDescent="0.25">
      <c r="A159" s="110"/>
      <c r="B159" s="111" t="s">
        <v>16</v>
      </c>
      <c r="C159" s="111"/>
      <c r="D159" s="111"/>
      <c r="E159" s="111"/>
      <c r="F159" s="111"/>
      <c r="G159" s="31"/>
      <c r="H159" s="112"/>
      <c r="I159" s="113"/>
      <c r="J159" s="113"/>
      <c r="K159" s="113"/>
      <c r="L159" s="113"/>
      <c r="M159" s="114"/>
      <c r="N159" s="114"/>
      <c r="O159" s="113"/>
      <c r="P159" s="113"/>
      <c r="Q159" s="115"/>
      <c r="R159" s="115"/>
      <c r="S159" s="115"/>
      <c r="T159" s="115"/>
      <c r="U159" s="115"/>
      <c r="V159" s="115"/>
      <c r="W159" s="115"/>
      <c r="X159" s="115"/>
      <c r="Y159" s="115"/>
      <c r="Z159" s="115"/>
      <c r="AA159" s="115"/>
      <c r="AB159" s="115"/>
      <c r="AC159" s="115"/>
      <c r="AD159" s="115"/>
      <c r="AE159" s="115"/>
      <c r="AF159" s="115"/>
      <c r="AG159" s="115"/>
      <c r="AH159" s="115"/>
      <c r="AI159" s="115"/>
      <c r="AK159" s="116"/>
      <c r="AL159" s="117"/>
      <c r="AM159" s="117"/>
      <c r="AN159" s="117"/>
      <c r="AO159" s="117"/>
      <c r="AP159" s="117"/>
    </row>
  </sheetData>
  <autoFilter ref="B4:AI159" xr:uid="{3DC637D7-5C57-4E3A-B4FE-67FAD22BDD8D}"/>
  <mergeCells count="2">
    <mergeCell ref="A1:B1"/>
    <mergeCell ref="A3:B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56395-275E-467D-A482-64AAF420BB5D}">
  <sheetPr codeName="Sheet2">
    <tabColor theme="6" tint="0.79998168889431442"/>
  </sheetPr>
  <dimension ref="A1:AA25"/>
  <sheetViews>
    <sheetView showGridLines="0" zoomScale="80" zoomScaleNormal="80" workbookViewId="0"/>
  </sheetViews>
  <sheetFormatPr defaultRowHeight="14.25" zeroHeight="1" x14ac:dyDescent="0.2"/>
  <cols>
    <col min="1" max="1" width="4.125" customWidth="1"/>
    <col min="3" max="3" width="12" customWidth="1"/>
    <col min="10" max="10" width="41" customWidth="1"/>
    <col min="11" max="11" width="13.625" customWidth="1"/>
    <col min="12" max="12" width="6.75" customWidth="1"/>
  </cols>
  <sheetData>
    <row r="1" spans="1:27" s="22" customFormat="1" ht="15" x14ac:dyDescent="0.25"/>
    <row r="2" spans="1:27" s="22" customFormat="1" ht="23.25" x14ac:dyDescent="0.35">
      <c r="B2" s="37" t="str">
        <f>Overview!B2 &amp;" - PR19 PCLs"</f>
        <v>River Water Quality - PR19 PCLs</v>
      </c>
      <c r="C2" s="37"/>
      <c r="D2" s="37"/>
      <c r="E2" s="37"/>
      <c r="F2" s="37"/>
      <c r="G2" s="37"/>
      <c r="H2" s="37"/>
      <c r="I2" s="37"/>
      <c r="L2" s="37"/>
    </row>
    <row r="3" spans="1:27" s="15" customFormat="1" ht="15" x14ac:dyDescent="0.25"/>
    <row r="4" spans="1:27" s="22" customFormat="1" ht="15" x14ac:dyDescent="0.25">
      <c r="A4" s="17"/>
      <c r="B4" s="38" t="s">
        <v>133</v>
      </c>
      <c r="C4" s="38"/>
      <c r="D4" s="38"/>
      <c r="E4" s="38"/>
      <c r="F4" s="38"/>
      <c r="G4" s="38"/>
      <c r="H4" s="38"/>
      <c r="I4" s="38"/>
      <c r="J4" s="17"/>
      <c r="K4" s="17"/>
      <c r="L4" s="38"/>
      <c r="M4" s="17"/>
      <c r="N4" s="17"/>
      <c r="O4" s="17"/>
      <c r="P4" s="17"/>
      <c r="Q4" s="17"/>
    </row>
    <row r="5" spans="1:27" s="15" customFormat="1" ht="15" x14ac:dyDescent="0.25">
      <c r="A5" s="137"/>
      <c r="B5" s="140"/>
      <c r="C5" s="7"/>
      <c r="D5" s="7"/>
      <c r="E5" s="7"/>
      <c r="F5" s="7"/>
      <c r="G5" s="7"/>
      <c r="H5" s="7"/>
      <c r="I5" s="7"/>
      <c r="J5" s="28"/>
      <c r="K5" s="28"/>
      <c r="L5" s="7"/>
      <c r="M5" s="28"/>
      <c r="N5" s="28"/>
      <c r="O5" s="28"/>
      <c r="P5" s="28"/>
      <c r="Q5" s="28"/>
    </row>
    <row r="6" spans="1:27" s="30" customFormat="1" ht="18.75" x14ac:dyDescent="0.3">
      <c r="A6" s="1"/>
      <c r="B6" s="39" t="s">
        <v>102</v>
      </c>
      <c r="C6" s="39" t="s">
        <v>103</v>
      </c>
      <c r="D6" s="39" t="s">
        <v>104</v>
      </c>
      <c r="E6" s="39" t="s">
        <v>102</v>
      </c>
      <c r="F6" s="39" t="s">
        <v>106</v>
      </c>
      <c r="G6" s="39" t="s">
        <v>108</v>
      </c>
      <c r="H6" s="4" t="s">
        <v>109</v>
      </c>
      <c r="I6" s="4" t="s">
        <v>134</v>
      </c>
      <c r="J6" s="39" t="s">
        <v>113</v>
      </c>
      <c r="K6" s="39" t="s">
        <v>114</v>
      </c>
      <c r="L6" s="39" t="s">
        <v>135</v>
      </c>
      <c r="M6" s="40" t="s">
        <v>33</v>
      </c>
      <c r="N6" s="40" t="s">
        <v>34</v>
      </c>
      <c r="O6" s="40" t="s">
        <v>35</v>
      </c>
      <c r="P6" s="40" t="s">
        <v>36</v>
      </c>
      <c r="Q6" s="40" t="s">
        <v>37</v>
      </c>
    </row>
    <row r="7" spans="1:27" s="15" customFormat="1" ht="15" x14ac:dyDescent="0.25">
      <c r="A7" s="7"/>
      <c r="B7" s="9" t="s">
        <v>47</v>
      </c>
      <c r="C7" s="9" t="str">
        <f>_xlfn.XLOOKUP($B7,FD_Lists!$B$4:$B$25,FD_Lists!C$4:C$25)</f>
        <v>Anglian Water</v>
      </c>
      <c r="D7" s="9" t="str">
        <f>_xlfn.XLOOKUP($B7,FD_Lists!$B$4:$B$25,FD_Lists!D$4:D$25)</f>
        <v>England</v>
      </c>
      <c r="E7" s="9" t="str">
        <f>_xlfn.XLOOKUP($B7,FD_Lists!$B$4:$B$25,FD_Lists!E$4:E$25)</f>
        <v>Company</v>
      </c>
      <c r="F7" s="9" t="str">
        <f>_xlfn.XLOOKUP($B7,FD_Lists!$B$4:$B$25,FD_Lists!F$4:F$25)</f>
        <v>WaSC</v>
      </c>
      <c r="G7" s="9" t="s">
        <v>136</v>
      </c>
      <c r="H7" s="9" t="str">
        <f t="shared" ref="H7:H23" si="0">B7&amp;G7</f>
        <v>ANHx</v>
      </c>
      <c r="I7" s="11" t="s">
        <v>119</v>
      </c>
      <c r="J7" s="78" t="s">
        <v>137</v>
      </c>
      <c r="K7" s="12" t="s">
        <v>138</v>
      </c>
      <c r="L7" s="11">
        <v>4</v>
      </c>
      <c r="M7" s="78" t="s">
        <v>137</v>
      </c>
      <c r="N7" s="78" t="s">
        <v>137</v>
      </c>
      <c r="O7" s="78" t="s">
        <v>137</v>
      </c>
      <c r="P7" s="78" t="s">
        <v>137</v>
      </c>
      <c r="Q7" s="78" t="s">
        <v>137</v>
      </c>
      <c r="W7" s="41"/>
      <c r="X7" s="41"/>
      <c r="Y7" s="41"/>
      <c r="Z7" s="41"/>
      <c r="AA7" s="41"/>
    </row>
    <row r="8" spans="1:27" s="15" customFormat="1" ht="15" x14ac:dyDescent="0.25">
      <c r="A8" s="7"/>
      <c r="B8" s="9" t="s">
        <v>69</v>
      </c>
      <c r="C8" s="9" t="str">
        <f>_xlfn.XLOOKUP($B8,FD_Lists!$B$4:$B$25,FD_Lists!C$4:C$25)</f>
        <v>Dŵr Cymru</v>
      </c>
      <c r="D8" s="9" t="str">
        <f>_xlfn.XLOOKUP($B8,FD_Lists!$B$4:$B$25,FD_Lists!D$4:D$25)</f>
        <v>Wales</v>
      </c>
      <c r="E8" s="9" t="str">
        <f>_xlfn.XLOOKUP($B8,FD_Lists!$B$4:$B$25,FD_Lists!E$4:E$25)</f>
        <v>Company</v>
      </c>
      <c r="F8" s="9" t="str">
        <f>_xlfn.XLOOKUP($B8,FD_Lists!$B$4:$B$25,FD_Lists!F$4:F$25)</f>
        <v>WaSC</v>
      </c>
      <c r="G8" s="9" t="s">
        <v>136</v>
      </c>
      <c r="H8" s="9" t="str">
        <f t="shared" si="0"/>
        <v>WSHx</v>
      </c>
      <c r="I8" s="11" t="s">
        <v>119</v>
      </c>
      <c r="J8" s="78" t="s">
        <v>137</v>
      </c>
      <c r="K8" s="12" t="s">
        <v>138</v>
      </c>
      <c r="L8" s="11">
        <v>4</v>
      </c>
      <c r="M8" s="78" t="s">
        <v>137</v>
      </c>
      <c r="N8" s="78" t="s">
        <v>137</v>
      </c>
      <c r="O8" s="78" t="s">
        <v>137</v>
      </c>
      <c r="P8" s="78" t="s">
        <v>137</v>
      </c>
      <c r="Q8" s="78" t="s">
        <v>137</v>
      </c>
      <c r="W8" s="41"/>
      <c r="X8" s="41"/>
      <c r="Y8" s="41"/>
      <c r="Z8" s="41"/>
      <c r="AA8" s="41"/>
    </row>
    <row r="9" spans="1:27" s="15" customFormat="1" ht="15" x14ac:dyDescent="0.25">
      <c r="A9" s="7"/>
      <c r="B9" s="9" t="s">
        <v>71</v>
      </c>
      <c r="C9" s="9" t="str">
        <f>_xlfn.XLOOKUP($B9,FD_Lists!$B$4:$B$25,FD_Lists!C$4:C$25)</f>
        <v>Hafren Dyfrdwy</v>
      </c>
      <c r="D9" s="9" t="str">
        <f>_xlfn.XLOOKUP($B9,FD_Lists!$B$4:$B$25,FD_Lists!D$4:D$25)</f>
        <v>Wales</v>
      </c>
      <c r="E9" s="9" t="str">
        <f>_xlfn.XLOOKUP($B9,FD_Lists!$B$4:$B$25,FD_Lists!E$4:E$25)</f>
        <v>Company</v>
      </c>
      <c r="F9" s="9" t="str">
        <f>_xlfn.XLOOKUP($B9,FD_Lists!$B$4:$B$25,FD_Lists!F$4:F$25)</f>
        <v>WaSC</v>
      </c>
      <c r="G9" s="9" t="s">
        <v>136</v>
      </c>
      <c r="H9" s="9" t="str">
        <f t="shared" si="0"/>
        <v>HDDx</v>
      </c>
      <c r="I9" s="11" t="s">
        <v>119</v>
      </c>
      <c r="J9" s="78" t="s">
        <v>137</v>
      </c>
      <c r="K9" s="12" t="s">
        <v>138</v>
      </c>
      <c r="L9" s="11">
        <v>4</v>
      </c>
      <c r="M9" s="78" t="s">
        <v>137</v>
      </c>
      <c r="N9" s="78" t="s">
        <v>137</v>
      </c>
      <c r="O9" s="78" t="s">
        <v>137</v>
      </c>
      <c r="P9" s="78" t="s">
        <v>137</v>
      </c>
      <c r="Q9" s="78" t="s">
        <v>137</v>
      </c>
      <c r="W9" s="41"/>
      <c r="X9" s="41"/>
      <c r="Y9" s="41"/>
      <c r="Z9" s="41"/>
      <c r="AA9" s="41"/>
    </row>
    <row r="10" spans="1:27" s="15" customFormat="1" ht="15" x14ac:dyDescent="0.25">
      <c r="A10" s="7"/>
      <c r="B10" s="9" t="s">
        <v>75</v>
      </c>
      <c r="C10" s="9" t="str">
        <f>_xlfn.XLOOKUP($B10,FD_Lists!$B$4:$B$25,FD_Lists!C$4:C$25)</f>
        <v>Northumbrian Water</v>
      </c>
      <c r="D10" s="9" t="str">
        <f>_xlfn.XLOOKUP($B10,FD_Lists!$B$4:$B$25,FD_Lists!D$4:D$25)</f>
        <v>England</v>
      </c>
      <c r="E10" s="9" t="str">
        <f>_xlfn.XLOOKUP($B10,FD_Lists!$B$4:$B$25,FD_Lists!E$4:E$25)</f>
        <v>Company</v>
      </c>
      <c r="F10" s="9" t="str">
        <f>_xlfn.XLOOKUP($B10,FD_Lists!$B$4:$B$25,FD_Lists!F$4:F$25)</f>
        <v>WaSC</v>
      </c>
      <c r="G10" s="9" t="s">
        <v>136</v>
      </c>
      <c r="H10" s="9" t="str">
        <f t="shared" si="0"/>
        <v>NESx</v>
      </c>
      <c r="I10" s="11" t="s">
        <v>119</v>
      </c>
      <c r="J10" s="78" t="s">
        <v>137</v>
      </c>
      <c r="K10" s="12" t="s">
        <v>138</v>
      </c>
      <c r="L10" s="11">
        <v>4</v>
      </c>
      <c r="M10" s="78" t="s">
        <v>137</v>
      </c>
      <c r="N10" s="78" t="s">
        <v>137</v>
      </c>
      <c r="O10" s="78" t="s">
        <v>137</v>
      </c>
      <c r="P10" s="78" t="s">
        <v>137</v>
      </c>
      <c r="Q10" s="78" t="s">
        <v>137</v>
      </c>
      <c r="W10" s="41"/>
      <c r="X10" s="41"/>
      <c r="Y10" s="41"/>
      <c r="Z10" s="41"/>
      <c r="AA10" s="41"/>
    </row>
    <row r="11" spans="1:27" s="15" customFormat="1" ht="15" x14ac:dyDescent="0.25">
      <c r="A11" s="7"/>
      <c r="B11" s="9" t="s">
        <v>76</v>
      </c>
      <c r="C11" s="9" t="str">
        <f>_xlfn.XLOOKUP($B11,FD_Lists!$B$4:$B$25,FD_Lists!C$4:C$25)</f>
        <v>Severn Trent Water</v>
      </c>
      <c r="D11" s="9" t="str">
        <f>_xlfn.XLOOKUP($B11,FD_Lists!$B$4:$B$25,FD_Lists!D$4:D$25)</f>
        <v>England</v>
      </c>
      <c r="E11" s="9" t="str">
        <f>_xlfn.XLOOKUP($B11,FD_Lists!$B$4:$B$25,FD_Lists!E$4:E$25)</f>
        <v>Company</v>
      </c>
      <c r="F11" s="9" t="str">
        <f>_xlfn.XLOOKUP($B11,FD_Lists!$B$4:$B$25,FD_Lists!F$4:F$25)</f>
        <v>WaSC</v>
      </c>
      <c r="G11" s="9" t="s">
        <v>136</v>
      </c>
      <c r="H11" s="9" t="str">
        <f t="shared" si="0"/>
        <v>SVEx</v>
      </c>
      <c r="I11" s="11" t="s">
        <v>119</v>
      </c>
      <c r="J11" s="78" t="s">
        <v>137</v>
      </c>
      <c r="K11" s="12" t="s">
        <v>138</v>
      </c>
      <c r="L11" s="11">
        <v>4</v>
      </c>
      <c r="M11" s="78" t="s">
        <v>137</v>
      </c>
      <c r="N11" s="78" t="s">
        <v>137</v>
      </c>
      <c r="O11" s="78" t="s">
        <v>137</v>
      </c>
      <c r="P11" s="78" t="s">
        <v>137</v>
      </c>
      <c r="Q11" s="78" t="s">
        <v>137</v>
      </c>
      <c r="W11" s="41"/>
      <c r="X11" s="41"/>
      <c r="Y11" s="41"/>
      <c r="Z11" s="41"/>
      <c r="AA11" s="41"/>
    </row>
    <row r="12" spans="1:27" s="15" customFormat="1" ht="15" x14ac:dyDescent="0.25">
      <c r="A12" s="7"/>
      <c r="B12" s="9" t="s">
        <v>81</v>
      </c>
      <c r="C12" s="9" t="str">
        <f>_xlfn.XLOOKUP($B12,FD_Lists!$B$4:$B$25,FD_Lists!C$4:C$25)</f>
        <v>Southern Water</v>
      </c>
      <c r="D12" s="9" t="str">
        <f>_xlfn.XLOOKUP($B12,FD_Lists!$B$4:$B$25,FD_Lists!D$4:D$25)</f>
        <v>England</v>
      </c>
      <c r="E12" s="9" t="str">
        <f>_xlfn.XLOOKUP($B12,FD_Lists!$B$4:$B$25,FD_Lists!E$4:E$25)</f>
        <v>Company</v>
      </c>
      <c r="F12" s="9" t="str">
        <f>_xlfn.XLOOKUP($B12,FD_Lists!$B$4:$B$25,FD_Lists!F$4:F$25)</f>
        <v>WaSC</v>
      </c>
      <c r="G12" s="9" t="s">
        <v>136</v>
      </c>
      <c r="H12" s="9" t="str">
        <f t="shared" si="0"/>
        <v>SRNx</v>
      </c>
      <c r="I12" s="11" t="s">
        <v>119</v>
      </c>
      <c r="J12" s="78" t="s">
        <v>137</v>
      </c>
      <c r="K12" s="12" t="s">
        <v>138</v>
      </c>
      <c r="L12" s="11">
        <v>4</v>
      </c>
      <c r="M12" s="78" t="s">
        <v>137</v>
      </c>
      <c r="N12" s="78" t="s">
        <v>137</v>
      </c>
      <c r="O12" s="78" t="s">
        <v>137</v>
      </c>
      <c r="P12" s="78" t="s">
        <v>137</v>
      </c>
      <c r="Q12" s="78" t="s">
        <v>137</v>
      </c>
      <c r="W12" s="41"/>
      <c r="X12" s="41"/>
      <c r="Y12" s="41"/>
      <c r="Z12" s="41"/>
      <c r="AA12" s="41"/>
    </row>
    <row r="13" spans="1:27" s="15" customFormat="1" ht="15" x14ac:dyDescent="0.25">
      <c r="A13" s="7"/>
      <c r="B13" s="9" t="s">
        <v>82</v>
      </c>
      <c r="C13" s="9" t="str">
        <f>_xlfn.XLOOKUP($B13,FD_Lists!$B$4:$B$25,FD_Lists!C$4:C$25)</f>
        <v>Thames Water</v>
      </c>
      <c r="D13" s="9" t="str">
        <f>_xlfn.XLOOKUP($B13,FD_Lists!$B$4:$B$25,FD_Lists!D$4:D$25)</f>
        <v>England</v>
      </c>
      <c r="E13" s="9" t="str">
        <f>_xlfn.XLOOKUP($B13,FD_Lists!$B$4:$B$25,FD_Lists!E$4:E$25)</f>
        <v>Company</v>
      </c>
      <c r="F13" s="9" t="str">
        <f>_xlfn.XLOOKUP($B13,FD_Lists!$B$4:$B$25,FD_Lists!F$4:F$25)</f>
        <v>WaSC</v>
      </c>
      <c r="G13" s="9" t="s">
        <v>136</v>
      </c>
      <c r="H13" s="9" t="str">
        <f t="shared" si="0"/>
        <v>TMSx</v>
      </c>
      <c r="I13" s="11" t="s">
        <v>119</v>
      </c>
      <c r="J13" s="78" t="s">
        <v>137</v>
      </c>
      <c r="K13" s="12" t="s">
        <v>138</v>
      </c>
      <c r="L13" s="11">
        <v>4</v>
      </c>
      <c r="M13" s="78" t="s">
        <v>137</v>
      </c>
      <c r="N13" s="78" t="s">
        <v>137</v>
      </c>
      <c r="O13" s="78" t="s">
        <v>137</v>
      </c>
      <c r="P13" s="78" t="s">
        <v>137</v>
      </c>
      <c r="Q13" s="78" t="s">
        <v>137</v>
      </c>
      <c r="W13" s="41"/>
      <c r="X13" s="41"/>
      <c r="Y13" s="41"/>
      <c r="Z13" s="41"/>
      <c r="AA13" s="41"/>
    </row>
    <row r="14" spans="1:27" s="15" customFormat="1" ht="15" x14ac:dyDescent="0.25">
      <c r="B14" s="87" t="s">
        <v>83</v>
      </c>
      <c r="C14" s="9" t="str">
        <f>_xlfn.XLOOKUP($B14,FD_Lists!$B$4:$B$25,FD_Lists!C$4:C$25)</f>
        <v xml:space="preserve">United Utilities </v>
      </c>
      <c r="D14" s="9" t="str">
        <f>_xlfn.XLOOKUP($B14,FD_Lists!$B$4:$B$25,FD_Lists!D$4:D$25)</f>
        <v>England</v>
      </c>
      <c r="E14" s="9" t="str">
        <f>_xlfn.XLOOKUP($B14,FD_Lists!$B$4:$B$25,FD_Lists!E$4:E$25)</f>
        <v>Company</v>
      </c>
      <c r="F14" s="9" t="str">
        <f>_xlfn.XLOOKUP($B14,FD_Lists!$B$4:$B$25,FD_Lists!F$4:F$25)</f>
        <v>WaSC</v>
      </c>
      <c r="G14" s="9" t="s">
        <v>136</v>
      </c>
      <c r="H14" s="9" t="str">
        <f t="shared" si="0"/>
        <v>NWTx</v>
      </c>
      <c r="I14" s="11" t="s">
        <v>119</v>
      </c>
      <c r="J14" s="78" t="s">
        <v>137</v>
      </c>
      <c r="K14" s="12" t="s">
        <v>138</v>
      </c>
      <c r="L14" s="11">
        <v>4</v>
      </c>
      <c r="M14" s="78" t="s">
        <v>137</v>
      </c>
      <c r="N14" s="78" t="s">
        <v>137</v>
      </c>
      <c r="O14" s="78" t="s">
        <v>137</v>
      </c>
      <c r="P14" s="78" t="s">
        <v>137</v>
      </c>
      <c r="Q14" s="78" t="s">
        <v>137</v>
      </c>
      <c r="W14" s="41"/>
      <c r="X14" s="41"/>
      <c r="Y14" s="41"/>
      <c r="Z14" s="41"/>
      <c r="AA14" s="41"/>
    </row>
    <row r="15" spans="1:27" s="15" customFormat="1" ht="15" x14ac:dyDescent="0.25">
      <c r="A15" s="7"/>
      <c r="B15" s="9" t="s">
        <v>86</v>
      </c>
      <c r="C15" s="9" t="str">
        <f>_xlfn.XLOOKUP($B15,FD_Lists!$B$4:$B$25,FD_Lists!C$4:C$25)</f>
        <v>Wessex Water</v>
      </c>
      <c r="D15" s="9" t="str">
        <f>_xlfn.XLOOKUP($B15,FD_Lists!$B$4:$B$25,FD_Lists!D$4:D$25)</f>
        <v>England</v>
      </c>
      <c r="E15" s="9" t="str">
        <f>_xlfn.XLOOKUP($B15,FD_Lists!$B$4:$B$25,FD_Lists!E$4:E$25)</f>
        <v>Company</v>
      </c>
      <c r="F15" s="9" t="str">
        <f>_xlfn.XLOOKUP($B15,FD_Lists!$B$4:$B$25,FD_Lists!F$4:F$25)</f>
        <v>WaSC</v>
      </c>
      <c r="G15" s="9" t="s">
        <v>136</v>
      </c>
      <c r="H15" s="9" t="str">
        <f t="shared" si="0"/>
        <v>WSXx</v>
      </c>
      <c r="I15" s="11" t="s">
        <v>119</v>
      </c>
      <c r="J15" s="78" t="s">
        <v>137</v>
      </c>
      <c r="K15" s="12" t="s">
        <v>138</v>
      </c>
      <c r="L15" s="11">
        <v>4</v>
      </c>
      <c r="M15" s="78" t="s">
        <v>137</v>
      </c>
      <c r="N15" s="78" t="s">
        <v>137</v>
      </c>
      <c r="O15" s="78" t="s">
        <v>137</v>
      </c>
      <c r="P15" s="78" t="s">
        <v>137</v>
      </c>
      <c r="Q15" s="78" t="s">
        <v>137</v>
      </c>
      <c r="W15" s="41"/>
      <c r="X15" s="41"/>
      <c r="Y15" s="41"/>
      <c r="Z15" s="41"/>
      <c r="AA15" s="41"/>
    </row>
    <row r="16" spans="1:27" s="15" customFormat="1" ht="15" x14ac:dyDescent="0.25">
      <c r="A16" s="7"/>
      <c r="B16" s="9" t="s">
        <v>87</v>
      </c>
      <c r="C16" s="9" t="str">
        <f>_xlfn.XLOOKUP($B16,FD_Lists!$B$4:$B$25,FD_Lists!C$4:C$25)</f>
        <v>Yorkshire Water</v>
      </c>
      <c r="D16" s="9" t="str">
        <f>_xlfn.XLOOKUP($B16,FD_Lists!$B$4:$B$25,FD_Lists!D$4:D$25)</f>
        <v>England</v>
      </c>
      <c r="E16" s="9" t="str">
        <f>_xlfn.XLOOKUP($B16,FD_Lists!$B$4:$B$25,FD_Lists!E$4:E$25)</f>
        <v>Company</v>
      </c>
      <c r="F16" s="9" t="str">
        <f>_xlfn.XLOOKUP($B16,FD_Lists!$B$4:$B$25,FD_Lists!F$4:F$25)</f>
        <v>WaSC</v>
      </c>
      <c r="G16" s="9" t="s">
        <v>136</v>
      </c>
      <c r="H16" s="9" t="str">
        <f t="shared" si="0"/>
        <v>YKYx</v>
      </c>
      <c r="I16" s="11" t="s">
        <v>119</v>
      </c>
      <c r="J16" s="78" t="s">
        <v>137</v>
      </c>
      <c r="K16" s="12" t="s">
        <v>138</v>
      </c>
      <c r="L16" s="11">
        <v>4</v>
      </c>
      <c r="M16" s="78" t="s">
        <v>137</v>
      </c>
      <c r="N16" s="78" t="s">
        <v>137</v>
      </c>
      <c r="O16" s="78" t="s">
        <v>137</v>
      </c>
      <c r="P16" s="78" t="s">
        <v>137</v>
      </c>
      <c r="Q16" s="78" t="s">
        <v>137</v>
      </c>
      <c r="W16" s="41"/>
      <c r="X16" s="41"/>
      <c r="Y16" s="41"/>
      <c r="Z16" s="41"/>
      <c r="AA16" s="41"/>
    </row>
    <row r="17" spans="1:27" s="15" customFormat="1" ht="15" x14ac:dyDescent="0.25">
      <c r="A17" s="7"/>
      <c r="B17" s="9" t="s">
        <v>88</v>
      </c>
      <c r="C17" s="9" t="str">
        <f>_xlfn.XLOOKUP($B17,FD_Lists!$B$4:$B$25,FD_Lists!C$4:C$25)</f>
        <v>Affinity Water</v>
      </c>
      <c r="D17" s="9" t="str">
        <f>_xlfn.XLOOKUP($B17,FD_Lists!$B$4:$B$25,FD_Lists!D$4:D$25)</f>
        <v>England</v>
      </c>
      <c r="E17" s="9" t="str">
        <f>_xlfn.XLOOKUP($B17,FD_Lists!$B$4:$B$25,FD_Lists!E$4:E$25)</f>
        <v>Company</v>
      </c>
      <c r="F17" s="9" t="str">
        <f>_xlfn.XLOOKUP($B17,FD_Lists!$B$4:$B$25,FD_Lists!F$4:F$25)</f>
        <v>WoC</v>
      </c>
      <c r="G17" s="9" t="s">
        <v>136</v>
      </c>
      <c r="H17" s="9" t="str">
        <f t="shared" si="0"/>
        <v>AFWx</v>
      </c>
      <c r="I17" s="11" t="s">
        <v>119</v>
      </c>
      <c r="J17" s="78" t="s">
        <v>137</v>
      </c>
      <c r="K17" s="12" t="s">
        <v>138</v>
      </c>
      <c r="L17" s="11">
        <v>4</v>
      </c>
      <c r="M17" s="78" t="s">
        <v>137</v>
      </c>
      <c r="N17" s="78" t="s">
        <v>137</v>
      </c>
      <c r="O17" s="78" t="s">
        <v>137</v>
      </c>
      <c r="P17" s="78" t="s">
        <v>137</v>
      </c>
      <c r="Q17" s="78" t="s">
        <v>137</v>
      </c>
      <c r="W17" s="41"/>
      <c r="X17" s="41"/>
      <c r="Y17" s="41"/>
      <c r="Z17" s="41"/>
      <c r="AA17" s="41"/>
    </row>
    <row r="18" spans="1:27" s="15" customFormat="1" ht="15" x14ac:dyDescent="0.25">
      <c r="B18" s="9" t="s">
        <v>94</v>
      </c>
      <c r="C18" s="9" t="str">
        <f>_xlfn.XLOOKUP($B18,FD_Lists!$B$4:$B$25,FD_Lists!C$4:C$25)</f>
        <v>Portsmouth Water</v>
      </c>
      <c r="D18" s="9" t="str">
        <f>_xlfn.XLOOKUP($B18,FD_Lists!$B$4:$B$25,FD_Lists!D$4:D$25)</f>
        <v>England</v>
      </c>
      <c r="E18" s="9" t="str">
        <f>_xlfn.XLOOKUP($B18,FD_Lists!$B$4:$B$25,FD_Lists!E$4:E$25)</f>
        <v>Company</v>
      </c>
      <c r="F18" s="9" t="str">
        <f>_xlfn.XLOOKUP($B18,FD_Lists!$B$4:$B$25,FD_Lists!F$4:F$25)</f>
        <v>WoC</v>
      </c>
      <c r="G18" s="9" t="s">
        <v>136</v>
      </c>
      <c r="H18" s="9" t="str">
        <f t="shared" si="0"/>
        <v>PRTx</v>
      </c>
      <c r="I18" s="11" t="s">
        <v>119</v>
      </c>
      <c r="J18" s="78" t="s">
        <v>137</v>
      </c>
      <c r="K18" s="12" t="s">
        <v>138</v>
      </c>
      <c r="L18" s="11">
        <v>4</v>
      </c>
      <c r="M18" s="78" t="s">
        <v>137</v>
      </c>
      <c r="N18" s="78" t="s">
        <v>137</v>
      </c>
      <c r="O18" s="78" t="s">
        <v>137</v>
      </c>
      <c r="P18" s="78" t="s">
        <v>137</v>
      </c>
      <c r="Q18" s="78" t="s">
        <v>137</v>
      </c>
      <c r="W18" s="41"/>
      <c r="X18" s="41"/>
      <c r="Y18" s="41"/>
      <c r="Z18" s="41"/>
      <c r="AA18" s="41"/>
    </row>
    <row r="19" spans="1:27" s="15" customFormat="1" ht="15" x14ac:dyDescent="0.25">
      <c r="A19" s="7"/>
      <c r="B19" s="9" t="s">
        <v>95</v>
      </c>
      <c r="C19" s="9" t="str">
        <f>_xlfn.XLOOKUP($B19,FD_Lists!$B$4:$B$25,FD_Lists!C$4:C$25)</f>
        <v>South East Water</v>
      </c>
      <c r="D19" s="9" t="str">
        <f>_xlfn.XLOOKUP($B19,FD_Lists!$B$4:$B$25,FD_Lists!D$4:D$25)</f>
        <v>England</v>
      </c>
      <c r="E19" s="9" t="str">
        <f>_xlfn.XLOOKUP($B19,FD_Lists!$B$4:$B$25,FD_Lists!E$4:E$25)</f>
        <v>Company</v>
      </c>
      <c r="F19" s="9" t="str">
        <f>_xlfn.XLOOKUP($B19,FD_Lists!$B$4:$B$25,FD_Lists!F$4:F$25)</f>
        <v>WoC</v>
      </c>
      <c r="G19" s="9" t="s">
        <v>136</v>
      </c>
      <c r="H19" s="9" t="str">
        <f t="shared" si="0"/>
        <v>SEWx</v>
      </c>
      <c r="I19" s="11" t="s">
        <v>119</v>
      </c>
      <c r="J19" s="78" t="s">
        <v>137</v>
      </c>
      <c r="K19" s="12" t="s">
        <v>138</v>
      </c>
      <c r="L19" s="11">
        <v>4</v>
      </c>
      <c r="M19" s="78" t="s">
        <v>137</v>
      </c>
      <c r="N19" s="78" t="s">
        <v>137</v>
      </c>
      <c r="O19" s="78" t="s">
        <v>137</v>
      </c>
      <c r="P19" s="78" t="s">
        <v>137</v>
      </c>
      <c r="Q19" s="78" t="s">
        <v>137</v>
      </c>
      <c r="W19" s="41"/>
      <c r="X19" s="41"/>
      <c r="Y19" s="41"/>
      <c r="Z19" s="41"/>
      <c r="AA19" s="41"/>
    </row>
    <row r="20" spans="1:27" s="15" customFormat="1" ht="15" x14ac:dyDescent="0.25">
      <c r="A20" s="7"/>
      <c r="B20" s="9" t="s">
        <v>96</v>
      </c>
      <c r="C20" s="9" t="str">
        <f>_xlfn.XLOOKUP($B20,FD_Lists!$B$4:$B$25,FD_Lists!C$4:C$25)</f>
        <v>South Staffordshire Water</v>
      </c>
      <c r="D20" s="9" t="str">
        <f>_xlfn.XLOOKUP($B20,FD_Lists!$B$4:$B$25,FD_Lists!D$4:D$25)</f>
        <v>England</v>
      </c>
      <c r="E20" s="9" t="str">
        <f>_xlfn.XLOOKUP($B20,FD_Lists!$B$4:$B$25,FD_Lists!E$4:E$25)</f>
        <v>Company</v>
      </c>
      <c r="F20" s="9" t="str">
        <f>_xlfn.XLOOKUP($B20,FD_Lists!$B$4:$B$25,FD_Lists!F$4:F$25)</f>
        <v>WoC</v>
      </c>
      <c r="G20" s="9" t="s">
        <v>136</v>
      </c>
      <c r="H20" s="9" t="str">
        <f t="shared" si="0"/>
        <v>SSCx</v>
      </c>
      <c r="I20" s="11" t="s">
        <v>119</v>
      </c>
      <c r="J20" s="78" t="s">
        <v>137</v>
      </c>
      <c r="K20" s="12" t="s">
        <v>138</v>
      </c>
      <c r="L20" s="11">
        <v>4</v>
      </c>
      <c r="M20" s="78" t="s">
        <v>137</v>
      </c>
      <c r="N20" s="78" t="s">
        <v>137</v>
      </c>
      <c r="O20" s="78" t="s">
        <v>137</v>
      </c>
      <c r="P20" s="78" t="s">
        <v>137</v>
      </c>
      <c r="Q20" s="78" t="s">
        <v>137</v>
      </c>
      <c r="W20" s="41"/>
      <c r="X20" s="41"/>
      <c r="Y20" s="41"/>
      <c r="Z20" s="41"/>
      <c r="AA20" s="41"/>
    </row>
    <row r="21" spans="1:27" s="15" customFormat="1" ht="15" x14ac:dyDescent="0.25">
      <c r="A21" s="7"/>
      <c r="B21" s="9" t="s">
        <v>100</v>
      </c>
      <c r="C21" s="9" t="str">
        <f>_xlfn.XLOOKUP($B21,FD_Lists!$B$4:$B$25,FD_Lists!C$4:C$25)</f>
        <v>SES Water</v>
      </c>
      <c r="D21" s="9" t="str">
        <f>_xlfn.XLOOKUP($B21,FD_Lists!$B$4:$B$25,FD_Lists!D$4:D$25)</f>
        <v>England</v>
      </c>
      <c r="E21" s="9" t="str">
        <f>_xlfn.XLOOKUP($B21,FD_Lists!$B$4:$B$25,FD_Lists!E$4:E$25)</f>
        <v>Company</v>
      </c>
      <c r="F21" s="9" t="str">
        <f>_xlfn.XLOOKUP($B21,FD_Lists!$B$4:$B$25,FD_Lists!F$4:F$25)</f>
        <v>WoC</v>
      </c>
      <c r="G21" s="9" t="s">
        <v>136</v>
      </c>
      <c r="H21" s="9" t="str">
        <f t="shared" si="0"/>
        <v>SESx</v>
      </c>
      <c r="I21" s="11" t="s">
        <v>119</v>
      </c>
      <c r="J21" s="78" t="s">
        <v>137</v>
      </c>
      <c r="K21" s="12" t="s">
        <v>138</v>
      </c>
      <c r="L21" s="11">
        <v>4</v>
      </c>
      <c r="M21" s="78" t="s">
        <v>137</v>
      </c>
      <c r="N21" s="78" t="s">
        <v>137</v>
      </c>
      <c r="O21" s="78" t="s">
        <v>137</v>
      </c>
      <c r="P21" s="78" t="s">
        <v>137</v>
      </c>
      <c r="Q21" s="78" t="s">
        <v>137</v>
      </c>
      <c r="W21" s="41"/>
      <c r="X21" s="41"/>
      <c r="Y21" s="41"/>
      <c r="Z21" s="41"/>
      <c r="AA21" s="41"/>
    </row>
    <row r="22" spans="1:27" s="15" customFormat="1" ht="15" x14ac:dyDescent="0.25">
      <c r="A22" s="7"/>
      <c r="B22" s="9" t="s">
        <v>78</v>
      </c>
      <c r="C22" s="9" t="str">
        <f>_xlfn.XLOOKUP($B22,FD_Lists!$B$4:$B$25,FD_Lists!C$4:C$25)</f>
        <v>South West Water</v>
      </c>
      <c r="D22" s="9" t="str">
        <f>_xlfn.XLOOKUP($B22,FD_Lists!$B$4:$B$25,FD_Lists!D$4:D$25)</f>
        <v>England</v>
      </c>
      <c r="E22" s="9" t="str">
        <f>_xlfn.XLOOKUP($B22,FD_Lists!$B$4:$B$25,FD_Lists!E$4:E$25)</f>
        <v>Company</v>
      </c>
      <c r="F22" s="9" t="str">
        <f>_xlfn.XLOOKUP($B22,FD_Lists!$B$4:$B$25,FD_Lists!F$4:F$25)</f>
        <v>WaSC</v>
      </c>
      <c r="G22" s="9" t="s">
        <v>136</v>
      </c>
      <c r="H22" s="9" t="str">
        <f t="shared" si="0"/>
        <v>SWBx</v>
      </c>
      <c r="I22" s="11" t="s">
        <v>119</v>
      </c>
      <c r="J22" s="78" t="s">
        <v>137</v>
      </c>
      <c r="K22" s="12" t="s">
        <v>138</v>
      </c>
      <c r="L22" s="11">
        <v>4</v>
      </c>
      <c r="M22" s="78" t="s">
        <v>137</v>
      </c>
      <c r="N22" s="78" t="s">
        <v>137</v>
      </c>
      <c r="O22" s="78" t="s">
        <v>137</v>
      </c>
      <c r="P22" s="78" t="s">
        <v>137</v>
      </c>
      <c r="Q22" s="78" t="s">
        <v>137</v>
      </c>
      <c r="W22" s="41"/>
      <c r="X22" s="41"/>
      <c r="Y22" s="41"/>
      <c r="Z22" s="41"/>
      <c r="AA22" s="41"/>
    </row>
    <row r="23" spans="1:27" s="15" customFormat="1" ht="15" x14ac:dyDescent="0.25">
      <c r="A23" s="7"/>
      <c r="B23" s="9" t="s">
        <v>90</v>
      </c>
      <c r="C23" s="9" t="str">
        <f>_xlfn.XLOOKUP($B23,FD_Lists!$B$4:$B$25,FD_Lists!C$4:C$25)</f>
        <v>Bristol Water</v>
      </c>
      <c r="D23" s="9" t="str">
        <f>_xlfn.XLOOKUP($B23,FD_Lists!$B$4:$B$25,FD_Lists!D$4:D$25)</f>
        <v>England</v>
      </c>
      <c r="E23" s="9" t="str">
        <f>_xlfn.XLOOKUP($B23,FD_Lists!$B$4:$B$25,FD_Lists!E$4:E$25)</f>
        <v>Company</v>
      </c>
      <c r="F23" s="9" t="str">
        <f>_xlfn.XLOOKUP($B23,FD_Lists!$B$4:$B$25,FD_Lists!F$4:F$25)</f>
        <v>WoC</v>
      </c>
      <c r="G23" s="9" t="s">
        <v>136</v>
      </c>
      <c r="H23" s="9" t="str">
        <f t="shared" si="0"/>
        <v>BRLx</v>
      </c>
      <c r="I23" s="11" t="s">
        <v>119</v>
      </c>
      <c r="J23" s="78" t="s">
        <v>137</v>
      </c>
      <c r="K23" s="12" t="s">
        <v>138</v>
      </c>
      <c r="L23" s="11">
        <v>4</v>
      </c>
      <c r="M23" s="78" t="s">
        <v>137</v>
      </c>
      <c r="N23" s="78" t="s">
        <v>137</v>
      </c>
      <c r="O23" s="78" t="s">
        <v>137</v>
      </c>
      <c r="P23" s="78" t="s">
        <v>137</v>
      </c>
      <c r="Q23" s="78" t="s">
        <v>137</v>
      </c>
      <c r="W23" s="41"/>
      <c r="X23" s="41"/>
      <c r="Y23" s="41"/>
      <c r="Z23" s="41"/>
      <c r="AA23" s="41"/>
    </row>
    <row r="24" spans="1:27" s="15" customFormat="1" ht="15" x14ac:dyDescent="0.25"/>
    <row r="25" spans="1:27" s="42" customFormat="1" ht="15" x14ac:dyDescent="0.25">
      <c r="B25" s="42" t="s">
        <v>16</v>
      </c>
    </row>
  </sheetData>
  <mergeCells count="1">
    <mergeCell ref="A5:B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79B45-95C0-4A8F-BA33-5B750DF30430}">
  <sheetPr>
    <tabColor theme="6" tint="0.79998168889431442"/>
  </sheetPr>
  <dimension ref="A1:AB25"/>
  <sheetViews>
    <sheetView showGridLines="0" zoomScale="80" zoomScaleNormal="80" workbookViewId="0"/>
  </sheetViews>
  <sheetFormatPr defaultRowHeight="14.25" zeroHeight="1" x14ac:dyDescent="0.2"/>
  <cols>
    <col min="1" max="1" width="6.375" customWidth="1"/>
    <col min="3" max="3" width="22.75" customWidth="1"/>
    <col min="4" max="4" width="7.625" customWidth="1"/>
    <col min="5" max="5" width="11.25" customWidth="1"/>
    <col min="6" max="6" width="15.875" customWidth="1"/>
    <col min="7" max="7" width="16.125" bestFit="1" customWidth="1"/>
    <col min="8" max="10" width="23.375" customWidth="1"/>
    <col min="11" max="12" width="18" customWidth="1"/>
    <col min="13" max="13" width="31" customWidth="1"/>
    <col min="16" max="16" width="15.125" bestFit="1" customWidth="1"/>
    <col min="17" max="17" width="10" bestFit="1" customWidth="1"/>
    <col min="18" max="18" width="9.625" bestFit="1" customWidth="1"/>
    <col min="19" max="20" width="10" bestFit="1" customWidth="1"/>
    <col min="21" max="21" width="9.625" bestFit="1" customWidth="1"/>
  </cols>
  <sheetData>
    <row r="1" spans="1:28" s="22" customFormat="1" ht="15" x14ac:dyDescent="0.25">
      <c r="O1" s="43"/>
    </row>
    <row r="2" spans="1:28" s="22" customFormat="1" ht="23.25" x14ac:dyDescent="0.35">
      <c r="B2" s="44" t="str">
        <f>Overview!B2 &amp;" - PR24 draft determination performance commitment levels"</f>
        <v>River Water Quality - PR24 draft determination performance commitment levels</v>
      </c>
      <c r="C2" s="44"/>
      <c r="D2" s="44"/>
      <c r="E2" s="44"/>
      <c r="F2" s="44"/>
      <c r="G2" s="44"/>
      <c r="N2" s="44"/>
      <c r="O2" s="45"/>
    </row>
    <row r="3" spans="1:28" s="15" customFormat="1" ht="15" x14ac:dyDescent="0.25">
      <c r="O3" s="54"/>
    </row>
    <row r="4" spans="1:28" s="22" customFormat="1" ht="28.5" x14ac:dyDescent="0.45">
      <c r="B4" s="46" t="s">
        <v>139</v>
      </c>
      <c r="C4" s="46"/>
      <c r="D4" s="46"/>
      <c r="E4" s="46"/>
      <c r="F4" s="46"/>
      <c r="G4" s="46"/>
      <c r="N4" s="46"/>
      <c r="O4" s="47"/>
    </row>
    <row r="5" spans="1:28" s="15" customFormat="1" ht="15" x14ac:dyDescent="0.25">
      <c r="O5" s="54"/>
    </row>
    <row r="6" spans="1:28" s="15" customFormat="1" ht="18.75" x14ac:dyDescent="0.25">
      <c r="A6" s="48"/>
      <c r="B6" s="49" t="s">
        <v>102</v>
      </c>
      <c r="C6" s="49" t="s">
        <v>103</v>
      </c>
      <c r="D6" s="49" t="s">
        <v>104</v>
      </c>
      <c r="E6" s="49" t="s">
        <v>105</v>
      </c>
      <c r="F6" s="49" t="s">
        <v>106</v>
      </c>
      <c r="G6" s="50" t="s">
        <v>107</v>
      </c>
      <c r="H6" s="49" t="s">
        <v>140</v>
      </c>
      <c r="I6" s="49" t="s">
        <v>109</v>
      </c>
      <c r="J6" s="49" t="s">
        <v>141</v>
      </c>
      <c r="K6" s="4" t="s">
        <v>111</v>
      </c>
      <c r="L6" s="49" t="s">
        <v>112</v>
      </c>
      <c r="M6" s="49" t="s">
        <v>114</v>
      </c>
      <c r="N6" s="49" t="s">
        <v>142</v>
      </c>
      <c r="O6" s="49" t="s">
        <v>115</v>
      </c>
      <c r="P6" s="50" t="s">
        <v>37</v>
      </c>
      <c r="Q6" s="50" t="s">
        <v>38</v>
      </c>
      <c r="R6" s="50" t="s">
        <v>39</v>
      </c>
      <c r="S6" s="50" t="s">
        <v>40</v>
      </c>
      <c r="T6" s="50" t="s">
        <v>41</v>
      </c>
      <c r="U6" s="50" t="s">
        <v>42</v>
      </c>
    </row>
    <row r="7" spans="1:28" s="15" customFormat="1" ht="15" x14ac:dyDescent="0.25">
      <c r="A7" s="7"/>
      <c r="B7" s="51" t="s">
        <v>47</v>
      </c>
      <c r="C7" s="9" t="str">
        <f>_xlfn.XLOOKUP($B7,FD_Lists!$B$4:$B$25,FD_Lists!C$4:C$25)</f>
        <v>Anglian Water</v>
      </c>
      <c r="D7" s="9" t="str">
        <f>_xlfn.XLOOKUP($B7,FD_Lists!$B$4:$B$25,FD_Lists!D$4:D$25)</f>
        <v>England</v>
      </c>
      <c r="E7" s="9" t="str">
        <f>_xlfn.XLOOKUP($B7,FD_Lists!$B$4:$B$25,FD_Lists!E$4:E$25)</f>
        <v>Company</v>
      </c>
      <c r="F7" s="9" t="str">
        <f>_xlfn.XLOOKUP($B7,FD_Lists!$B$4:$B$25,FD_Lists!F$4:F$25)</f>
        <v>WaSC</v>
      </c>
      <c r="G7" s="51" t="s">
        <v>143</v>
      </c>
      <c r="H7" s="52" t="s">
        <v>66</v>
      </c>
      <c r="I7" s="11" t="str">
        <f>B7&amp;H7</f>
        <v>ANHOUT5_09_PR24</v>
      </c>
      <c r="J7" s="11" t="s">
        <v>117</v>
      </c>
      <c r="K7" s="11" t="s">
        <v>144</v>
      </c>
      <c r="L7" s="11" t="s">
        <v>119</v>
      </c>
      <c r="M7" s="64" t="s">
        <v>145</v>
      </c>
      <c r="N7" s="64" t="s">
        <v>146</v>
      </c>
      <c r="O7" s="11">
        <v>4</v>
      </c>
      <c r="P7" s="78">
        <v>-6.7199999999999996E-2</v>
      </c>
      <c r="Q7" s="78">
        <v>0.13400000000000001</v>
      </c>
      <c r="R7" s="78">
        <v>0.12989999999999999</v>
      </c>
      <c r="S7" s="78">
        <v>0.1361</v>
      </c>
      <c r="T7" s="78">
        <v>0.14680000000000001</v>
      </c>
      <c r="U7" s="78">
        <v>0.14580000000000001</v>
      </c>
      <c r="X7" s="41"/>
      <c r="Y7" s="41"/>
      <c r="Z7" s="41"/>
      <c r="AA7" s="41"/>
      <c r="AB7" s="41"/>
    </row>
    <row r="8" spans="1:28" s="15" customFormat="1" ht="15" x14ac:dyDescent="0.25">
      <c r="A8" s="7"/>
      <c r="B8" s="51" t="s">
        <v>69</v>
      </c>
      <c r="C8" s="9" t="str">
        <f>_xlfn.XLOOKUP($B8,FD_Lists!$B$4:$B$25,FD_Lists!C$4:C$25)</f>
        <v>Dŵr Cymru</v>
      </c>
      <c r="D8" s="9" t="str">
        <f>_xlfn.XLOOKUP($B8,FD_Lists!$B$4:$B$25,FD_Lists!D$4:D$25)</f>
        <v>Wales</v>
      </c>
      <c r="E8" s="9" t="str">
        <f>_xlfn.XLOOKUP($B8,FD_Lists!$B$4:$B$25,FD_Lists!E$4:E$25)</f>
        <v>Company</v>
      </c>
      <c r="F8" s="9" t="str">
        <f>_xlfn.XLOOKUP($B8,FD_Lists!$B$4:$B$25,FD_Lists!F$4:F$25)</f>
        <v>WaSC</v>
      </c>
      <c r="G8" s="51" t="s">
        <v>143</v>
      </c>
      <c r="H8" s="52" t="s">
        <v>66</v>
      </c>
      <c r="I8" s="11" t="str">
        <f t="shared" ref="I8:I23" si="0">B8&amp;H8</f>
        <v>WSHOUT5_09_PR24</v>
      </c>
      <c r="J8" s="11" t="s">
        <v>117</v>
      </c>
      <c r="K8" s="11" t="s">
        <v>144</v>
      </c>
      <c r="L8" s="11" t="s">
        <v>119</v>
      </c>
      <c r="M8" s="64" t="s">
        <v>145</v>
      </c>
      <c r="N8" s="64" t="s">
        <v>146</v>
      </c>
      <c r="O8" s="11">
        <v>4</v>
      </c>
      <c r="P8" s="78">
        <v>0.1038</v>
      </c>
      <c r="Q8" s="78">
        <v>0.1124</v>
      </c>
      <c r="R8" s="78">
        <v>0.23449999999999999</v>
      </c>
      <c r="S8" s="78">
        <v>0.2351</v>
      </c>
      <c r="T8" s="78">
        <v>0.26950000000000002</v>
      </c>
      <c r="U8" s="78">
        <v>0.26950000000000002</v>
      </c>
      <c r="X8" s="41"/>
      <c r="Y8" s="41"/>
      <c r="Z8" s="41"/>
      <c r="AA8" s="41"/>
      <c r="AB8" s="41"/>
    </row>
    <row r="9" spans="1:28" s="15" customFormat="1" ht="15" x14ac:dyDescent="0.25">
      <c r="A9" s="7"/>
      <c r="B9" s="51" t="s">
        <v>71</v>
      </c>
      <c r="C9" s="9" t="str">
        <f>_xlfn.XLOOKUP($B9,FD_Lists!$B$4:$B$25,FD_Lists!C$4:C$25)</f>
        <v>Hafren Dyfrdwy</v>
      </c>
      <c r="D9" s="9" t="str">
        <f>_xlfn.XLOOKUP($B9,FD_Lists!$B$4:$B$25,FD_Lists!D$4:D$25)</f>
        <v>Wales</v>
      </c>
      <c r="E9" s="9" t="str">
        <f>_xlfn.XLOOKUP($B9,FD_Lists!$B$4:$B$25,FD_Lists!E$4:E$25)</f>
        <v>Company</v>
      </c>
      <c r="F9" s="9" t="str">
        <f>_xlfn.XLOOKUP($B9,FD_Lists!$B$4:$B$25,FD_Lists!F$4:F$25)</f>
        <v>WaSC</v>
      </c>
      <c r="G9" s="51" t="s">
        <v>143</v>
      </c>
      <c r="H9" s="52" t="s">
        <v>66</v>
      </c>
      <c r="I9" s="11" t="str">
        <f t="shared" si="0"/>
        <v>HDDOUT5_09_PR24</v>
      </c>
      <c r="J9" s="11" t="s">
        <v>117</v>
      </c>
      <c r="K9" s="11" t="s">
        <v>144</v>
      </c>
      <c r="L9" s="11" t="s">
        <v>119</v>
      </c>
      <c r="M9" s="64" t="s">
        <v>145</v>
      </c>
      <c r="N9" s="64" t="s">
        <v>146</v>
      </c>
      <c r="O9" s="11">
        <v>4</v>
      </c>
      <c r="P9" s="78">
        <v>0</v>
      </c>
      <c r="Q9" s="78">
        <v>0.1114</v>
      </c>
      <c r="R9" s="78">
        <v>0.1114</v>
      </c>
      <c r="S9" s="78">
        <v>0.1114</v>
      </c>
      <c r="T9" s="78">
        <v>0.1114</v>
      </c>
      <c r="U9" s="78">
        <v>0.1114</v>
      </c>
      <c r="X9" s="41"/>
      <c r="Y9" s="41"/>
      <c r="Z9" s="41"/>
      <c r="AA9" s="41"/>
      <c r="AB9" s="41"/>
    </row>
    <row r="10" spans="1:28" s="15" customFormat="1" ht="15" x14ac:dyDescent="0.25">
      <c r="A10" s="7"/>
      <c r="B10" s="51" t="s">
        <v>75</v>
      </c>
      <c r="C10" s="9" t="str">
        <f>_xlfn.XLOOKUP($B10,FD_Lists!$B$4:$B$25,FD_Lists!C$4:C$25)</f>
        <v>Northumbrian Water</v>
      </c>
      <c r="D10" s="9" t="str">
        <f>_xlfn.XLOOKUP($B10,FD_Lists!$B$4:$B$25,FD_Lists!D$4:D$25)</f>
        <v>England</v>
      </c>
      <c r="E10" s="9" t="str">
        <f>_xlfn.XLOOKUP($B10,FD_Lists!$B$4:$B$25,FD_Lists!E$4:E$25)</f>
        <v>Company</v>
      </c>
      <c r="F10" s="9" t="str">
        <f>_xlfn.XLOOKUP($B10,FD_Lists!$B$4:$B$25,FD_Lists!F$4:F$25)</f>
        <v>WaSC</v>
      </c>
      <c r="G10" s="51" t="s">
        <v>143</v>
      </c>
      <c r="H10" s="52" t="s">
        <v>66</v>
      </c>
      <c r="I10" s="11" t="str">
        <f t="shared" si="0"/>
        <v>NESOUT5_09_PR24</v>
      </c>
      <c r="J10" s="11" t="s">
        <v>117</v>
      </c>
      <c r="K10" s="11" t="s">
        <v>144</v>
      </c>
      <c r="L10" s="11" t="s">
        <v>119</v>
      </c>
      <c r="M10" s="64" t="s">
        <v>145</v>
      </c>
      <c r="N10" s="64" t="s">
        <v>146</v>
      </c>
      <c r="O10" s="11">
        <v>4</v>
      </c>
      <c r="P10" s="78">
        <v>3.1300000000000001E-2</v>
      </c>
      <c r="Q10" s="78">
        <v>4.9299999999999997E-2</v>
      </c>
      <c r="R10" s="78">
        <v>5.11E-2</v>
      </c>
      <c r="S10" s="78">
        <v>7.4499999999999997E-2</v>
      </c>
      <c r="T10" s="78">
        <v>7.4899999999999994E-2</v>
      </c>
      <c r="U10" s="78">
        <v>7.5200000000000003E-2</v>
      </c>
      <c r="X10" s="41"/>
      <c r="Y10" s="41"/>
      <c r="Z10" s="41"/>
      <c r="AA10" s="41"/>
      <c r="AB10" s="41"/>
    </row>
    <row r="11" spans="1:28" s="15" customFormat="1" ht="15" x14ac:dyDescent="0.25">
      <c r="A11" s="7"/>
      <c r="B11" s="51" t="s">
        <v>76</v>
      </c>
      <c r="C11" s="9" t="str">
        <f>_xlfn.XLOOKUP($B11,FD_Lists!$B$4:$B$25,FD_Lists!C$4:C$25)</f>
        <v>Severn Trent Water</v>
      </c>
      <c r="D11" s="9" t="str">
        <f>_xlfn.XLOOKUP($B11,FD_Lists!$B$4:$B$25,FD_Lists!D$4:D$25)</f>
        <v>England</v>
      </c>
      <c r="E11" s="9" t="str">
        <f>_xlfn.XLOOKUP($B11,FD_Lists!$B$4:$B$25,FD_Lists!E$4:E$25)</f>
        <v>Company</v>
      </c>
      <c r="F11" s="9" t="str">
        <f>_xlfn.XLOOKUP($B11,FD_Lists!$B$4:$B$25,FD_Lists!F$4:F$25)</f>
        <v>WaSC</v>
      </c>
      <c r="G11" s="51" t="s">
        <v>143</v>
      </c>
      <c r="H11" s="52" t="s">
        <v>66</v>
      </c>
      <c r="I11" s="11" t="str">
        <f t="shared" si="0"/>
        <v>SVEOUT5_09_PR24</v>
      </c>
      <c r="J11" s="11" t="s">
        <v>117</v>
      </c>
      <c r="K11" s="11" t="s">
        <v>144</v>
      </c>
      <c r="L11" s="11" t="s">
        <v>119</v>
      </c>
      <c r="M11" s="64" t="s">
        <v>145</v>
      </c>
      <c r="N11" s="64" t="s">
        <v>146</v>
      </c>
      <c r="O11" s="11">
        <v>4</v>
      </c>
      <c r="P11" s="78">
        <v>0.1205</v>
      </c>
      <c r="Q11" s="78">
        <v>0.37869999999999998</v>
      </c>
      <c r="R11" s="78">
        <v>0.40339999999999998</v>
      </c>
      <c r="S11" s="78">
        <v>0.50449999999999995</v>
      </c>
      <c r="T11" s="78">
        <v>0.57369999999999999</v>
      </c>
      <c r="U11" s="78">
        <v>0.57369999999999999</v>
      </c>
      <c r="X11" s="41"/>
      <c r="Y11" s="41"/>
      <c r="Z11" s="41"/>
      <c r="AA11" s="41"/>
      <c r="AB11" s="41"/>
    </row>
    <row r="12" spans="1:28" s="15" customFormat="1" ht="15" x14ac:dyDescent="0.25">
      <c r="A12" s="7"/>
      <c r="B12" s="51" t="s">
        <v>81</v>
      </c>
      <c r="C12" s="9" t="str">
        <f>_xlfn.XLOOKUP($B12,FD_Lists!$B$4:$B$25,FD_Lists!C$4:C$25)</f>
        <v>Southern Water</v>
      </c>
      <c r="D12" s="9" t="str">
        <f>_xlfn.XLOOKUP($B12,FD_Lists!$B$4:$B$25,FD_Lists!D$4:D$25)</f>
        <v>England</v>
      </c>
      <c r="E12" s="9" t="str">
        <f>_xlfn.XLOOKUP($B12,FD_Lists!$B$4:$B$25,FD_Lists!E$4:E$25)</f>
        <v>Company</v>
      </c>
      <c r="F12" s="9" t="str">
        <f>_xlfn.XLOOKUP($B12,FD_Lists!$B$4:$B$25,FD_Lists!F$4:F$25)</f>
        <v>WaSC</v>
      </c>
      <c r="G12" s="51" t="s">
        <v>143</v>
      </c>
      <c r="H12" s="52" t="s">
        <v>66</v>
      </c>
      <c r="I12" s="11" t="str">
        <f t="shared" si="0"/>
        <v>SRNOUT5_09_PR24</v>
      </c>
      <c r="J12" s="11" t="s">
        <v>117</v>
      </c>
      <c r="K12" s="11" t="s">
        <v>144</v>
      </c>
      <c r="L12" s="11" t="s">
        <v>119</v>
      </c>
      <c r="M12" s="64" t="s">
        <v>145</v>
      </c>
      <c r="N12" s="64" t="s">
        <v>146</v>
      </c>
      <c r="O12" s="11">
        <v>4</v>
      </c>
      <c r="P12" s="78">
        <v>0.33629999999999999</v>
      </c>
      <c r="Q12" s="78">
        <v>0.33629999999999999</v>
      </c>
      <c r="R12" s="78">
        <v>0.33629999999999999</v>
      </c>
      <c r="S12" s="78">
        <v>0.33629999999999999</v>
      </c>
      <c r="T12" s="78">
        <v>0.33629999999999999</v>
      </c>
      <c r="U12" s="78">
        <v>0.7319</v>
      </c>
      <c r="X12" s="41"/>
      <c r="Y12" s="41"/>
      <c r="Z12" s="41"/>
      <c r="AA12" s="41"/>
      <c r="AB12" s="41"/>
    </row>
    <row r="13" spans="1:28" s="15" customFormat="1" ht="15" x14ac:dyDescent="0.25">
      <c r="A13" s="7"/>
      <c r="B13" s="51" t="s">
        <v>82</v>
      </c>
      <c r="C13" s="9" t="str">
        <f>_xlfn.XLOOKUP($B13,FD_Lists!$B$4:$B$25,FD_Lists!C$4:C$25)</f>
        <v>Thames Water</v>
      </c>
      <c r="D13" s="9" t="str">
        <f>_xlfn.XLOOKUP($B13,FD_Lists!$B$4:$B$25,FD_Lists!D$4:D$25)</f>
        <v>England</v>
      </c>
      <c r="E13" s="9" t="str">
        <f>_xlfn.XLOOKUP($B13,FD_Lists!$B$4:$B$25,FD_Lists!E$4:E$25)</f>
        <v>Company</v>
      </c>
      <c r="F13" s="9" t="str">
        <f>_xlfn.XLOOKUP($B13,FD_Lists!$B$4:$B$25,FD_Lists!F$4:F$25)</f>
        <v>WaSC</v>
      </c>
      <c r="G13" s="51" t="s">
        <v>143</v>
      </c>
      <c r="H13" s="52" t="s">
        <v>66</v>
      </c>
      <c r="I13" s="11" t="str">
        <f t="shared" si="0"/>
        <v>TMSOUT5_09_PR24</v>
      </c>
      <c r="J13" s="11" t="s">
        <v>117</v>
      </c>
      <c r="K13" s="11" t="s">
        <v>144</v>
      </c>
      <c r="L13" s="11" t="s">
        <v>119</v>
      </c>
      <c r="M13" s="64" t="s">
        <v>145</v>
      </c>
      <c r="N13" s="64" t="s">
        <v>146</v>
      </c>
      <c r="O13" s="11">
        <v>4</v>
      </c>
      <c r="P13" s="78">
        <v>3.8899999999999997E-2</v>
      </c>
      <c r="Q13" s="78">
        <v>5.1499999999999997E-2</v>
      </c>
      <c r="R13" s="78">
        <v>5.1499999999999997E-2</v>
      </c>
      <c r="S13" s="78">
        <v>7.6899999999999996E-2</v>
      </c>
      <c r="T13" s="78">
        <v>0.16819999999999999</v>
      </c>
      <c r="U13" s="78">
        <v>0.21479999999999999</v>
      </c>
      <c r="X13" s="41"/>
      <c r="Y13" s="41"/>
      <c r="Z13" s="41"/>
      <c r="AA13" s="41"/>
      <c r="AB13" s="41"/>
    </row>
    <row r="14" spans="1:28" s="15" customFormat="1" ht="15" x14ac:dyDescent="0.25">
      <c r="B14" s="51" t="s">
        <v>83</v>
      </c>
      <c r="C14" s="9" t="str">
        <f>_xlfn.XLOOKUP($B14,FD_Lists!$B$4:$B$25,FD_Lists!C$4:C$25)</f>
        <v xml:space="preserve">United Utilities </v>
      </c>
      <c r="D14" s="9" t="str">
        <f>_xlfn.XLOOKUP($B14,FD_Lists!$B$4:$B$25,FD_Lists!D$4:D$25)</f>
        <v>England</v>
      </c>
      <c r="E14" s="9" t="str">
        <f>_xlfn.XLOOKUP($B14,FD_Lists!$B$4:$B$25,FD_Lists!E$4:E$25)</f>
        <v>Company</v>
      </c>
      <c r="F14" s="9" t="str">
        <f>_xlfn.XLOOKUP($B14,FD_Lists!$B$4:$B$25,FD_Lists!F$4:F$25)</f>
        <v>WaSC</v>
      </c>
      <c r="G14" s="51" t="s">
        <v>143</v>
      </c>
      <c r="H14" s="52" t="s">
        <v>66</v>
      </c>
      <c r="I14" s="11" t="str">
        <f t="shared" si="0"/>
        <v>NWTOUT5_09_PR24</v>
      </c>
      <c r="J14" s="11" t="s">
        <v>117</v>
      </c>
      <c r="K14" s="11" t="s">
        <v>144</v>
      </c>
      <c r="L14" s="11" t="s">
        <v>119</v>
      </c>
      <c r="M14" s="64" t="s">
        <v>145</v>
      </c>
      <c r="N14" s="64" t="s">
        <v>146</v>
      </c>
      <c r="O14" s="11">
        <v>4</v>
      </c>
      <c r="P14" s="78">
        <v>3.6499999999999998E-2</v>
      </c>
      <c r="Q14" s="78">
        <v>0.15010000000000001</v>
      </c>
      <c r="R14" s="78">
        <v>0.15329999999999999</v>
      </c>
      <c r="S14" s="78">
        <v>0.21249999999999999</v>
      </c>
      <c r="T14" s="78">
        <v>0.21249999999999999</v>
      </c>
      <c r="U14" s="78">
        <v>0.34599999999999997</v>
      </c>
      <c r="X14" s="41"/>
      <c r="Y14" s="41"/>
      <c r="Z14" s="41"/>
      <c r="AA14" s="41"/>
      <c r="AB14" s="41"/>
    </row>
    <row r="15" spans="1:28" s="15" customFormat="1" ht="15" x14ac:dyDescent="0.25">
      <c r="A15" s="7"/>
      <c r="B15" s="51" t="s">
        <v>86</v>
      </c>
      <c r="C15" s="9" t="str">
        <f>_xlfn.XLOOKUP($B15,FD_Lists!$B$4:$B$25,FD_Lists!C$4:C$25)</f>
        <v>Wessex Water</v>
      </c>
      <c r="D15" s="9" t="str">
        <f>_xlfn.XLOOKUP($B15,FD_Lists!$B$4:$B$25,FD_Lists!D$4:D$25)</f>
        <v>England</v>
      </c>
      <c r="E15" s="9" t="str">
        <f>_xlfn.XLOOKUP($B15,FD_Lists!$B$4:$B$25,FD_Lists!E$4:E$25)</f>
        <v>Company</v>
      </c>
      <c r="F15" s="9" t="str">
        <f>_xlfn.XLOOKUP($B15,FD_Lists!$B$4:$B$25,FD_Lists!F$4:F$25)</f>
        <v>WaSC</v>
      </c>
      <c r="G15" s="51" t="s">
        <v>143</v>
      </c>
      <c r="H15" s="52" t="s">
        <v>66</v>
      </c>
      <c r="I15" s="11" t="str">
        <f t="shared" si="0"/>
        <v>WSXOUT5_09_PR24</v>
      </c>
      <c r="J15" s="11" t="s">
        <v>117</v>
      </c>
      <c r="K15" s="11" t="s">
        <v>144</v>
      </c>
      <c r="L15" s="11" t="s">
        <v>119</v>
      </c>
      <c r="M15" s="64" t="s">
        <v>145</v>
      </c>
      <c r="N15" s="64" t="s">
        <v>146</v>
      </c>
      <c r="O15" s="11">
        <v>4</v>
      </c>
      <c r="P15" s="78">
        <v>0.11849999999999999</v>
      </c>
      <c r="Q15" s="78">
        <v>0.57599999999999996</v>
      </c>
      <c r="R15" s="78">
        <v>0.57820000000000005</v>
      </c>
      <c r="S15" s="78">
        <v>0.58220000000000005</v>
      </c>
      <c r="T15" s="78">
        <v>0.61419999999999997</v>
      </c>
      <c r="U15" s="78">
        <v>0.6371</v>
      </c>
      <c r="X15" s="41"/>
      <c r="Y15" s="41"/>
      <c r="Z15" s="41"/>
      <c r="AA15" s="41"/>
      <c r="AB15" s="41"/>
    </row>
    <row r="16" spans="1:28" s="15" customFormat="1" ht="15" x14ac:dyDescent="0.25">
      <c r="A16" s="7"/>
      <c r="B16" s="51" t="s">
        <v>87</v>
      </c>
      <c r="C16" s="9" t="str">
        <f>_xlfn.XLOOKUP($B16,FD_Lists!$B$4:$B$25,FD_Lists!C$4:C$25)</f>
        <v>Yorkshire Water</v>
      </c>
      <c r="D16" s="9" t="str">
        <f>_xlfn.XLOOKUP($B16,FD_Lists!$B$4:$B$25,FD_Lists!D$4:D$25)</f>
        <v>England</v>
      </c>
      <c r="E16" s="9" t="str">
        <f>_xlfn.XLOOKUP($B16,FD_Lists!$B$4:$B$25,FD_Lists!E$4:E$25)</f>
        <v>Company</v>
      </c>
      <c r="F16" s="9" t="str">
        <f>_xlfn.XLOOKUP($B16,FD_Lists!$B$4:$B$25,FD_Lists!F$4:F$25)</f>
        <v>WaSC</v>
      </c>
      <c r="G16" s="51" t="s">
        <v>143</v>
      </c>
      <c r="H16" s="52" t="s">
        <v>66</v>
      </c>
      <c r="I16" s="11" t="str">
        <f t="shared" si="0"/>
        <v>YKYOUT5_09_PR24</v>
      </c>
      <c r="J16" s="11" t="s">
        <v>117</v>
      </c>
      <c r="K16" s="11" t="s">
        <v>144</v>
      </c>
      <c r="L16" s="11" t="s">
        <v>119</v>
      </c>
      <c r="M16" s="64" t="s">
        <v>145</v>
      </c>
      <c r="N16" s="64" t="s">
        <v>146</v>
      </c>
      <c r="O16" s="11">
        <v>4</v>
      </c>
      <c r="P16" s="78">
        <v>1.0999999999999999E-2</v>
      </c>
      <c r="Q16" s="78">
        <v>0.72119999999999995</v>
      </c>
      <c r="R16" s="78">
        <v>0.75349999999999995</v>
      </c>
      <c r="S16" s="78">
        <v>0.75839999999999996</v>
      </c>
      <c r="T16" s="78">
        <v>0.76019999999999999</v>
      </c>
      <c r="U16" s="78">
        <v>0.76019999999999999</v>
      </c>
      <c r="X16" s="41"/>
      <c r="Y16" s="41"/>
      <c r="Z16" s="41"/>
      <c r="AA16" s="41"/>
      <c r="AB16" s="41"/>
    </row>
    <row r="17" spans="1:28" s="15" customFormat="1" ht="15" x14ac:dyDescent="0.25">
      <c r="A17" s="7"/>
      <c r="B17" s="51" t="s">
        <v>88</v>
      </c>
      <c r="C17" s="9" t="str">
        <f>_xlfn.XLOOKUP($B17,FD_Lists!$B$4:$B$25,FD_Lists!C$4:C$25)</f>
        <v>Affinity Water</v>
      </c>
      <c r="D17" s="9" t="str">
        <f>_xlfn.XLOOKUP($B17,FD_Lists!$B$4:$B$25,FD_Lists!D$4:D$25)</f>
        <v>England</v>
      </c>
      <c r="E17" s="9" t="str">
        <f>_xlfn.XLOOKUP($B17,FD_Lists!$B$4:$B$25,FD_Lists!E$4:E$25)</f>
        <v>Company</v>
      </c>
      <c r="F17" s="9" t="str">
        <f>_xlfn.XLOOKUP($B17,FD_Lists!$B$4:$B$25,FD_Lists!F$4:F$25)</f>
        <v>WoC</v>
      </c>
      <c r="G17" s="51" t="s">
        <v>143</v>
      </c>
      <c r="H17" s="52" t="s">
        <v>66</v>
      </c>
      <c r="I17" s="11" t="str">
        <f t="shared" si="0"/>
        <v>AFWOUT5_09_PR24</v>
      </c>
      <c r="J17" s="11" t="s">
        <v>117</v>
      </c>
      <c r="K17" s="11" t="s">
        <v>144</v>
      </c>
      <c r="L17" s="11" t="s">
        <v>119</v>
      </c>
      <c r="M17" s="64" t="s">
        <v>145</v>
      </c>
      <c r="N17" s="64" t="s">
        <v>146</v>
      </c>
      <c r="O17" s="11">
        <v>4</v>
      </c>
      <c r="P17" s="79" t="s">
        <v>123</v>
      </c>
      <c r="Q17" s="79" t="s">
        <v>123</v>
      </c>
      <c r="R17" s="79" t="s">
        <v>123</v>
      </c>
      <c r="S17" s="79" t="s">
        <v>123</v>
      </c>
      <c r="T17" s="79" t="s">
        <v>123</v>
      </c>
      <c r="U17" s="79" t="s">
        <v>123</v>
      </c>
      <c r="X17" s="41"/>
      <c r="Y17" s="41"/>
      <c r="Z17" s="41"/>
      <c r="AA17" s="41"/>
      <c r="AB17" s="41"/>
    </row>
    <row r="18" spans="1:28" s="15" customFormat="1" ht="15" x14ac:dyDescent="0.25">
      <c r="B18" s="51" t="s">
        <v>94</v>
      </c>
      <c r="C18" s="9" t="str">
        <f>_xlfn.XLOOKUP($B18,FD_Lists!$B$4:$B$25,FD_Lists!C$4:C$25)</f>
        <v>Portsmouth Water</v>
      </c>
      <c r="D18" s="9" t="str">
        <f>_xlfn.XLOOKUP($B18,FD_Lists!$B$4:$B$25,FD_Lists!D$4:D$25)</f>
        <v>England</v>
      </c>
      <c r="E18" s="9" t="str">
        <f>_xlfn.XLOOKUP($B18,FD_Lists!$B$4:$B$25,FD_Lists!E$4:E$25)</f>
        <v>Company</v>
      </c>
      <c r="F18" s="9" t="str">
        <f>_xlfn.XLOOKUP($B18,FD_Lists!$B$4:$B$25,FD_Lists!F$4:F$25)</f>
        <v>WoC</v>
      </c>
      <c r="G18" s="51" t="s">
        <v>143</v>
      </c>
      <c r="H18" s="52" t="s">
        <v>66</v>
      </c>
      <c r="I18" s="11" t="str">
        <f t="shared" si="0"/>
        <v>PRTOUT5_09_PR24</v>
      </c>
      <c r="J18" s="11" t="s">
        <v>117</v>
      </c>
      <c r="K18" s="11" t="s">
        <v>144</v>
      </c>
      <c r="L18" s="11" t="s">
        <v>119</v>
      </c>
      <c r="M18" s="64" t="s">
        <v>145</v>
      </c>
      <c r="N18" s="64" t="s">
        <v>146</v>
      </c>
      <c r="O18" s="11">
        <v>4</v>
      </c>
      <c r="P18" s="79" t="s">
        <v>123</v>
      </c>
      <c r="Q18" s="79" t="s">
        <v>123</v>
      </c>
      <c r="R18" s="79" t="s">
        <v>123</v>
      </c>
      <c r="S18" s="79" t="s">
        <v>123</v>
      </c>
      <c r="T18" s="79" t="s">
        <v>123</v>
      </c>
      <c r="U18" s="79" t="s">
        <v>123</v>
      </c>
      <c r="X18" s="41"/>
      <c r="Y18" s="41"/>
      <c r="Z18" s="41"/>
      <c r="AA18" s="41"/>
      <c r="AB18" s="41"/>
    </row>
    <row r="19" spans="1:28" s="15" customFormat="1" ht="15" x14ac:dyDescent="0.25">
      <c r="A19" s="7"/>
      <c r="B19" s="51" t="s">
        <v>95</v>
      </c>
      <c r="C19" s="9" t="str">
        <f>_xlfn.XLOOKUP($B19,FD_Lists!$B$4:$B$25,FD_Lists!C$4:C$25)</f>
        <v>South East Water</v>
      </c>
      <c r="D19" s="9" t="str">
        <f>_xlfn.XLOOKUP($B19,FD_Lists!$B$4:$B$25,FD_Lists!D$4:D$25)</f>
        <v>England</v>
      </c>
      <c r="E19" s="9" t="str">
        <f>_xlfn.XLOOKUP($B19,FD_Lists!$B$4:$B$25,FD_Lists!E$4:E$25)</f>
        <v>Company</v>
      </c>
      <c r="F19" s="9" t="str">
        <f>_xlfn.XLOOKUP($B19,FD_Lists!$B$4:$B$25,FD_Lists!F$4:F$25)</f>
        <v>WoC</v>
      </c>
      <c r="G19" s="51" t="s">
        <v>143</v>
      </c>
      <c r="H19" s="52" t="s">
        <v>66</v>
      </c>
      <c r="I19" s="11" t="str">
        <f t="shared" si="0"/>
        <v>SEWOUT5_09_PR24</v>
      </c>
      <c r="J19" s="11" t="s">
        <v>117</v>
      </c>
      <c r="K19" s="11" t="s">
        <v>144</v>
      </c>
      <c r="L19" s="11" t="s">
        <v>119</v>
      </c>
      <c r="M19" s="64" t="s">
        <v>145</v>
      </c>
      <c r="N19" s="64" t="s">
        <v>146</v>
      </c>
      <c r="O19" s="11">
        <v>4</v>
      </c>
      <c r="P19" s="79" t="s">
        <v>123</v>
      </c>
      <c r="Q19" s="79" t="s">
        <v>123</v>
      </c>
      <c r="R19" s="79" t="s">
        <v>123</v>
      </c>
      <c r="S19" s="79" t="s">
        <v>123</v>
      </c>
      <c r="T19" s="79" t="s">
        <v>123</v>
      </c>
      <c r="U19" s="79" t="s">
        <v>123</v>
      </c>
      <c r="X19" s="41"/>
      <c r="Y19" s="41"/>
      <c r="Z19" s="41"/>
      <c r="AA19" s="41"/>
      <c r="AB19" s="41"/>
    </row>
    <row r="20" spans="1:28" s="15" customFormat="1" ht="15" x14ac:dyDescent="0.25">
      <c r="A20" s="7"/>
      <c r="B20" s="51" t="s">
        <v>96</v>
      </c>
      <c r="C20" s="9" t="str">
        <f>_xlfn.XLOOKUP($B20,FD_Lists!$B$4:$B$25,FD_Lists!C$4:C$25)</f>
        <v>South Staffordshire Water</v>
      </c>
      <c r="D20" s="9" t="str">
        <f>_xlfn.XLOOKUP($B20,FD_Lists!$B$4:$B$25,FD_Lists!D$4:D$25)</f>
        <v>England</v>
      </c>
      <c r="E20" s="9" t="str">
        <f>_xlfn.XLOOKUP($B20,FD_Lists!$B$4:$B$25,FD_Lists!E$4:E$25)</f>
        <v>Company</v>
      </c>
      <c r="F20" s="9" t="str">
        <f>_xlfn.XLOOKUP($B20,FD_Lists!$B$4:$B$25,FD_Lists!F$4:F$25)</f>
        <v>WoC</v>
      </c>
      <c r="G20" s="51" t="s">
        <v>143</v>
      </c>
      <c r="H20" s="52" t="s">
        <v>66</v>
      </c>
      <c r="I20" s="11" t="str">
        <f t="shared" si="0"/>
        <v>SSCOUT5_09_PR24</v>
      </c>
      <c r="J20" s="11" t="s">
        <v>117</v>
      </c>
      <c r="K20" s="11" t="s">
        <v>144</v>
      </c>
      <c r="L20" s="11" t="s">
        <v>119</v>
      </c>
      <c r="M20" s="64" t="s">
        <v>145</v>
      </c>
      <c r="N20" s="64" t="s">
        <v>146</v>
      </c>
      <c r="O20" s="11">
        <v>4</v>
      </c>
      <c r="P20" s="79" t="s">
        <v>123</v>
      </c>
      <c r="Q20" s="79" t="s">
        <v>123</v>
      </c>
      <c r="R20" s="79" t="s">
        <v>123</v>
      </c>
      <c r="S20" s="79" t="s">
        <v>123</v>
      </c>
      <c r="T20" s="79" t="s">
        <v>123</v>
      </c>
      <c r="U20" s="79" t="s">
        <v>123</v>
      </c>
      <c r="X20" s="41"/>
      <c r="Y20" s="41"/>
      <c r="Z20" s="41"/>
      <c r="AA20" s="41"/>
      <c r="AB20" s="41"/>
    </row>
    <row r="21" spans="1:28" s="15" customFormat="1" ht="15" x14ac:dyDescent="0.25">
      <c r="A21" s="7"/>
      <c r="B21" s="51" t="s">
        <v>100</v>
      </c>
      <c r="C21" s="9" t="str">
        <f>_xlfn.XLOOKUP($B21,FD_Lists!$B$4:$B$25,FD_Lists!C$4:C$25)</f>
        <v>SES Water</v>
      </c>
      <c r="D21" s="9" t="str">
        <f>_xlfn.XLOOKUP($B21,FD_Lists!$B$4:$B$25,FD_Lists!D$4:D$25)</f>
        <v>England</v>
      </c>
      <c r="E21" s="9" t="str">
        <f>_xlfn.XLOOKUP($B21,FD_Lists!$B$4:$B$25,FD_Lists!E$4:E$25)</f>
        <v>Company</v>
      </c>
      <c r="F21" s="9" t="str">
        <f>_xlfn.XLOOKUP($B21,FD_Lists!$B$4:$B$25,FD_Lists!F$4:F$25)</f>
        <v>WoC</v>
      </c>
      <c r="G21" s="51" t="s">
        <v>143</v>
      </c>
      <c r="H21" s="52" t="s">
        <v>66</v>
      </c>
      <c r="I21" s="11" t="str">
        <f t="shared" si="0"/>
        <v>SESOUT5_09_PR24</v>
      </c>
      <c r="J21" s="11" t="s">
        <v>117</v>
      </c>
      <c r="K21" s="11" t="s">
        <v>144</v>
      </c>
      <c r="L21" s="11" t="s">
        <v>119</v>
      </c>
      <c r="M21" s="64" t="s">
        <v>145</v>
      </c>
      <c r="N21" s="64" t="s">
        <v>146</v>
      </c>
      <c r="O21" s="11">
        <v>4</v>
      </c>
      <c r="P21" s="79" t="s">
        <v>123</v>
      </c>
      <c r="Q21" s="79" t="s">
        <v>123</v>
      </c>
      <c r="R21" s="79" t="s">
        <v>123</v>
      </c>
      <c r="S21" s="79" t="s">
        <v>123</v>
      </c>
      <c r="T21" s="79" t="s">
        <v>123</v>
      </c>
      <c r="U21" s="79" t="s">
        <v>123</v>
      </c>
      <c r="X21" s="41"/>
      <c r="Y21" s="41"/>
      <c r="Z21" s="41"/>
      <c r="AA21" s="41"/>
      <c r="AB21" s="41"/>
    </row>
    <row r="22" spans="1:28" s="15" customFormat="1" ht="15" x14ac:dyDescent="0.25">
      <c r="A22" s="7"/>
      <c r="B22" s="51" t="s">
        <v>78</v>
      </c>
      <c r="C22" s="9" t="str">
        <f>_xlfn.XLOOKUP($B22,FD_Lists!$B$4:$B$25,FD_Lists!C$4:C$25)</f>
        <v>South West Water</v>
      </c>
      <c r="D22" s="9" t="str">
        <f>_xlfn.XLOOKUP($B22,FD_Lists!$B$4:$B$25,FD_Lists!D$4:D$25)</f>
        <v>England</v>
      </c>
      <c r="E22" s="9" t="str">
        <f>_xlfn.XLOOKUP($B22,FD_Lists!$B$4:$B$25,FD_Lists!E$4:E$25)</f>
        <v>Company</v>
      </c>
      <c r="F22" s="9" t="str">
        <f>_xlfn.XLOOKUP($B22,FD_Lists!$B$4:$B$25,FD_Lists!F$4:F$25)</f>
        <v>WaSC</v>
      </c>
      <c r="G22" s="51" t="s">
        <v>143</v>
      </c>
      <c r="H22" s="52" t="s">
        <v>66</v>
      </c>
      <c r="I22" s="11" t="str">
        <f t="shared" si="0"/>
        <v>SWBOUT5_09_PR24</v>
      </c>
      <c r="J22" s="11" t="s">
        <v>117</v>
      </c>
      <c r="K22" s="11" t="s">
        <v>144</v>
      </c>
      <c r="L22" s="11" t="s">
        <v>119</v>
      </c>
      <c r="M22" s="64" t="s">
        <v>145</v>
      </c>
      <c r="N22" s="64" t="s">
        <v>146</v>
      </c>
      <c r="O22" s="11">
        <v>4</v>
      </c>
      <c r="P22" s="78">
        <v>2.8799999999999999E-2</v>
      </c>
      <c r="Q22" s="78">
        <v>2.7400000000000001E-2</v>
      </c>
      <c r="R22" s="78">
        <v>9.6699999999999994E-2</v>
      </c>
      <c r="S22" s="78">
        <v>9.7000000000000003E-2</v>
      </c>
      <c r="T22" s="78">
        <v>9.5899999999999999E-2</v>
      </c>
      <c r="U22" s="78">
        <v>0.1042</v>
      </c>
      <c r="X22" s="41"/>
      <c r="Y22" s="41"/>
      <c r="Z22" s="41"/>
      <c r="AA22" s="41"/>
      <c r="AB22" s="41"/>
    </row>
    <row r="23" spans="1:28" s="15" customFormat="1" ht="15" x14ac:dyDescent="0.25">
      <c r="A23" s="7"/>
      <c r="B23" s="51" t="s">
        <v>90</v>
      </c>
      <c r="C23" s="9" t="str">
        <f>_xlfn.XLOOKUP($B23,FD_Lists!$B$4:$B$25,FD_Lists!C$4:C$25)</f>
        <v>Bristol Water</v>
      </c>
      <c r="D23" s="9" t="str">
        <f>_xlfn.XLOOKUP($B23,FD_Lists!$B$4:$B$25,FD_Lists!D$4:D$25)</f>
        <v>England</v>
      </c>
      <c r="E23" s="9" t="str">
        <f>_xlfn.XLOOKUP($B23,FD_Lists!$B$4:$B$25,FD_Lists!E$4:E$25)</f>
        <v>Company</v>
      </c>
      <c r="F23" s="9" t="str">
        <f>_xlfn.XLOOKUP($B23,FD_Lists!$B$4:$B$25,FD_Lists!F$4:F$25)</f>
        <v>WoC</v>
      </c>
      <c r="G23" s="51" t="s">
        <v>143</v>
      </c>
      <c r="H23" s="52" t="s">
        <v>66</v>
      </c>
      <c r="I23" s="11" t="str">
        <f t="shared" si="0"/>
        <v>BRLOUT5_09_PR24</v>
      </c>
      <c r="J23" s="11" t="s">
        <v>117</v>
      </c>
      <c r="K23" s="11" t="s">
        <v>144</v>
      </c>
      <c r="L23" s="11" t="s">
        <v>119</v>
      </c>
      <c r="M23" s="64" t="s">
        <v>145</v>
      </c>
      <c r="N23" s="64" t="s">
        <v>146</v>
      </c>
      <c r="O23" s="11">
        <v>4</v>
      </c>
      <c r="P23" s="79" t="s">
        <v>123</v>
      </c>
      <c r="Q23" s="79" t="s">
        <v>123</v>
      </c>
      <c r="R23" s="79" t="s">
        <v>123</v>
      </c>
      <c r="S23" s="79" t="s">
        <v>123</v>
      </c>
      <c r="T23" s="79" t="s">
        <v>123</v>
      </c>
      <c r="U23" s="79" t="s">
        <v>123</v>
      </c>
      <c r="X23" s="41"/>
      <c r="Y23" s="41"/>
      <c r="Z23" s="41"/>
      <c r="AA23" s="41"/>
      <c r="AB23" s="41"/>
    </row>
    <row r="24" spans="1:28" s="15" customFormat="1" ht="15" x14ac:dyDescent="0.25">
      <c r="O24" s="54"/>
    </row>
    <row r="25" spans="1:28" s="21" customFormat="1" ht="15" x14ac:dyDescent="0.25">
      <c r="B25" s="31" t="s">
        <v>16</v>
      </c>
      <c r="C25" s="31"/>
      <c r="D25" s="31"/>
      <c r="E25" s="31"/>
      <c r="F25" s="31"/>
      <c r="G25" s="31"/>
      <c r="H25" s="31"/>
      <c r="I25" s="31"/>
      <c r="J25" s="31"/>
      <c r="K25" s="31"/>
      <c r="L25" s="31"/>
      <c r="M25" s="31"/>
      <c r="N25" s="31"/>
      <c r="O25" s="31"/>
      <c r="P25" s="31"/>
    </row>
  </sheetData>
  <autoFilter ref="B6:U23" xr:uid="{AD29F3B2-056F-4F48-957F-D39C216CDF9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F8604EAB84464FA4456928A1F4359F" ma:contentTypeVersion="7" ma:contentTypeDescription="Create a new document." ma:contentTypeScope="" ma:versionID="4eca72823fd443776b94ebf561e29306">
  <xsd:schema xmlns:xsd="http://www.w3.org/2001/XMLSchema" xmlns:xs="http://www.w3.org/2001/XMLSchema" xmlns:p="http://schemas.microsoft.com/office/2006/metadata/properties" xmlns:ns2="5f7c7080-e763-4537-99a1-4b690d71f349" targetNamespace="http://schemas.microsoft.com/office/2006/metadata/properties" ma:root="true" ma:fieldsID="a517941ec20ae00e7edd0034315d4545" ns2:_="">
    <xsd:import namespace="5f7c7080-e763-4537-99a1-4b690d71f3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7c7080-e763-4537-99a1-4b690d71f3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C78832-8ADD-448B-8929-C1B12E9E6172}">
  <ds:schemaRefs>
    <ds:schemaRef ds:uri="http://purl.org/dc/terms/"/>
    <ds:schemaRef ds:uri="http://schemas.microsoft.com/office/2006/metadata/properties"/>
    <ds:schemaRef ds:uri="http://purl.org/dc/elements/1.1/"/>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5f7c7080-e763-4537-99a1-4b690d71f349"/>
    <ds:schemaRef ds:uri="http://purl.org/dc/dcmitype/"/>
  </ds:schemaRefs>
</ds:datastoreItem>
</file>

<file path=customXml/itemProps2.xml><?xml version="1.0" encoding="utf-8"?>
<ds:datastoreItem xmlns:ds="http://schemas.openxmlformats.org/officeDocument/2006/customXml" ds:itemID="{0A50074E-FD56-4379-9B8C-45C04BF840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7c7080-e763-4537-99a1-4b690d71f3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FBCD1C-1188-44B1-A7C6-6C057AB1E2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16</vt:i4>
      </vt:variant>
    </vt:vector>
  </HeadingPairs>
  <TitlesOfParts>
    <vt:vector size="16" baseType="lpstr">
      <vt:lpstr>Cover</vt:lpstr>
      <vt:lpstr>Overview</vt:lpstr>
      <vt:lpstr>Conceptual_Model</vt:lpstr>
      <vt:lpstr>F_Inputs</vt:lpstr>
      <vt:lpstr>F_Inputs_Formatted</vt:lpstr>
      <vt:lpstr>Overrides</vt:lpstr>
      <vt:lpstr>FD_Input_Final_Data</vt:lpstr>
      <vt:lpstr>PR19_PCLs</vt:lpstr>
      <vt:lpstr>PR24_DD_PCLs</vt:lpstr>
      <vt:lpstr>Additional_Analysis</vt:lpstr>
      <vt:lpstr>Output_Final_PCLs</vt:lpstr>
      <vt:lpstr>F_Outputs&gt;&gt;&gt;</vt:lpstr>
      <vt:lpstr>F_Outputs_Mapping</vt:lpstr>
      <vt:lpstr>F_Outputs_Prep</vt:lpstr>
      <vt:lpstr>F_Outputs</vt:lpstr>
      <vt:lpstr>FD_Lists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2024-12-03T16:32:31Z</dcterms:created>
  <dcterms:modified xsi:type="dcterms:W3CDTF">2026-04-02T16:30:05Z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0x01010052F8604EAB84464FA4456928A1F4359F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